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Default Extension="emf" ContentType="image/x-emf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comments8.xml" ContentType="application/vnd.openxmlformats-officedocument.spreadsheetml.comments+xml"/>
  <Override PartName="/xl/worksheets/sheet8.xml" ContentType="application/vnd.openxmlformats-officedocument.spreadsheetml.worksheet+xml"/>
  <Override PartName="/xl/comments9.xml" ContentType="application/vnd.openxmlformats-officedocument.spreadsheetml.comments+xml"/>
  <Override PartName="/xl/drawings/drawing6.xml" ContentType="application/vnd.openxmlformats-officedocument.drawing+xml"/>
  <Override PartName="/xl/worksheets/sheet9.xml" ContentType="application/vnd.openxmlformats-officedocument.spreadsheetml.worksheet+xml"/>
  <Override PartName="/xl/comments10.xml" ContentType="application/vnd.openxmlformats-officedocument.spreadsheetml.comments+xml"/>
  <Override PartName="/xl/worksheets/sheet10.xml" ContentType="application/vnd.openxmlformats-officedocument.spreadsheetml.worksheet+xml"/>
  <Override PartName="/xl/comments11.xml" ContentType="application/vnd.openxmlformats-officedocument.spreadsheetml.comments+xml"/>
  <Override PartName="/xl/drawings/drawing7.xml" ContentType="application/vnd.openxmlformats-officedocument.drawing+xml"/>
  <Override PartName="/xl/worksheets/sheet11.xml" ContentType="application/vnd.openxmlformats-officedocument.spreadsheetml.worksheet+xml"/>
  <Override PartName="/xl/comments12.xml" ContentType="application/vnd.openxmlformats-officedocument.spreadsheetml.comments+xml"/>
  <Override PartName="/xl/worksheets/sheet12.xml" ContentType="application/vnd.openxmlformats-officedocument.spreadsheetml.worksheet+xml"/>
  <Override PartName="/xl/comments13.xml" ContentType="application/vnd.openxmlformats-officedocument.spreadsheetml.comments+xml"/>
  <Override PartName="/xl/drawings/drawing8.xml" ContentType="application/vnd.openxmlformats-officedocument.drawing+xml"/>
  <Override PartName="/xl/worksheets/sheet13.xml" ContentType="application/vnd.openxmlformats-officedocument.spreadsheetml.worksheet+xml"/>
  <Override PartName="/xl/comments14.xml" ContentType="application/vnd.openxmlformats-officedocument.spreadsheetml.comments+xml"/>
  <Override PartName="/xl/worksheets/sheet14.xml" ContentType="application/vnd.openxmlformats-officedocument.spreadsheetml.worksheet+xml"/>
  <Override PartName="/xl/comments15.xml" ContentType="application/vnd.openxmlformats-officedocument.spreadsheetml.comments+xml"/>
  <Override PartName="/xl/drawings/drawing9.xml" ContentType="application/vnd.openxmlformats-officedocument.drawing+xml"/>
  <Override PartName="/xl/worksheets/sheet15.xml" ContentType="application/vnd.openxmlformats-officedocument.spreadsheetml.worksheet+xml"/>
  <Override PartName="/xl/comments16.xml" ContentType="application/vnd.openxmlformats-officedocument.spreadsheetml.comments+xml"/>
  <Override PartName="/xl/worksheets/sheet16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drawings/drawing11.xml" ContentType="application/vnd.openxmlformats-officedocument.drawing+xml"/>
  <Override PartName="/xl/worksheets/sheet18.xml" ContentType="application/vnd.openxmlformats-officedocument.spreadsheetml.worksheet+xml"/>
  <Override PartName="/xl/drawings/drawing12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3.xml" ContentType="application/vnd.openxmlformats-officedocument.drawing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drawings/drawing14.xml" ContentType="application/vnd.openxmlformats-officedocument.drawing+xml"/>
  <Override PartName="/xl/worksheets/sheet34.xml" ContentType="application/vnd.openxmlformats-officedocument.spreadsheetml.worksheet+xml"/>
  <Override PartName="/xl/comments35.xml" ContentType="application/vnd.openxmlformats-officedocument.spreadsheetml.comments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5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mochns\Desktop\шаблон к 30 апреля\"/>
    </mc:Choice>
  </mc:AlternateContent>
  <bookViews>
    <workbookView xWindow="0" yWindow="0" windowWidth="28800" windowHeight="12435" tabRatio="766" firstSheet="4" activeTab="4"/>
  </bookViews>
  <sheets>
    <sheet name="modProv" sheetId="584" state="veryHidden" r:id="rId3"/>
    <sheet name="modList05" sheetId="585" state="veryHidden" r:id="rId4"/>
    <sheet name="Инструкция" sheetId="525" r:id="rId5"/>
    <sheet name="Лог обновления" sheetId="429" state="veryHidden" r:id="rId6"/>
    <sheet name="Титульный" sheetId="437" r:id="rId7"/>
    <sheet name="Территории" sheetId="566" r:id="rId8"/>
    <sheet name="Дифференциация" sheetId="556" r:id="rId9"/>
    <sheet name="Форма 1.0.1 | Форма 4.3.1" sheetId="569" r:id="rId10"/>
    <sheet name="Форма 4.3.1" sheetId="571" r:id="rId11"/>
    <sheet name="Форма 1.0.1 | Форма 4.3.2" sheetId="588" state="veryHidden" r:id="rId12"/>
    <sheet name="Форма 4.3.2" sheetId="572" state="veryHidden" r:id="rId13"/>
    <sheet name="Форма 1.0.1 | Форма 4.4" sheetId="589" r:id="rId14"/>
    <sheet name="Форма 4.4" sheetId="574" r:id="rId15"/>
    <sheet name="Форма 1.0.1 | Форма 4.5" sheetId="590" state="veryHidden" r:id="rId16"/>
    <sheet name="Форма 4.5" sheetId="573" state="veryHidden" r:id="rId17"/>
    <sheet name="Форма 1.0.1 | Форма 4.9" sheetId="591" r:id="rId18"/>
    <sheet name="Форма 4.9" sheetId="582" r:id="rId19"/>
    <sheet name="Форма 1.0.2" sheetId="564" state="veryHidden" r:id="rId20"/>
    <sheet name="Сведения об изменении" sheetId="547" state="veryHidden" r:id="rId21"/>
    <sheet name="Комментарии" sheetId="431" r:id="rId22"/>
    <sheet name="Проверка" sheetId="432" r:id="rId23"/>
    <sheet name="modReestr" sheetId="562" state="veryHidden" r:id="rId24"/>
    <sheet name="modfrmListIP" sheetId="586" state="veryHidden" r:id="rId25"/>
    <sheet name="REESTR_IP" sheetId="587" state="veryHidden" r:id="rId26"/>
    <sheet name="modList13" sheetId="583" state="veryHidden" r:id="rId27"/>
    <sheet name="modList07" sheetId="580" state="veryHidden" r:id="rId28"/>
    <sheet name="AllSheetsInThisWorkbook" sheetId="389" state="veryHidden" r:id="rId29"/>
    <sheet name="modCheckCyan" sheetId="553" state="veryHidden" r:id="rId30"/>
    <sheet name="modInfo" sheetId="513" state="veryHidden" r:id="rId31"/>
    <sheet name="TEHSHEET" sheetId="205" state="veryHidden" r:id="rId32"/>
    <sheet name="modfrmSelectData" sheetId="579" state="veryHidden" r:id="rId33"/>
    <sheet name="modList06" sheetId="575" state="veryHidden" r:id="rId34"/>
    <sheet name="modList01" sheetId="576" state="veryHidden" r:id="rId35"/>
    <sheet name="modList08" sheetId="578" state="veryHidden" r:id="rId36"/>
    <sheet name="et_union_hor" sheetId="471" state="veryHidden" r:id="rId37"/>
    <sheet name="et_union_vert" sheetId="521" state="veryHidden" r:id="rId38"/>
    <sheet name="modList00" sheetId="546" state="veryHidden" r:id="rId39"/>
    <sheet name="modList02" sheetId="533" state="veryHidden" r:id="rId40"/>
    <sheet name="modList03" sheetId="565" state="veryHidden" r:id="rId41"/>
    <sheet name="modList04" sheetId="548" state="veryHidden" r:id="rId42"/>
    <sheet name="modList09" sheetId="567" state="veryHidden" r:id="rId43"/>
    <sheet name="modHTTP" sheetId="554" state="veryHidden" r:id="rId44"/>
    <sheet name="modfrmRegion" sheetId="545" state="veryHidden" r:id="rId45"/>
    <sheet name="MR_LIST" sheetId="540" state="veryHidden" r:id="rId46"/>
    <sheet name="REESTR_VT" sheetId="543" state="veryHidden" r:id="rId47"/>
    <sheet name="REESTR_VED" sheetId="544" state="veryHidden" r:id="rId48"/>
    <sheet name="modfrmReestrObj" sheetId="539" state="veryHidden" r:id="rId49"/>
    <sheet name="DataOrg" sheetId="550" state="veryHidden" r:id="rId50"/>
    <sheet name="modfrmReestr" sheetId="434" state="veryHidden" r:id="rId51"/>
    <sheet name="modUpdTemplMain" sheetId="424" state="veryHidden" r:id="rId52"/>
    <sheet name="REESTR_ORG" sheetId="390" state="veryHidden" r:id="rId53"/>
    <sheet name="modClassifierValidate" sheetId="400" state="veryHidden" r:id="rId54"/>
    <sheet name="modHyp" sheetId="398" state="veryHidden" r:id="rId55"/>
    <sheet name="modfrmDateChoose" sheetId="517" state="veryHidden" r:id="rId56"/>
    <sheet name="modComm" sheetId="514" state="veryHidden" r:id="rId57"/>
    <sheet name="modThisWorkbook" sheetId="511" state="veryHidden" r:id="rId58"/>
    <sheet name="REESTR_MO" sheetId="518" state="veryHidden" r:id="rId59"/>
    <sheet name="REESTR_MO_FILTER" sheetId="568" state="veryHidden" r:id="rId60"/>
    <sheet name="modfrmReestrMR" sheetId="519" state="veryHidden" r:id="rId61"/>
    <sheet name="modServiceModule" sheetId="561" state="veryHidden" r:id="rId62"/>
    <sheet name="modfrmCheckUpdates" sheetId="512" state="veryHidden" r:id="rId63"/>
    <sheet name="REESTR_DS" sheetId="559" state="veryHidden" r:id="rId64"/>
    <sheet name="REESTR_CHS" sheetId="551" state="veryHidden" r:id="rId65"/>
    <sheet name="REESTR_LINK" sheetId="552" state="veryHidden" r:id="rId66"/>
  </sheets>
  <definedNames>
    <definedName name="_xlnm._FilterDatabase" localSheetId="20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buhg_flag">Титульный!$F$36</definedName>
    <definedName name="CHECK_LINK_RANGE_1">"Калькуляция!$I$11:$I$132"</definedName>
    <definedName name="checkCell_List01">'Форма 4.3.1'!$D$24:$I$103</definedName>
    <definedName name="checkCell_List05">'Форма 4.3.2'!$D$11:$S$20</definedName>
    <definedName name="checkCell_List06">'Форма 4.5'!$F$11:$K$96</definedName>
    <definedName name="checkCell_List08">'Форма 4.4'!$G$11:$J$19</definedName>
    <definedName name="checkCell_List09">Территории!$D$17:$L$17</definedName>
    <definedName name="checkCell_List13">'Форма 4.9'!$D$10:$H$14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List13">'Форма 4.9'!$F$10:$H$14</definedName>
    <definedName name="data_type">TEHSHEET!$M$2:$M$3</definedName>
    <definedName name="DATA_URL">TEHSHEET!$K$11</definedName>
    <definedName name="dateBuhg">Титульный!$F$37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nd_col">'Форма 4.5'!$K$19</definedName>
    <definedName name="end_row_5">'Форма 4.5'!$96:$96</definedName>
    <definedName name="end_row1">'Форма 4.5'!$A$26</definedName>
    <definedName name="end_row2">'Форма 4.5'!$A$76</definedName>
    <definedName name="et_Comm">et_union_hor!$5:$5</definedName>
    <definedName name="et_hor_List01_2">'Форма 4.3.1'!$2:$2</definedName>
    <definedName name="et_hor_List01_3">'Форма 4.3.1'!$6:$11</definedName>
    <definedName name="et_hor_List01_4">'Форма 4.3.1'!$4:$4</definedName>
    <definedName name="et_hor_List01_5">'Форма 4.3.1'!$13:$13</definedName>
    <definedName name="et_hor_List01_6">'Форма 4.3.1'!$15:$15</definedName>
    <definedName name="et_hor_List01_7">'Форма 4.3.1'!$17:$17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5_1_1">et_union_hor!$81:$84</definedName>
    <definedName name="et_List05_1_2">et_union_hor!$88:$91</definedName>
    <definedName name="et_List05_2_1">et_union_hor!$82:$83</definedName>
    <definedName name="et_List05_2_2">et_union_hor!$89:$90</definedName>
    <definedName name="et_List05_3_1">et_union_hor!$82:$82</definedName>
    <definedName name="et_List05_3_2">et_union_hor!$89:$89</definedName>
    <definedName name="et_List05_4">et_union_hor!$68:$74</definedName>
    <definedName name="et_List06_1">'Форма 4.5'!$20:$22</definedName>
    <definedName name="et_List06_2">'Форма 4.5'!$76:$78</definedName>
    <definedName name="et_List06_3">'Форма 4.5'!$86:$90</definedName>
    <definedName name="et_List06_4">'Форма 4.5'!$21:$21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List13_1">et_union_hor!$100:$100</definedName>
    <definedName name="et_ver_List01_1">'Форма 4.3.1'!$G:$G</definedName>
    <definedName name="et_ver_List08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diff_ipr">Титульный!$F$43</definedName>
    <definedName name="flag_ipr">Титульный!$F$41</definedName>
    <definedName name="flag_nereg_price">Титульный!$F$34</definedName>
    <definedName name="flag_publication">Титульный!$F$11:$F$11</definedName>
    <definedName name="flag_reg_price_ipr">Титульный!$F$42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TEHSHEET!$S$2:$S$7</definedName>
    <definedName name="kind_of_fuels">TEHSHEET!$AB$2:$AB$29</definedName>
    <definedName name="kind_of_nameforms">TEHSHEET!$T$2:$T$7</definedName>
    <definedName name="kind_of_org_type">TEHSHEET!$Z$2:$Z$5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01_prov">'Форма 4.3.1'!$G$108:$I$108</definedName>
    <definedName name="List_05_vs_fact">'Форма 4.3.2'!$AE$11:$AE$20</definedName>
    <definedName name="LIST_MR_MO_OKTMO">REESTR_MO!$A$2:$D$96</definedName>
    <definedName name="list_of_tariff">TEHSHEET!$I$2:$I$3</definedName>
    <definedName name="List00_checkFill">Титульный!$F$7:$F$55</definedName>
    <definedName name="List00_Fill">Титульный!$F$54</definedName>
    <definedName name="List00_Print">Титульный!$G$4:$K$6</definedName>
    <definedName name="List01_2_reserve">'Форма 4.3.1'!$G$61:$I$63</definedName>
    <definedName name="List01_3_reserve">'Форма 4.3.1'!$G$33:$H$38</definedName>
    <definedName name="List01_4_reserve">'Форма 4.3.1'!$G$89:$I$90</definedName>
    <definedName name="List01_5_reserve">'Форма 4.3.1'!$G$92:$I$93</definedName>
    <definedName name="List01_6_reserve">'Форма 4.3.1'!$G$95:$I$96</definedName>
    <definedName name="List01_7_reserve">'Форма 4.3.1'!$G$74:$I$75</definedName>
    <definedName name="List01_CheckC">'Форма 4.3.1'!$E$28:$H$103</definedName>
    <definedName name="List01_costs_OPS">'Форма 4.3.1'!$G$56:$H$56</definedName>
    <definedName name="List01_costs_OPS_22">'Форма 4.3.1'!$G$56</definedName>
    <definedName name="List01_costs_PH">'Форма 4.3.1'!$G$58:$H$58</definedName>
    <definedName name="List01_costs_PH_22">'Форма 4.3.1'!$G$58</definedName>
    <definedName name="List01_flag_index_1">'Форма 4.3.1'!$G$57:$H$57</definedName>
    <definedName name="List01_flag_index_2">'Форма 4.3.1'!$G$59:$H$59</definedName>
    <definedName name="List01_GroundMaterials_1">'Форма 4.3.1'!$G$99:$H$101</definedName>
    <definedName name="List01_Name">'Форма 4.3.1'!$G$25:$I$25</definedName>
    <definedName name="List01_Num">'Форма 4.3.1'!$G$19:$I$19</definedName>
    <definedName name="List01_NumberColumns">'Форма 4.3.1'!$G$23:$H$23</definedName>
    <definedName name="List01_p1">'Форма 4.3.1'!$G$29:$H$29</definedName>
    <definedName name="List01_p1_minus_p3">'Форма 4.3.1'!$G$29,'Форма 4.3.1'!$G$30</definedName>
    <definedName name="List01_p11">'Форма 4.3.1'!$G$79:$G$82</definedName>
    <definedName name="List01_p12">'Форма 4.3.1'!$G$83</definedName>
    <definedName name="List01_p16">'Форма 4.3.1'!$G$88:$G$90</definedName>
    <definedName name="List01_p16_data">'Форма 4.3.1'!$G$88</definedName>
    <definedName name="List01_p19_20">'Форма 4.3.1'!$G$97:$G$98</definedName>
    <definedName name="List01_p2_14">'Форма 4.3.1'!$I$56</definedName>
    <definedName name="List01_p3">'Форма 4.3.1'!$G$30:$H$30</definedName>
    <definedName name="List01_p3_10_check">'Форма 4.3.1'!$K$57</definedName>
    <definedName name="List01_p3_11_check">'Форма 4.3.1'!$K$59</definedName>
    <definedName name="List01_p4">'Форма 4.3.1'!$G$64:$H$64</definedName>
    <definedName name="List01_p9">'Форма 4.3.1'!$G$76</definedName>
    <definedName name="List01_purchTE">'Форма 4.3.1'!$G$78</definedName>
    <definedName name="List01_revenue_from_activity_80_flag">'Форма 4.3.1'!$G$72:$I$72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osts_OPS_22">'Форма 4.3.2'!$Q$13</definedName>
    <definedName name="List05_costs_PH_22">'Форма 4.3.2'!$Q$16</definedName>
    <definedName name="List05_flagFXD">'Форма 4.3.2'!$V:$V</definedName>
    <definedName name="List05_Provider_cells">'Форма 4.3.2'!$AG$10:$AG$20</definedName>
    <definedName name="List06_1_reserve">'Форма 4.5'!$G$21:$G$26</definedName>
    <definedName name="List06_2_reserve">'Форма 4.5'!$G$76:$G$96</definedName>
    <definedName name="List06_CheckC">'Форма 4.5'!$G$11:$M$96</definedName>
    <definedName name="List06_date_ch_ip">'Форма 4.5'!$I$13:$M$13</definedName>
    <definedName name="List06_date_ip">'Форма 4.5'!$I$12:$M$12</definedName>
    <definedName name="List06_date_r_ip">'Форма 4.5'!$I$17:$M$18</definedName>
    <definedName name="List06_flag_year">'Форма 4.5'!$K$20:$K$26</definedName>
    <definedName name="List06_main_column">'Форма 4.5'!$I$11:$I$96</definedName>
    <definedName name="List06_Name">'Форма 4.5'!$F$8:$M$8</definedName>
    <definedName name="List06_name_ip">'Форма 4.5'!$I$11:$M$11</definedName>
    <definedName name="List06_objective_of_IPR">'Форма 4.5'!$I$14:$M$14</definedName>
    <definedName name="List06_sourceFin">'Форма 4.5'!$K$91:$K$96</definedName>
    <definedName name="List06_year_source">'Форма 4.5'!$K$24:$K$27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8_CheckC">'Форма 4.4'!$G$11:$I$19</definedName>
    <definedName name="List08_GroundMaterials_1">'Форма 4.4'!$H$11:$H$19</definedName>
    <definedName name="List08_Name">'Форма 4.4'!$G$8:$J$8</definedName>
    <definedName name="List08_NameParam">'Форма 4.4'!$9:$9</definedName>
    <definedName name="List08_Num">'Форма 4.4'!$G$1:$J$1</definedName>
    <definedName name="List08_p3">'Форма 4.4'!$G$13:$H$13</definedName>
    <definedName name="List08_p4">'Форма 4.4'!$G$14:$H$17</definedName>
    <definedName name="List08_p4_data">'Форма 4.4'!$G$15:$H$17</definedName>
    <definedName name="List08_p5_6">'Форма 4.4'!$G$18:$H$19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ist13_GroundMaterials_1">'Форма 4.9'!$G$10:$G$14</definedName>
    <definedName name="List13_note">'Форма 4.9'!$H$10:$H$14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4.3.1'!$G:$G</definedName>
    <definedName name="obj_List02_22">'Форма 1.0.1 | Форма 4.3.1'!$8:$8</definedName>
    <definedName name="obj_List05_22">'Форма 4.3.2'!$12:$12</definedName>
    <definedName name="obj_List08_22">'Форма 4.4'!$G:$G</definedName>
    <definedName name="obj_List10_22">'Форма 1.0.1 | Форма 4.4'!$8:$8</definedName>
    <definedName name="obj_List11_22">'Форма 1.0.1 | Форма 4.5'!$8:$8</definedName>
    <definedName name="obj_List12_22">'Форма 1.0.1 | Форма 4.3.2'!$8:$8</definedName>
    <definedName name="obj_List14_22">'Форма 1.0.1 | Форма 4.9'!$8:$8</definedName>
    <definedName name="objective_of_IPR">TEHSHEET!$V$2:$V$6</definedName>
    <definedName name="org">Титульный!$F$26</definedName>
    <definedName name="Org_Address">Титульный!$F$45:$F$45</definedName>
    <definedName name="ORG_END_DATE">TEHSHEET!$E$17</definedName>
    <definedName name="Org_main">Титульный!$F$46:$F$46</definedName>
    <definedName name="Org_otv_lico">Титульный!$F$49:$F$52</definedName>
    <definedName name="ORG_START_DATE">TEHSHEET!$D$17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4.9'!$E$13:$E$14</definedName>
    <definedName name="pDel_Comm">Комментарии!$C$12:$C$14</definedName>
    <definedName name="pDel_List01_2">'Форма 4.3.1'!$C$60:$C$63</definedName>
    <definedName name="pDel_List01_3">'Форма 4.3.1'!$C$33:$C$38</definedName>
    <definedName name="pDel_List01_4">'Форма 4.3.1'!$C$88:$C$96</definedName>
    <definedName name="pDel_List01_7">'Форма 4.3.1'!$C$73:$C$75</definedName>
    <definedName name="pDel_List03">'Форма 1.0.2'!$C$12:$C$13</definedName>
    <definedName name="pDel_List04">'Сведения об изменении'!$C$13:$C$14</definedName>
    <definedName name="pDel_List05_1">'Форма 4.3.2'!$E$10:$E$19</definedName>
    <definedName name="pDel_List05_2">'Форма 4.3.2'!$H$11:$H$19</definedName>
    <definedName name="pDel_List05_3">'Форма 4.3.2'!$L$11:$L$19</definedName>
    <definedName name="pDel_List06_1">'Форма 4.5'!$D$20:$D$26</definedName>
    <definedName name="pDel_List06_2">'Форма 4.5'!$E$76:$E$79</definedName>
    <definedName name="pDel_List06_3">'Форма 4.5'!$E$86:$E$96</definedName>
    <definedName name="pDel_List06_4">'Форма 4.5'!$E$20:$E$26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_List13_1">'Форма 4.9'!$C$13:$C$14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Комментарии!$E$14</definedName>
    <definedName name="pIns_List01_1">'Форма 4.3.1'!$H$24</definedName>
    <definedName name="pIns_List01_2">'Форма 4.3.1'!$E$63</definedName>
    <definedName name="pIns_List01_3">'Форма 4.3.1'!$E$38</definedName>
    <definedName name="pIns_List01_4">'Форма 4.3.1'!$E$90</definedName>
    <definedName name="pIns_List01_5">'Форма 4.3.1'!$E$93</definedName>
    <definedName name="pIns_List01_6">'Форма 4.3.1'!$E$96</definedName>
    <definedName name="pIns_List01_7">'Форма 4.3.1'!$E$75</definedName>
    <definedName name="pIns_List02">'Форма 1.0.1 | Форма 4.3.1'!$19:$19</definedName>
    <definedName name="pIns_List03">'Форма 1.0.2'!$E$13</definedName>
    <definedName name="pIns_List04">'Сведения об изменении'!$E$14</definedName>
    <definedName name="pIns_List05_1">'Форма 4.3.2'!$G$9:$G$21</definedName>
    <definedName name="pIns_List05_4">'Форма 4.3.2'!$E$19</definedName>
    <definedName name="pIns_List06_1">'Форма 4.5'!$G$26</definedName>
    <definedName name="pIns_List06_2">'Форма 4.5'!$G$79</definedName>
    <definedName name="pIns_List06_3">'Форма 4.5'!$G$96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8_1">'Форма 4.4'!$I$7</definedName>
    <definedName name="pIns_List09_0">Территории!$E$17</definedName>
    <definedName name="pIns_List10">'Форма 1.0.1 | Форма 4.4'!$19:$19</definedName>
    <definedName name="pIns_List11">'Форма 1.0.1 | Форма 4.5'!$19:$19</definedName>
    <definedName name="pIns_List12">'Форма 1.0.1 | Форма 4.3.2'!$19:$19</definedName>
    <definedName name="pIns_List13_1">'Форма 4.9'!$E$14</definedName>
    <definedName name="pIns_List14">'Форма 1.0.1 | Форма 4.9'!$19:$19</definedName>
    <definedName name="PROT_22">P3_PROT_22,P4_PROT_22,P5_PROT_22</definedName>
    <definedName name="pVDel_List06_1">'Форма 4.5'!$J$6:$L$6</definedName>
    <definedName name="pVIns_List06_0">'Форма 4.5'!$L$8</definedName>
    <definedName name="pVIns_List06_1">'Форма 4.5'!$K$9</definedName>
    <definedName name="pVIns_List08_1">'Форма 4.4'!$G$7</definedName>
    <definedName name="QUARTER">TEHSHEET!$F$2:$F$5</definedName>
    <definedName name="REESTR_IP_RANGE">REESTR_IP!$A$2:$D$105</definedName>
    <definedName name="REESTR_LINK_RANGE">REESTR_LINK!$A$2:$C$3</definedName>
    <definedName name="REESTR_ORG_RANGE">REESTR_ORG!$A$2:$J$639</definedName>
    <definedName name="REESTR_VED_RANGE">REESTR_VED!$A$2:$B$11</definedName>
    <definedName name="REGION">TEHSHEET!$A$2:$A$87</definedName>
    <definedName name="region_name">Титульный!$F$7</definedName>
    <definedName name="revenue_from_activity_80_flag">Титульный!$F$39</definedName>
    <definedName name="row_1">'Форма 4.5'!$A$24</definedName>
    <definedName name="row_2">'Форма 4.5'!$A$27</definedName>
    <definedName name="row_5">'Форма 4.5'!$A$91</definedName>
    <definedName name="ruk_fio">Титульный!$F$46</definedName>
    <definedName name="SAPBEXrevision" hidden="1">1</definedName>
    <definedName name="SAPBEXsysID" hidden="1">"BW2"</definedName>
    <definedName name="SAPBEXwbID" hidden="1">"479GSPMTNK9HM4ZSIVE5K2SH6"</definedName>
    <definedName name="share_of_costs_List05">'Форма 4.3.2'!$R$10:$R$19</definedName>
    <definedName name="source_of_funding">TEHSHEET!$O$2:$O$13</definedName>
    <definedName name="strPublication">Титульный!$F$9</definedName>
    <definedName name="sys_id">TEHSHEET!$J$4</definedName>
    <definedName name="Table4">'Форма 4.5'!$F$9:$J$9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Vet_List06_0">'Форма 4.5'!$I:$K</definedName>
    <definedName name="Vet_List06_1">'Форма 4.5'!$J:$J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TEHSHEET!$C$2:$C$5</definedName>
  </definedNames>
  <calcPr calcId="152511"/>
</workbook>
</file>

<file path=xl/calcChain.xml><?xml version="1.0" encoding="utf-8"?>
<calcChain xmlns="http://schemas.openxmlformats.org/spreadsheetml/2006/main">
  <c r="F12" i="591" l="1"/>
</calcChain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>
      <text>
        <r>
          <rPr>
            <sz val="9"/>
            <rFont val="Tahoma"/>
            <family val="2"/>
          </rPr>
          <t>Для перехода к Форме 
дважды кликните по этой ячейке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25" authorId="0">
      <text>
        <r>
          <rPr>
            <sz val="9"/>
            <rFont val="Tahoma"/>
            <family val="2"/>
          </rPr>
          <t>Для перехода к Форме 1.0.1 
дважды кликните по этой ячейке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>
      <text>
        <r>
          <rPr>
            <sz val="9"/>
            <rFont val="Tahoma"/>
            <family val="2"/>
          </rPr>
          <t>Для перехода к Форме 
дважды кликните по этой ячейке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--</author>
  </authors>
  <commentList>
    <comment ref="E12" authorId="0">
      <text>
        <r>
          <rPr>
            <sz val="9"/>
            <rFont val="Tahoma"/>
            <family val="2"/>
          </rPr>
          <t>Для перехода к Форме 1.0.1 
дважды кликните по этой ячейке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>
      <text>
        <r>
          <rPr>
            <sz val="9"/>
            <rFont val="Tahoma"/>
            <family val="2"/>
          </rPr>
          <t>Для перехода к Форме 
дважды кликните по этой ячейке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>
      <text>
        <r>
          <rPr>
            <sz val="9"/>
            <rFont val="Tahoma"/>
            <family val="2"/>
          </rPr>
          <t>Для перехода к Форме 1.0.1 
дважды кликните по этой ячейке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>
      <text>
        <r>
          <rPr>
            <sz val="9"/>
            <rFont val="Tahoma"/>
            <family val="2"/>
          </rPr>
          <t>Для перехода к Форме 
дважды кликните по этой ячейке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--</author>
  </authors>
  <commentList>
    <comment ref="I8" authorId="0">
      <text>
        <r>
          <rPr>
            <sz val="9"/>
            <rFont val="Tahoma"/>
            <family val="2"/>
          </rPr>
          <t>Для перехода к Форме 1.0.1 
дважды кликните по этой ячейке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>
      <text>
        <r>
          <rPr>
            <sz val="9"/>
            <rFont val="Tahoma"/>
            <family val="2"/>
          </rPr>
          <t>Для перехода к Форме 
дважды кликните по этой ячейке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--</author>
  </authors>
  <commentList>
    <comment ref="D50" authorId="0">
      <text>
        <r>
          <rPr>
            <sz val="9"/>
            <rFont val="Tahoma"/>
            <family val="2"/>
          </rPr>
          <t>Для перехода к Форме 
дважды кликните по этой ячейке</t>
        </r>
      </text>
    </comment>
    <comment ref="E68" authorId="1">
      <text>
        <r>
          <rPr>
            <sz val="9"/>
            <rFont val="Tahoma"/>
            <family val="2"/>
          </rPr>
          <t>Для перехода к Форме 1.0.1 
дважды кликните по этой ячейке</t>
        </r>
      </text>
    </comment>
    <comment ref="E78" authorId="1">
      <text>
        <r>
          <rPr>
            <sz val="9"/>
            <rFont val="Tahoma"/>
            <family val="2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<sst xmlns="http://schemas.openxmlformats.org/spreadsheetml/2006/main" count="6826" uniqueCount="3351">
  <si>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</si>
  <si>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</si>
  <si>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</si>
  <si>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</si>
  <si>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</si>
  <si>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</si>
  <si>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</si>
  <si>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</si>
  <si>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</si>
  <si>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</si>
  <si>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</si>
  <si>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</si>
  <si>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</si>
  <si>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</si>
  <si>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</si>
  <si>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</si>
  <si>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</si>
  <si>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</si>
  <si>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</si>
  <si>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</si>
  <si>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</si>
  <si>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</si>
  <si>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</si>
  <si>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</si>
  <si>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</si>
  <si>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</si>
  <si>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</si>
  <si>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</si>
  <si>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</si>
  <si>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</si>
  <si>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</si>
  <si>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</si>
  <si>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</si>
  <si>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</si>
  <si>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</si>
  <si>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</si>
  <si>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</si>
  <si>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</si>
  <si>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</si>
  <si>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</si>
  <si>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</si>
  <si>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</si>
  <si>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</si>
  <si>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</si>
  <si>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</si>
  <si>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</si>
  <si>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</si>
  <si>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</si>
  <si>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</si>
  <si>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</si>
  <si>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</si>
  <si>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</si>
  <si>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</si>
  <si>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</si>
  <si>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</si>
  <si>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</si>
  <si>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</si>
  <si>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</si>
  <si>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</si>
  <si>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</si>
  <si>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</si>
  <si>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</si>
  <si>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</si>
  <si>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</si>
  <si>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</si>
  <si>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</si>
  <si>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</si>
  <si>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</si>
  <si>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</si>
  <si>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</si>
  <si>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</si>
  <si>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</si>
  <si>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</si>
  <si>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</si>
  <si>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</si>
  <si>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</si>
  <si>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</si>
  <si>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</si>
  <si>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</si>
  <si>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</si>
  <si>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</si>
  <si>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</si>
  <si>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</si>
  <si>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</si>
  <si>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</si>
  <si>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</si>
  <si>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</si>
  <si>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</si>
  <si>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</si>
  <si>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</si>
  <si>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</si>
  <si>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</si>
  <si>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</si>
  <si>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</si>
  <si>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</si>
  <si>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</si>
  <si>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</si>
  <si>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</si>
  <si>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</si>
  <si>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</si>
  <si>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</rPr>
      <t>Тип отчета</t>
    </r>
    <r>
      <rPr>
        <sz val="9"/>
        <color indexed="8"/>
        <rFont val="Tahoma"/>
        <family val="2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</si>
  <si>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</si>
  <si>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</si>
  <si>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</si>
  <si>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</si>
  <si>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</si>
  <si>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</si>
  <si>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</si>
  <si>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</si>
  <si>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</si>
  <si>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</si>
  <si>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</si>
  <si>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</si>
  <si>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</si>
  <si>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</si>
  <si>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</si>
  <si>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</si>
  <si>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</si>
  <si>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</si>
  <si>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</si>
  <si>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</si>
  <si>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</si>
  <si>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</si>
  <si>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</si>
  <si>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</si>
  <si>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</si>
  <si>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</si>
  <si>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</si>
  <si>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</si>
  <si>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</si>
  <si>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</si>
  <si>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</si>
  <si>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</si>
  <si>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</si>
  <si>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</si>
  <si>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</si>
  <si>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</si>
  <si>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</si>
  <si>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</si>
  <si>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</si>
  <si>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</si>
  <si>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</si>
  <si>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</si>
  <si>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</si>
  <si>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</si>
  <si>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</si>
  <si>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</si>
  <si>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</si>
  <si>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</si>
  <si>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</si>
  <si>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</si>
  <si>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</si>
  <si>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</si>
  <si>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</si>
  <si>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</si>
  <si>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</si>
  <si>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</si>
  <si>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</si>
  <si>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</si>
  <si>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</si>
  <si>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</si>
  <si>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</si>
  <si>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</si>
  <si>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</si>
  <si>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</si>
  <si>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</si>
  <si>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</si>
  <si>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</si>
  <si>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</si>
  <si>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</si>
  <si>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</si>
  <si>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</si>
  <si>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</si>
  <si>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</si>
  <si>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</si>
  <si>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</si>
  <si>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</si>
  <si>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</si>
  <si>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</si>
  <si>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</si>
  <si>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</si>
  <si>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</si>
  <si>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</si>
  <si>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</si>
  <si>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</si>
  <si>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</si>
  <si>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</si>
  <si>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</si>
  <si>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</si>
  <si>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</si>
  <si>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</si>
  <si>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</si>
  <si>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</si>
  <si>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</si>
  <si>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</si>
  <si>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</si>
  <si>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</si>
  <si>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</si>
  <si>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</si>
  <si>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</si>
  <si>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</si>
  <si>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</si>
  <si>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</si>
  <si>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</si>
  <si>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</si>
  <si>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</si>
  <si>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</si>
  <si>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</si>
  <si>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</si>
  <si>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</si>
  <si>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</si>
  <si>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</si>
  <si>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</si>
  <si>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</si>
  <si>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</si>
  <si>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</si>
  <si>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</si>
  <si>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</si>
  <si>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</si>
  <si>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</si>
  <si>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</si>
  <si>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</si>
  <si>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</si>
  <si>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</si>
  <si>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</si>
  <si>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</si>
  <si>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</si>
  <si>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</si>
  <si>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</si>
  <si>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</si>
  <si>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</si>
  <si>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</si>
  <si>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</si>
  <si>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</rPr>
      <t>2</t>
    </r>
    <r>
      <rPr>
        <sz val="9"/>
        <rFont val="Tahoma"/>
        <family val="2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</si>
  <si>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</si>
  <si>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</si>
  <si>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</si>
  <si>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</si>
  <si>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</si>
  <si>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</si>
  <si>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</si>
  <si>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</si>
  <si>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</si>
  <si>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</si>
  <si>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</si>
  <si>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</si>
  <si>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</si>
  <si>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</si>
  <si>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</si>
  <si>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</si>
  <si>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</si>
  <si>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</si>
  <si>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</si>
  <si>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</si>
  <si>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</si>
  <si>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</si>
  <si>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</rPr>
      <t>1</t>
    </r>
    <r>
      <rPr>
        <sz val="9"/>
        <rFont val="Tahoma"/>
        <family val="2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</si>
  <si>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</si>
  <si>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</si>
  <si>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</si>
  <si>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</si>
  <si>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</si>
  <si>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</si>
  <si>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</si>
  <si>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</si>
  <si>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</si>
  <si>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</si>
  <si>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</si>
  <si>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</si>
  <si>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</si>
  <si>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</si>
  <si>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</si>
  <si>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</si>
  <si>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</si>
  <si>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</si>
  <si>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</si>
  <si>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</si>
  <si>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</si>
  <si>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</si>
  <si>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</si>
  <si>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</si>
  <si>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</si>
  <si>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</si>
  <si>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</si>
  <si>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</si>
  <si>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</si>
  <si>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</si>
  <si>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</si>
  <si>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</si>
  <si>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</si>
  <si>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</si>
  <si>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</si>
  <si>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</si>
  <si>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</si>
  <si>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</si>
  <si>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</si>
  <si>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</si>
  <si>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</si>
  <si>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</si>
  <si>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</si>
  <si>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</si>
  <si>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</si>
  <si>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</si>
  <si>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</si>
  <si>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</si>
  <si>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</si>
  <si>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</si>
  <si>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</si>
  <si>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</si>
  <si>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</si>
  <si>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</si>
  <si>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</si>
  <si>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</si>
  <si>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</si>
  <si>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</si>
  <si>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</si>
  <si>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</si>
  <si>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</si>
  <si>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</si>
  <si>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</si>
  <si>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</si>
  <si>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</si>
  <si>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</si>
  <si>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</si>
  <si>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</si>
  <si>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</si>
  <si>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</si>
  <si>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</si>
  <si>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</si>
  <si>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</si>
  <si>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</si>
  <si>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</si>
  <si>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</si>
  <si>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Информация, подлежащая раскрытию</t>
  </si>
  <si>
    <t>Способ приобретения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</si>
  <si>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</si>
  <si>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</si>
  <si>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</si>
  <si>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</si>
  <si>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</si>
  <si>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</si>
  <si>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</si>
  <si>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</si>
  <si>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</si>
  <si>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</si>
  <si>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Добавить прочие расходы</t>
  </si>
  <si>
    <t>Чистая прибыль, полученная от регулируемого вида деятельности, в том числе:</t>
  </si>
  <si>
    <t>Изменение стоимости основных фондов, в том числе:</t>
  </si>
  <si>
    <t>Годовая бухгалтерская отчетность, включая бухгалтерский баланс и приложения к нему</t>
  </si>
  <si>
    <t>9</t>
  </si>
  <si>
    <t>10</t>
  </si>
  <si>
    <t>11</t>
  </si>
  <si>
    <t>12</t>
  </si>
  <si>
    <t>13</t>
  </si>
  <si>
    <t>14</t>
  </si>
  <si>
    <t>15</t>
  </si>
  <si>
    <t>Среднесписочная численность основного производственного персонала</t>
  </si>
  <si>
    <t>16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</si>
  <si>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</si>
  <si>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</si>
  <si>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</si>
  <si>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</si>
  <si>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Доля расходов, % (от суммы расходов по указанной статье)</t>
  </si>
  <si>
    <t>Добавить мероприятие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</si>
  <si>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</si>
  <si>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</si>
  <si>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8.0</t>
  </si>
  <si>
    <t>i</t>
  </si>
  <si>
    <t>Добавить источники</t>
  </si>
  <si>
    <t>8.1</t>
  </si>
  <si>
    <t>Добавить год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</si>
  <si>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</si>
  <si>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</si>
  <si>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</si>
  <si>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</si>
  <si>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</si>
  <si>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</si>
  <si>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</si>
  <si>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</si>
  <si>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</si>
  <si>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</si>
  <si>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9.2.1</t>
  </si>
  <si>
    <t>9.2.2</t>
  </si>
  <si>
    <t>9.3</t>
  </si>
  <si>
    <t>Продолжительность (бесперебойность) поставки товаров и услуг</t>
  </si>
  <si>
    <t>9.3.1</t>
  </si>
  <si>
    <t>9.3.2</t>
  </si>
  <si>
    <t>9.4</t>
  </si>
  <si>
    <t>%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</si>
  <si>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</si>
  <si>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</si>
  <si>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</si>
  <si>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</si>
  <si>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</si>
  <si>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</si>
  <si>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</si>
  <si>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</si>
  <si>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</si>
  <si>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</si>
  <si>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</si>
  <si>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</si>
  <si>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</si>
  <si>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</si>
  <si>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</si>
  <si>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</si>
  <si>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</si>
  <si>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</si>
  <si>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</si>
  <si>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</si>
  <si>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</si>
  <si>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Добавить показатель</t>
  </si>
  <si>
    <t>print</t>
  </si>
  <si>
    <t>10.0</t>
  </si>
  <si>
    <t>10.1</t>
  </si>
  <si>
    <t>3.2</t>
  </si>
  <si>
    <t>Дата сдачи годового бухгалтерского баланса в налоговые органы</t>
  </si>
  <si>
    <t>х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</si>
  <si>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</si>
  <si>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тыс. руб.</t>
  </si>
  <si>
    <t>Указывается суммарная себестоимость производимых товаров.</t>
  </si>
  <si>
    <t>Себестоимость производимых товаров (оказываемых услуг) по регулируемому виду деятельности, включая:</t>
  </si>
  <si>
    <t>руб.</t>
  </si>
  <si>
    <t>тыс. кВт·ч</t>
  </si>
  <si>
    <t>3.3</t>
  </si>
  <si>
    <t>3.4</t>
  </si>
  <si>
    <t>3.5</t>
  </si>
  <si>
    <t>3.6</t>
  </si>
  <si>
    <t>3.7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</si>
  <si>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</si>
  <si>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</si>
  <si>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</si>
  <si>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</si>
  <si>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</si>
  <si>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Общехозяйственные расходы, в том числе:</t>
  </si>
  <si>
    <t>3.9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</si>
  <si>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</si>
  <si>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</si>
  <si>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</si>
  <si>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Расходы на капитальный и текущий ремонт основных производственных средств</t>
  </si>
  <si>
    <t>3.10</t>
  </si>
  <si>
    <t>3.11</t>
  </si>
  <si>
    <t>3.12</t>
  </si>
  <si>
    <t>Прочие расходы, которые подлежат отнесению на регулируемые виды деятельности, в том числе:</t>
  </si>
  <si>
    <t>4.2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</si>
  <si>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</si>
  <si>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</si>
  <si>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</si>
  <si>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</si>
  <si>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</si>
  <si>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11.1</t>
  </si>
  <si>
    <t>11.2</t>
  </si>
  <si>
    <t>Информация о расходах на капитальный и текущий ремонт основных производственных средств, расходах на услуги производственного характера</t>
  </si>
  <si>
    <t>et_List05_4</t>
  </si>
  <si>
    <t>NOTSHOW</t>
  </si>
  <si>
    <t>Добавить поставщика</t>
  </si>
  <si>
    <t>Добавить товар/услугу</t>
  </si>
  <si>
    <t>Добавить способ</t>
  </si>
  <si>
    <t>Информация об объемах товаров и услуг, их стоимости и способах приобретения у организаций, в том числе:</t>
  </si>
  <si>
    <t>Указывается сумма стоимости приобретения товаров и услуг у организаций, сумма оплаты услуг которых превышает 20% суммы расходов на капитальный и текущий ремонт основных производственных средства</t>
  </si>
  <si>
    <t>\</t>
  </si>
  <si>
    <t>Стоимость, тыс. руб.</t>
  </si>
  <si>
    <t>1.1</t>
  </si>
  <si>
    <t>Итого по поставщику, в том числе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</si>
  <si>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</si>
  <si>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ед. на км</t>
  </si>
  <si>
    <t>ед.</t>
  </si>
  <si>
    <t>4.3</t>
  </si>
  <si>
    <t>Средняя продолжительность рассмотрения заявлений о подключении</t>
  </si>
  <si>
    <t>дн.</t>
  </si>
  <si>
    <t>Указывается ссылка на документ, предварительно загруженный в хранилище файлов ФГИС ЕИАС.</t>
  </si>
  <si>
    <t>В случае выполнения нескольких мероприятий информация по каждому из них указывается в отдельной колонке</t>
  </si>
  <si>
    <r>
      <t>Мероприятие</t>
    </r>
    <r>
      <rPr>
        <vertAlign val="superscript"/>
        <sz val="9"/>
        <rFont val="Tahoma"/>
        <family val="2"/>
      </rPr>
      <t>2</t>
    </r>
  </si>
  <si>
    <t>Инвестиционная программа в целом</t>
  </si>
  <si>
    <t>Наименование инвестиционной программы/мероприятия</t>
  </si>
  <si>
    <t>Дата изменения инвестиционной программы</t>
  </si>
  <si>
    <t>Цель инвестиционной программы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</si>
  <si>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</si>
  <si>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Дата изменения инвестиционной программы указывается (в случае наличия изменения) в виде «ДД.ММ.ГГГГ».</t>
  </si>
  <si>
    <t>Дата утверждения инвестиционной программы указывается в виде «ДД.ММ.ГГГГ».</t>
  </si>
  <si>
    <t>Наименование уполномоченного органа, утвердившего программу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</si>
  <si>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</si>
  <si>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</si>
  <si>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«ДД.ММ.ГГГГ».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</si>
  <si>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</si>
  <si>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«ДД.ММ.ГГГГ».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</si>
  <si>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</si>
  <si>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</si>
  <si>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</si>
  <si>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</si>
  <si>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</si>
  <si>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</si>
  <si>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</si>
  <si>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</si>
  <si>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</si>
  <si>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</si>
  <si>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</si>
  <si>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</si>
  <si>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</si>
  <si>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</si>
  <si>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</si>
  <si>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</si>
  <si>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</si>
  <si>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час./чел.</t>
  </si>
  <si>
    <t>час./день</t>
  </si>
  <si>
    <t xml:space="preserve">Доля потерь и неучтенного потребления </t>
  </si>
  <si>
    <t>Производительность труда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</si>
  <si>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</si>
  <si>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</si>
  <si>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</si>
  <si>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</si>
  <si>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</si>
  <si>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</si>
  <si>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</si>
  <si>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</si>
  <si>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</si>
  <si>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</si>
  <si>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</si>
  <si>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</si>
  <si>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ед./км</t>
  </si>
  <si>
    <t>тыс. руб./чел.</t>
  </si>
  <si>
    <t>16.0</t>
  </si>
  <si>
    <t>4.0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</si>
  <si>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</si>
  <si>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</si>
  <si>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</si>
  <si>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</si>
  <si>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</si>
  <si>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</si>
  <si>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</si>
  <si>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modfrmSelectData</t>
  </si>
  <si>
    <t>modList06</t>
  </si>
  <si>
    <t>modList05</t>
  </si>
  <si>
    <t>modList08</t>
  </si>
  <si>
    <t>FAS.JKH.OPEN.INFO.BALANCE.HVS</t>
  </si>
  <si>
    <t>человек</t>
  </si>
  <si>
    <t>Торги/аукционы</t>
  </si>
  <si>
    <t>Прямые договора без торгов</t>
  </si>
  <si>
    <t>Прочее</t>
  </si>
  <si>
    <t>отсутствует</t>
  </si>
  <si>
    <t>Дифференциация по территориям и системам коммунальной инфраструктуры применяется для инвестиционных программ</t>
  </si>
  <si>
    <t>Тип теплоснабжающей организации</t>
  </si>
  <si>
    <r>
      <rPr>
        <b/>
        <sz val="9"/>
        <rFont val="Tahoma"/>
        <family val="2"/>
      </rPr>
      <t>Тип организации</t>
    </r>
    <r>
      <rPr>
        <sz val="9"/>
        <rFont val="Tahoma"/>
        <family val="2"/>
      </rPr>
      <t xml:space="preserve">
kind_of_org_type</t>
    </r>
  </si>
  <si>
    <t>Регулируемая организация</t>
  </si>
  <si>
    <t>Единая теплоснабжающая организация в ценовой зоне теплоснабжения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</si>
  <si>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</si>
  <si>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</si>
  <si>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Форма 4.3.1</t>
  </si>
  <si>
    <t>Форма 4.3.2</t>
  </si>
  <si>
    <t>Форма 4.4</t>
  </si>
  <si>
    <t>Форма 4.5</t>
  </si>
  <si>
    <t>Информация об инвестиционных программах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</si>
  <si>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</si>
  <si>
    <r>
  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  </r>
    <r>
      <rPr>
        <vertAlign val="superscript"/>
        <sz val="10"/>
        <rFont val="Tahoma"/>
        <family val="2"/>
      </rPr>
      <t>1</t>
    </r>
  </si>
  <si>
    <t>Выручка от регулируемой деятельности по виду деятельности</t>
  </si>
  <si>
    <t>расходы на покупаемую тепловую энергию (мощность), теплоноситель</t>
  </si>
  <si>
    <t>расходы на топливо</t>
  </si>
  <si>
    <t>объем</t>
  </si>
  <si>
    <t>стоимость за единицу объема</t>
  </si>
  <si>
    <t>стоимость доставки</t>
  </si>
  <si>
    <t>способ приобретения</t>
  </si>
  <si>
    <t>3.12.1</t>
  </si>
  <si>
    <t>Указывается выручка от регулируемой деятельности по виду деятельности в сфере теплоснабжения.</t>
  </si>
  <si>
    <t>Указываются суммарные расходы на приобретение топлива всех видов.</t>
  </si>
  <si>
    <t>В колонке «Наименование параметра» указывается вид приобретаемого топлива.
Если приобретается несколько видов топлива, то информация по каждому из них указывается отдельно.</t>
  </si>
  <si>
    <t>В колонке «Единица измерения» указываются единицы измерения объема приобретаемого топлива.
В колонке «Информация» указывается величина объема приобретаемого топлива.</t>
  </si>
  <si>
    <t>Расходы на покупаемую электрическую энергию (мощность), используемую в технологическом процессе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</si>
  <si>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</si>
  <si>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</si>
  <si>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3.3.1</t>
  </si>
  <si>
    <t>3.3.2</t>
  </si>
  <si>
    <t>Расходы на хим. реагенты, используемые в технологическом процессе</t>
  </si>
  <si>
    <t>3.12.2</t>
  </si>
  <si>
    <t>3.13</t>
  </si>
  <si>
    <t>3.13.1</t>
  </si>
  <si>
    <t>3.13.2</t>
  </si>
  <si>
    <t>3.14</t>
  </si>
  <si>
    <t>3.15</t>
  </si>
  <si>
    <t>3.15.0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</si>
  <si>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теплоснабжения.</t>
  </si>
  <si>
    <t>Указываются прочие расходы, которые подлежат отнесению на регулируемые виды деятельности в соответствии с законодательством в сфере теплоснабжения.</t>
  </si>
  <si>
    <t>Добавить вид топлива</t>
  </si>
  <si>
    <t>3.2.0</t>
  </si>
  <si>
    <t>Валовая прибыль (убытки) от реализации товаров и оказания услуг по регулируемому виду деятельности</t>
  </si>
  <si>
    <t>Указывается общая сумма чистой прибыли, полученной от регулируемого вида деятельности.</t>
  </si>
  <si>
    <t>6.1</t>
  </si>
  <si>
    <t>6.1.1</t>
  </si>
  <si>
    <t>6.1.2</t>
  </si>
  <si>
    <t>6.2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</si>
  <si>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</si>
  <si>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</si>
  <si>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</si>
  <si>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</si>
  <si>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Указывается ссылка на документ, предварительно загруженный в хранилище файлов ФГИС ЕИАС.
Регулируемыми организациями информация раскрывается в случае, если выручка от регулируемых видов деятельности превышает 80 процентов совокупной выручки за отчетный год.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</si>
  <si>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</si>
  <si>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Гкал/ч</t>
  </si>
  <si>
    <t>Указывается суммарная установленная тепловая мощность объектов основных фондов, используемых для осуществления теплоснабжения.
Регулируемыми организациями указывается информация по объектам, используемым для осуществления регулируемых видов деятельности.</t>
  </si>
  <si>
    <t>Тепловая нагрузка по договорам теплоснабжения</t>
  </si>
  <si>
    <t>Регулируемыми организациями указывается информация по договорам, заключенным в рамках осуществления регулируемых видов деятельности</t>
  </si>
  <si>
    <t>тыс. Гкал</t>
  </si>
  <si>
    <t>Объем вырабатываемой тепловой энергии</t>
  </si>
  <si>
    <t>Объем приобретаемой тепловой энергии</t>
  </si>
  <si>
    <t>Определенном по приборам учета, в т.ч.: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</si>
  <si>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</si>
  <si>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 xml:space="preserve">Объем тепловой энергии, отпускаемой потребителям </t>
  </si>
  <si>
    <t>11.1.1</t>
  </si>
  <si>
    <t>Регулируемыми организациями указывается информация тепловой энергии, выработанной в рамках осуществления регулируемых видов деятельности.</t>
  </si>
  <si>
    <t>Информация указывается только едиными теплоснабжающими организациями.</t>
  </si>
  <si>
    <t>Указывается общий объем тепловой энергии, отпускаемой потребителям.
Регулируемыми организациями указывается информация по договорам, заключенным в рамках осуществления регулируемых видов деятельности.</t>
  </si>
  <si>
    <t>Определенном расчетным путем (нормативам потребления коммунальных услуг)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</si>
  <si>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</si>
  <si>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</si>
  <si>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Фактический объем потерь при передаче тепловой энергии</t>
  </si>
  <si>
    <t>тыс. Гкал/год</t>
  </si>
  <si>
    <t>Плановый объем потерь при передаче тепловой энергии</t>
  </si>
  <si>
    <t>13.1</t>
  </si>
  <si>
    <t>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</si>
  <si>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Среднесписочная численность административно-управленческого персонала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</si>
  <si>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</si>
  <si>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кг у. т./Гкал</t>
  </si>
  <si>
    <t>Указывается норматив удельного расхода условного топлива при производстве тепловой энергии источниками тепловой энергии по всем источникам тепловой энергии в целом.</t>
  </si>
  <si>
    <t>Добавить источник тепловой энергии</t>
  </si>
  <si>
    <t>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энергии.</t>
  </si>
  <si>
    <t>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строках.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</si>
  <si>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</si>
  <si>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</si>
  <si>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Указывается плановый удельный расход условного топлива при производстве тепловой энергии источниками тепловой энергии по всем источникам тепловой энергии в целом.
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</si>
  <si>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17.0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</si>
  <si>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</si>
  <si>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</si>
  <si>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Виды топлива
/kind_of_fuels/</t>
  </si>
  <si>
    <t>газ природный по регулируемой цене</t>
  </si>
  <si>
    <t>тыс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</si>
  <si>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</si>
  <si>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</si>
  <si>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</si>
  <si>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</si>
  <si>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</si>
  <si>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</si>
  <si>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</si>
  <si>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</si>
  <si>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</si>
  <si>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</si>
  <si>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</si>
  <si>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</si>
  <si>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</si>
  <si>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</si>
  <si>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</si>
  <si>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</si>
  <si>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</si>
  <si>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</si>
  <si>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</si>
  <si>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</si>
  <si>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</si>
  <si>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</si>
  <si>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</si>
  <si>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</si>
  <si>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</si>
  <si>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 кВт.ч</t>
  </si>
  <si>
    <t>электроэнергия (СН1)</t>
  </si>
  <si>
    <t>электроэнергия (СН2)</t>
  </si>
  <si>
    <t>электроэнергия (ВН)</t>
  </si>
  <si>
    <t>мощность</t>
  </si>
  <si>
    <t>тыс кВт</t>
  </si>
  <si>
    <t>общая стоимость</t>
  </si>
  <si>
    <t>кг усл. топл./Гкал</t>
  </si>
  <si>
    <t>Регулируемыми организациями указывается информация с распределением по источникам тепловой энергии, используемым для осуществления регулируемых видов деятельности.</t>
  </si>
  <si>
    <t>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строках.</t>
  </si>
  <si>
    <t>В случае наличия нескольких источников тепловой энергии плановый удельный расход условного топлива по каждому из них указывается в отдельных строках.</t>
  </si>
  <si>
    <t>19</t>
  </si>
  <si>
    <t>20</t>
  </si>
  <si>
    <t>21</t>
  </si>
  <si>
    <t>21.2</t>
  </si>
  <si>
    <t>21.1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</si>
  <si>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</si>
  <si>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</si>
  <si>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</si>
  <si>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Информация о показателях физического износа объектов теплоснабжения</t>
  </si>
  <si>
    <t>Информация о показателях энергетической эффективности объектов теплоснабжения</t>
  </si>
  <si>
    <t>тыс. кВт.ч/Гкал</t>
  </si>
  <si>
    <t>куб.м/Гкал</t>
  </si>
  <si>
    <t>Регулируемыми организациями указывается информация по договорам, заключенным в рамках осуществления регулируемой деятельности.</t>
  </si>
  <si>
    <t>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</si>
  <si>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Указывается плановый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</si>
  <si>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18.0</t>
  </si>
  <si>
    <t>vt</t>
  </si>
  <si>
    <t>Единые теплоснабжающие организации размещают информацию, указанную в пунктах 1 – 11.2, 13 – 15, 17 – 21.2 формы.</t>
  </si>
  <si>
    <t>Теплоснабжающие организации и теплосетевые организации в ценовых зонах теплоснабжения размещают информацию, указанную в пунктах 1 – 8.1, 10, 13 – 15, 17 – 18.1, 21 – 21.2 формы.</t>
  </si>
  <si>
    <t>Информация о расходах на капитальный и текущий ремонт основных производственных средств</t>
  </si>
  <si>
    <t>В случае наличия нескольких поставщиков, договоров, товаров и (или) услуг информация по ним указывается в отдельных строках.</t>
  </si>
  <si>
    <t>Количество аварий на тепловых сетях</t>
  </si>
  <si>
    <t>Указывается количество любых нарушений на тепловых сетях в расчете на один километр трубопровода.</t>
  </si>
  <si>
    <t>Количество аварий на источниках тепловой энергии</t>
  </si>
  <si>
    <t>ед. на источник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</si>
  <si>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</si>
  <si>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</si>
  <si>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</si>
  <si>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</si>
  <si>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количество составленных актов, подтверждающих факт превышения разрешенных отклонений значений параметров,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</si>
  <si>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</si>
  <si>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</si>
  <si>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шт.</t>
  </si>
  <si>
    <t>Доля числа исполненных в срок договоров о подключении</t>
  </si>
  <si>
    <t>Информация в строках 4.1 - 4.3 указывается в случае, если организация имеет статус единой теплоснабжающей организации.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</si>
  <si>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</si>
  <si>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</si>
  <si>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по данной форме размещается в случае, если организация выполняет или планирует выполнение инвестиционной программы в отчетном периоде.</t>
  </si>
  <si>
    <t>Единой теплоснабжающей организацией, теплоснабжающей организацией и теплосетевой организацией в ценовых зонах теплоснабжения раскрывается информация об инвестиционных программах разрабатываемых и утверждаемых в отношении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теплоснабжения).</t>
  </si>
  <si>
    <r>
      <t>Информация об инвестиционных программах</t>
    </r>
    <r>
      <rPr>
        <vertAlign val="superscript"/>
        <sz val="10"/>
        <rFont val="Tahoma"/>
        <family val="2"/>
      </rPr>
      <t>1</t>
    </r>
  </si>
  <si>
    <t>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</si>
  <si>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доли потерь и неучтенного тепловой энергии в общем объеме тепла, поданной в тепловую в отчетном периоде.</t>
  </si>
  <si>
    <t>Указывается плановое значение доли потерь и неучтенного тепловой энергии в общем объеме тепла, поданной в тепловую в отчетном периоде.</t>
  </si>
  <si>
    <t>Коэффициент потерь</t>
  </si>
  <si>
    <t>Гкал/км</t>
  </si>
  <si>
    <t>Износ систем коммунальной инфраструктуры</t>
  </si>
  <si>
    <t>Указывается фактическое значение коэффициента потерь тепловой энергии.</t>
  </si>
  <si>
    <t>Указывается плановое значение коэффициента потерь тепловой энергии.</t>
  </si>
  <si>
    <t>Износ оборудования производства (котлы)</t>
  </si>
  <si>
    <t>Износ оборудования передачи тепловой энергии (сети)</t>
  </si>
  <si>
    <t>Удельный вес сетей, нуждающихся в замене</t>
  </si>
  <si>
    <t>Расход топлива</t>
  </si>
  <si>
    <t>т усл.топл/Гкал</t>
  </si>
  <si>
    <t>9.11</t>
  </si>
  <si>
    <t>9.11.1</t>
  </si>
  <si>
    <t>9.11.2</t>
  </si>
  <si>
    <t>9.12</t>
  </si>
  <si>
    <t>9.12.1</t>
  </si>
  <si>
    <t>9.12.2</t>
  </si>
  <si>
    <t>9.13</t>
  </si>
  <si>
    <t>9.13.1</t>
  </si>
  <si>
    <t>9.13.2</t>
  </si>
  <si>
    <t>Расход электроэнергии на выработку</t>
  </si>
  <si>
    <t>кВт.ч/Гкал</t>
  </si>
  <si>
    <t>Расход электроэнергии на передачу</t>
  </si>
  <si>
    <t>Количество аварий (с учетом котельных)</t>
  </si>
  <si>
    <t>9.14</t>
  </si>
  <si>
    <t>9.14.1</t>
  </si>
  <si>
    <t>9.14.2</t>
  </si>
  <si>
    <t>9.15</t>
  </si>
  <si>
    <t>9.15.1</t>
  </si>
  <si>
    <t>9.15.2</t>
  </si>
  <si>
    <t xml:space="preserve">Указывается фактическое значение количества аварий (с учетом котельных). </t>
  </si>
  <si>
    <t>Указывается плановое значение количества аварий (с учетом котельных).</t>
  </si>
  <si>
    <t>Указывается фактическое значение отношения количества аварий на тепловых сетях к протяженности сетей в отчетном периоде.</t>
  </si>
  <si>
    <t>Указывается плановое значение отношения количества аварий на тепловых сетях к протяженности сетей в отчетном периоде.</t>
  </si>
  <si>
    <t>9.16</t>
  </si>
  <si>
    <t>9.16.1</t>
  </si>
  <si>
    <t>9.16.2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</si>
  <si>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</si>
  <si>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</si>
  <si>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Организация осуществляет поставку товаров (оказание услуг) только по нерегулируемым ценам</t>
  </si>
  <si>
    <r>
  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  </r>
    <r>
      <rPr>
        <vertAlign val="superscript"/>
        <sz val="9"/>
        <rFont val="Tahoma"/>
        <family val="2"/>
      </rPr>
      <t>1</t>
    </r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</si>
  <si>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</si>
  <si>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</si>
  <si>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t>Сведения о правовых актах, регламентирующих правила закупки (положение о закупках) в организации</t>
  </si>
  <si>
    <t>Сведения о месте размещения положения о закупках организации</t>
  </si>
  <si>
    <t>Сведения о планировании закупочных процедур</t>
  </si>
  <si>
    <t>Сведения о результатах проведения закупочных процедур</t>
  </si>
  <si>
    <t>Добавить сведения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</si>
  <si>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</si>
  <si>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</t>
  </si>
  <si>
    <t>В случае наличия дополнительных сведений о способах приобретения, стоимости и объемах товаров, необходимых для производства товаров и (или) оказания услуг организацией, информация по ним указывается в отдельных строках.</t>
  </si>
  <si>
    <t>Форма 4.9</t>
  </si>
  <si>
    <t>Информация о способах приобретения, стоимости и объемах товаров, необходимых для производства товаров и (или) оказания услуг</t>
  </si>
  <si>
    <t>Форма 1.0.1 | Форма 4.3.1</t>
  </si>
  <si>
    <t>modList13</t>
  </si>
  <si>
    <t>Инвестиционная программа относится к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</t>
  </si>
  <si>
    <t>Применяется дифференциация тарифа по централизованным системам теплоснабжения?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</si>
  <si>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</si>
  <si>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</si>
  <si>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</si>
  <si>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</si>
  <si>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</si>
  <si>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</si>
  <si>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</si>
  <si>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</si>
  <si>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</si>
  <si>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</si>
  <si>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В случае наличия нескольких источников тепловой энергии установленная тепловая мощность по каждому из них указывается в отдельных строках.</t>
  </si>
  <si>
    <t>Указывается установленная тепловая мощность для источника тепловой энергии.</t>
  </si>
  <si>
    <t xml:space="preserve">Указывается информация отдельно по организациям, сумма оплаты услуг которых превышает 20% суммы расходов на капитальный и текущий ремонт основных производственных средства.
Способ приобретения определяется из перечня: Торги/аукционы; Прямые договора без торгов; Прочее
</t>
  </si>
  <si>
    <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t>
  </si>
  <si>
    <t>*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организаций, публикуется по форме 4.9 регулируемыми организациями в течение 10 календарных дней с момента подачи заявления об установлении цен (тарифов) в сфере теплоснабжения в орган исполнительной власти субъекта Российской Федерации в области государственного регулирования цен (тарифов)</t>
  </si>
  <si>
    <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t>
  </si>
  <si>
    <t>modfrmListIP</t>
  </si>
  <si>
    <t>REESTR_IP</t>
  </si>
  <si>
    <t>Проверка доступных обновлений...</t>
  </si>
  <si>
    <t>Нет доступных обновлений для отчёта с кодом FAS.JKH.OPEN.INFO.BALANCE.WARM!</t>
  </si>
  <si>
    <t>28.04.2022</t>
  </si>
  <si>
    <t>https://portal.eias.ru/Portal/DownloadPage.aspx?type=12&amp;guid=????????-????-????-????-????????????</t>
  </si>
  <si>
    <t>https://eias.fstrf.ru/disclo/get_file?p_guid=????????-????-????-????-????????????</t>
  </si>
  <si>
    <t>NUMBER_POINT</t>
  </si>
  <si>
    <t>L_NAME</t>
  </si>
  <si>
    <t>L_START_DATE</t>
  </si>
  <si>
    <t>L_END_DATE</t>
  </si>
  <si>
    <t>"Развитие системы теплоснабжения МУП ЖКХ "Западное" Сысертского городского округа на 2014-2023 годы"</t>
  </si>
  <si>
    <t>01.01.2014</t>
  </si>
  <si>
    <t>31.12.2023</t>
  </si>
  <si>
    <t>"Развитие системы теплоснабжения ОАО "Полевская коммунальная компания" Полевского городского округа Свердловской области на 2015-2025 годы"</t>
  </si>
  <si>
    <t>01.01.2015</t>
  </si>
  <si>
    <t>31.12.2025</t>
  </si>
  <si>
    <t>"Развитие системы теплоснабжения УМП ЖКХ п. Бобровский Сысертского городского округа на 2014-2017 годы. Плата за подключение"</t>
  </si>
  <si>
    <t>Инвестиционная программа № 344 от 20.08.2021 Акционерное общество "Интер РАО-Электрогенерация" - филиал "Верхнетагильская ГРЭС" в сфере теплоснабжения по реконструкции тепловых сетей, на территории городского округа Верхний Тагил на 2022-2026 годы</t>
  </si>
  <si>
    <t>01.01.2022</t>
  </si>
  <si>
    <t>31.12.2026</t>
  </si>
  <si>
    <t>Инвестиционная программа № 364 от 13.09.2018 Публичное акционерное общество "Энел Россия", г.Москва - филиал Среднеуральская ГРЭС в сфере теплоснабжения по модернизации и реконструкции объектов, на территории городского округа Среднеуральск на 2019-2023 годы</t>
  </si>
  <si>
    <t>01.01.2019</t>
  </si>
  <si>
    <t>Инвестиционная программа № 372 от 20.09.2018 Публичное акционерное общество "Энел Россия", г.Москва - филиал Рефтинская ГРЭС в сфере теплоснабжения по модернизации и реконструкции объектов, на территории городского округа Рефтинский на 2019-2023 годы</t>
  </si>
  <si>
    <t>Инвестиционная программа № 388 от 13.08.2020 Акционерное общество "Акватех", г.Заречный в сфере теплоснабжения по строительству, реконструкции и модернизации систем инженерной инфраструктуры, на территории городского округа Заречный на 2021-2023 годы</t>
  </si>
  <si>
    <t>01.01.2021</t>
  </si>
  <si>
    <t>Инвестиционная программа № 416 от 10.09.2020 ОАО "ОТСК" в сфере теплоснабжения по строительству, реконструкции и модернизации систем инженерной инфраструктуры, на территории городского округа Кировградский на 2020-2025 годы</t>
  </si>
  <si>
    <t>10.09.2020</t>
  </si>
  <si>
    <t>Инвестиционная программа № 426 от 13.10.2021 Открытое акционерное общество "Полевская коммунальная компания", г.Полевской в сфере теплоснабжения по строительству, реконструкции и модернизации систем инженерной инфраструктуры, на территории городского округа Полевской на 2021-2025 годы</t>
  </si>
  <si>
    <t>13.10.2021</t>
  </si>
  <si>
    <t>Инвестиционная программа № 427 от 29.10.2019 Общество с ограниченной ответственностью "Управляющая компания "Теплокомплекс", г. Каменск-Уральский в сфере теплоснабжения по строительству, реконструкции и модернизации объектов, на территории городского округа Каменск-Уральский на 2020 год</t>
  </si>
  <si>
    <t>01.01.2020</t>
  </si>
  <si>
    <t>31.12.2020</t>
  </si>
  <si>
    <t>Инвестиционная программа № 428 от 13.10.2021 Открытое акционерное общество "Полевская коммунальная компания", г.Полевской в сфере теплоснабжения по развитию систем теплоснабжения на 2022 год</t>
  </si>
  <si>
    <t>31.12.2022</t>
  </si>
  <si>
    <t>Инвестиционная программа № 448 от 26.10.2021 Общество с ограниченной ответственностью "Управляющая компания "Теплокомплекс", г. Каменск-Уральский в сфере теплоснабжения по модернизации систем центрального теплоснабжения (за исключением тепловых сетей) на 2022-2025 годы</t>
  </si>
  <si>
    <t>Инвестиционная программа № 449 от 26.10.2021 Общество с ограниченной ответственностью "Управляющая компания "Теплокомплекс", г. Каменск-Уральский в сфере теплоснабжения по развитию систем теплоснабжения на 2022 год</t>
  </si>
  <si>
    <t>Инвестиционная программа № 469 от 29.10.2021 ФГАОУ ВО "Уральский федеральный университет имени первого Президента России Б.Н. Ельцина", г.Екатеринбург в сфере теплоснабжения по реконструкции систем теплоснабжения на 2022-2026 годы</t>
  </si>
  <si>
    <t>Инвестиционная программа № 486 от 29.10.2020 Акционерное общество "Регионгаз-инвест", г.Екатеринбург - филиал Горноуральский городской округ в сфере теплоснабжения по строительству, реконструкции и модернизации систем инженерной инфраструктуры, на территории городского округа Горноуральский на 2021-2023 годы</t>
  </si>
  <si>
    <t>Инвестиционная программа № 491 от 15.11.2019 Закрытое акционерное общество "ТеплоСетевая Компания", г.Екатеринбург в сфере теплоснабжения по строительству, реконструкции и модернизации объектов, на территории городского округа муниципальное образование Екатеринбург на 2019-2021 годы</t>
  </si>
  <si>
    <t>15.11.2019</t>
  </si>
  <si>
    <t>31.12.2021</t>
  </si>
  <si>
    <t>Инвестиционная программа № 491 от 15.11.2019 Закрытое акционерное общество "ТеплоСетевая Компания", г.Екатеринбург в сфере теплоснабжения по строительству, реконструкции и модернизации объектов, на территории городского округа муниципальное образование Екатеринбург на 2019-2023 годы</t>
  </si>
  <si>
    <t>Инвестиционная программа № 491 от 30.10.2020 НТ МУП "Горэнерго-НТ" в сфере теплоснабжения и горячего водоснабжения по реконструкции объектов, на территории городского округа Нижний Тагил на 2021-2023 годы</t>
  </si>
  <si>
    <t>Инвестиционная программа № 495 от 18.11.2019 Публичное акционерное общество "Северский трубный завод", г. Полевской в сфере теплоснабжения по модернизации и реконструкции систем теплоснабжения, на территории городского округа Полевской на 2019-2020 годы</t>
  </si>
  <si>
    <t>18.11.2019</t>
  </si>
  <si>
    <t>Инвестиционная программа № 495 от 18.11.2019 Публичное акционерное общество "Северский трубный завод", г. Полевской в сфере теплоснабжения по строительству, реконструкции и модернизации объектов, на территории городского округа Полевской на 2019-2020 годы</t>
  </si>
  <si>
    <t>Инвестиционная программа № 495 от 18.11.2019 Публичное акционерное общество "Северский трубный завод", г. Полевской в сфере теплоэнергетического комплекса по строительству и оборудованию имущественного комплекса, на территории городского округа Полевской на 2019-2020 годы</t>
  </si>
  <si>
    <t>Инвестиционная программа № 495 от 30.10.2020 Муниципальное унитарное предприятие "Комэнергоресурс", г.Североуральск в сфере теплоснабжения по строительству, реконструкции и модернизации систем инженерной инфраструктуры, на территории городского округа Североуральский на 2021-2023 годы</t>
  </si>
  <si>
    <t>Инвестиционная программа № 496 от 30.10.2020 Акционерное общество "Регионгаз-инвест", г.Екатеринбург - филиал городской округ Красноуфимск в сфере теплоснабжения по строительству, реконструкции и модернизации систем инженерной инфраструктуры, на территории городского округа Красноуфимск на 2021-2033 годы</t>
  </si>
  <si>
    <t>31.12.2033</t>
  </si>
  <si>
    <t>Инвестиционная программа № 497 от 30.10.2020 Акционерное общество "Научно-производственное предприятие "Старт" им. А.И. Яскина, г. Екатеринбург в сфере теплоснабжения по развитию, модернизации и реконструкции систем инженерной инфраструктуры, на территории городского округа муниципальное образование Екатеринбург на 2021-2022 годы</t>
  </si>
  <si>
    <t>Инвестиционная программа № 497 от 30.10.2020 Акционерное общество "Научно-производственное предприятие "Старт" им. А.И. Яскина, г. Екатеринбург в сфере теплоснабжения по строительству, реконструкции и модернизации систем инженерной инфраструктуры, на территории городского округа муниципальное образование Екатеринбург на 2021-2023 годы</t>
  </si>
  <si>
    <t>Инвестиционная программа № 498 от 19.11.2019 Общество с ограниченной ответственностью "Свердловская теплоснабжающая компания", г.Екатеринбург в сфере теплоснабжения по строительству, реконструкции и модернизации объектов, на территории городского округа Первоуральск на 2019-2020 годы</t>
  </si>
  <si>
    <t>19.11.2019</t>
  </si>
  <si>
    <t>Инвестиционная программа № 499 от 19.11.2019 Акционерное общество "Региональные тепловые сети" в сфере теплоснабжения по строительству, реконструкции и модернизации объектов, на территории городского округа Лесной на 2019-2022 годы</t>
  </si>
  <si>
    <t>Инвестиционная программа № 500 от 19.11.2019 Акционерное общество "Екатеринбургская теплосетевая компания" в сфере теплоснабжения по строительству, реконструкции и модернизации объектов, на территории городского округа муниципальное образование Екатеринбург на 2019-2035 годы</t>
  </si>
  <si>
    <t>31.12.2035</t>
  </si>
  <si>
    <t>Инвестиционная программа № 501 от 19.11.2019 Филиал "Свердловский" ПАО "Т Плюс" в сфере теплоснабжения по строительству, реконструкции и модернизации объектов, на территории городского округа Нижнетуринский на 2019-2020 годы</t>
  </si>
  <si>
    <t>Инвестиционная программа № 501 от 19.11.2019 Филиал "Свердловский" ПАО "Т Плюс" в сфере теплоснабжения по строительству, реконструкции и модернизации объектов, на территории городского округа Первоуральск на 2019-2020 годы</t>
  </si>
  <si>
    <t>Инвестиционная программа № 501 от 19.11.2019 Филиал "Свердловский" ПАО "Т Плюс" в сфере теплоснабжения по строительству, реконструкции и модернизации объектов, на территории городского округа муниципальное образование Екатеринбург на 2019-2020 годы</t>
  </si>
  <si>
    <t>Инвестиционная программа № 503 от 19.11.2019 Открытое акционерное общество "Полевская коммунальная компания", г.Полевской в сфере теплоснабжения по модернизации и строительству объектов, на территории городского округа Полевской на 2019-2025 годы</t>
  </si>
  <si>
    <t>Инвестиционная программа № 504 от 19.11.2019 Публичное акционерное общество "Энел Россия", г.Москва - филиал Среднеуральская ГРЭС в сфере теплоснабжения по строительству, реконструкции и модернизации объектов, на территории городского округа Среднеуральск на 2019-2023 годы</t>
  </si>
  <si>
    <t>Инвестиционная программа № 508 от 18.11.2021 Публичное акционерное общество "Энел Россия", г.Москва - филиал Среднеуральская ГРЭС в сфере теплоснабжения по реконструкции и модернизации существующих объектов систем центрального теплоснабжения (за исключением тепловых сетей), на территории городского округа Среднеуральск на 2021-2023 годы</t>
  </si>
  <si>
    <t>18.11.2021</t>
  </si>
  <si>
    <t>Инвестиционная программа № 509 от 18.11.2021 ФГАОУ ВО "Уральский федеральный университет имени первого Президента России Б.Н. Ельцина", г.Екатеринбург в сфере теплоснабжения по реконструкции и модернизации тепловых сетей на 2021 год</t>
  </si>
  <si>
    <t>Инвестиционная программа № 510 от 18.11.2021 Акционерное общество "Регионгаз-инвест", г.Екатеринбург - филиал Горноуральский городской округ в сфере теплоснабжения по реконструкции существующих объектов тепловых сетей, на территории городского округа Горноуральский на 2021-2023 годы</t>
  </si>
  <si>
    <t>Инвестиционная программа № 513 от 19.11.2019 Акционерное общество "Теплопрогресс", г.Среднеуральск в сфере теплоснабжения по строительству, реконструкции и модернизации объектов, на территории городского округа Среднеуральск на 2019-2023 годы</t>
  </si>
  <si>
    <t>Инвестиционная программа № 514 от 19.11.2021 Акционерное общество "Теплопрогресс", г.Среднеуральск в сфере теплоснабжения по реконструкции систем инженерной инфраструктуры, на территории городского округа Среднеуральск на 2021-2025 годы</t>
  </si>
  <si>
    <t>19.11.2021</t>
  </si>
  <si>
    <t>Инвестиционная программа № 515 от 19.11.2021 АО "ОТСК" в сфере теплоснабжения и горячего водоснабжения по модернизации и реконструкции объектов, на территории городского округа муниципальное образование Алапаевское на 2022-2024 годы</t>
  </si>
  <si>
    <t>31.12.2024</t>
  </si>
  <si>
    <t>Инвестиционная программа № 515 от 19.11.2021 ОАО "ОТСК" в сфере теплоснабжения по развитию систем теплоснабжения на 2021-2024 годы</t>
  </si>
  <si>
    <t>Инвестиционная программа № 516 от 19.11.2021 НТ МУП "Горэнерго-НТ" в сфере теплоснабжения по реконструкции существующих объектов тепловых сетей, на территории городского округа Нижний Тагил на 2021-2023 годы</t>
  </si>
  <si>
    <t>Инвестиционная программа № 516 от 19.11.2021 НТ МУП "Горэнерго-НТ" в сфере теплоснабжения по реконструкции существующих объектов тепловых сетей, на территории городского округа Нижний Тагил на 2021-2024 годы</t>
  </si>
  <si>
    <t>Инвестиционная программа № 517 от 19.11.2021 Акционерное общество "Научно-производственное предприятие "Старт" им. А.И. Яскина, г. Екатеринбург в сфере теплоснабжения по реконструкции и модернизации систем инженерной инфраструктуры, на территории городского округа муниципальное образование Екатеринбург на 2021-2029 годы</t>
  </si>
  <si>
    <t>31.12.2029</t>
  </si>
  <si>
    <t>Инвестиционная программа № 518 от 19.11.2021 Акционерное общество "Екатеринбургская теплосетевая компания" в сфере теплоснабжения по строительству, реконструкции и модернизации систем инженерной инфраструктуры, на территории городского округа муниципальное образование Екатеринбург на 2021-2035 годы</t>
  </si>
  <si>
    <t>Инвестиционная программа № 519 от 19.11.2021 Филиал "Свердловский" ПАО "Т Плюс" в сфере теплоснабжения по развитию, модернизации и реконструкции систем инженерной инфраструктуры, на территории городского округа муниципальное образование Екатеринбург на 2021-2022 годы</t>
  </si>
  <si>
    <t>Инвестиционная программа № 519 от 19.11.2021 Филиал "Свердловский" ПАО "Т Плюс" в сфере теплоснабжения по реконструкции и модернизации систем инженерной инфраструктуры, на территории городского округа Первоуральск на 2021-2022 годы</t>
  </si>
  <si>
    <t>Инвестиционная программа № 519 от 19.11.2021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Лесной на 2021-2022 годы</t>
  </si>
  <si>
    <t>Инвестиционная программа № 519 от 19.11.2021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Нижнетуринский на 2021-2022 годы</t>
  </si>
  <si>
    <t>Инвестиционная программа № 519 от 19.11.2021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Первоуральск на 2021-2022 годы</t>
  </si>
  <si>
    <t>Инвестиционная программа № 519 от 19.11.2021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муниципальное образование Екатеринбург на 2021-2022 годы</t>
  </si>
  <si>
    <t>Инвестиционная программа № 524 от 18.11.2020 Акционерное общество "Теплопрогресс", г.Среднеуральск в сфере теплоснабжения по строительству, реконструкции и модернизации систем инженерной инфраструктуры, на территории городского округа Среднеуральск на 2020-2024 годы</t>
  </si>
  <si>
    <t>18.11.2020</t>
  </si>
  <si>
    <t>Инвестиционная программа № 525 от 18.11.2020 Акционерное общество "Северский трубный завод", г. Полевской в сфере теплоснабжения по строительству, реконструкции и модернизации систем инженерной инфраструктуры, на территории городского округа Полевской на 2020-2023 годы</t>
  </si>
  <si>
    <t>Инвестиционная программа № 527 от 18.11.2020 Публичное акционерное общество "Энел Россия", г.Москва - филиал Среднеуральская ГРЭС в сфере теплоснабжения по строительству, реконструкции и модернизации систем инженерной инфраструктуры, на территории городского округа Среднеуральск на 2020-2023 годы</t>
  </si>
  <si>
    <t>Инвестиционная программа № 527 от 19.11.2020 Публичное акционерное общество "Энел Россия", г.Москва - филиал Среднеуральская ГРЭС в сфере теплоснабжения по строительству, реконструкции и модернизации систем инженерной инфраструктуры, на территории городского округа Среднеуральск на 2020-2023 годы</t>
  </si>
  <si>
    <t>19.11.2020</t>
  </si>
  <si>
    <t>Инвестиционная программа № 528 от 18.11.2020 Закрытое акционерное общество "ТеплоСетевая Компания", г.Екатеринбург в сфере теплоснабжения по строительству, реконструкции и модернизации систем инженерной инфраструктуры, на территории городского округа муниципальное образование Екатеринбург на 2020-2023 годы</t>
  </si>
  <si>
    <t>Инвестиционная программа № 533 от 19.11.2020 Открытое акционерное общество "Полевская коммунальная компания", г.Полевской в сфере теплоснабжения по строительству, реконструкции и модернизации систем инженерной инфраструктуры, на территории городского округа Полевской на 2020-2025 годы</t>
  </si>
  <si>
    <t>Инвестиционная программа № 534 от 19.11.2020 Акционерное общество "Региональные тепловые сети" в сфере теплоснабжения по строительству, реконструкции и модернизации систем инженерной инфраструктуры, на территории городского округа Лесной на 2020-2023 годы</t>
  </si>
  <si>
    <t>Инвестиционная программа № 534 от 19.11.2020 Общество с ограниченной ответственностью "Свердловская теплоснабжающая компания", г.Екатеринбург в сфере теплоснабжения по строительству, реконструкции и модернизации систем инженерной инфраструктуры, на территории городского округа Первоуральск на 2020-2023 годы</t>
  </si>
  <si>
    <t>Инвестиционная программа № 535 от 19.11.2020 Акционерное общество "Екатеринбургская теплосетевая компания" в сфере теплоснабжения по строительству, реконструкции и модернизации систем инженерной инфраструктуры, на территории городского округа муниципальное образование Екатеринбург на 2020-2035 годы</t>
  </si>
  <si>
    <t>Инвестиционная программа № 536 от 19.11.2020 Филиал "Свердловский" ПАО "Т Плюс" в сфере теплоснабжения по развитию, модернизации и реконструкции систем инженерной инфраструктуры, на территории городского округа муниципальное образование Екатеринбург на 2020-2021 годы</t>
  </si>
  <si>
    <t>Инвестиционная программа № 536 от 19.11.2020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Нижнетуринский на 2020-2021 годы</t>
  </si>
  <si>
    <t>Инвестиционная программа № 536 от 19.11.2020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Первоуральск на 2020-2021 годы</t>
  </si>
  <si>
    <t>Инвестиционная программа № 536 от 19.11.2020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муниципальное образование Екатеринбург на 2020-2021 годы</t>
  </si>
  <si>
    <t>Инвестиционная программа № 537 от 18.11.2020 Публичное акционерное общество "Энел Россия", г.Москва - филиал Среднеуральская ГРЭС в сфере теплоснабжения по строительству, реконструкции и модернизации систем инженерной инфраструктуры, на территории городского округа Среднеуральск на 2020-2023 годы</t>
  </si>
  <si>
    <t>31.01.2023</t>
  </si>
  <si>
    <t>Инвестиционная программа № 704-РП от 01.08.2016 Акционерное общество "Регионгаз-инвест", г.Екатеринбург - филиал Туринский городской округ в сфере теплоснабжения по развитию, реконструкции и модернизации систем  централизованных систем теплоснабжения, на территории городского округа Туринский на 2017-2023 годы</t>
  </si>
  <si>
    <t>01.01.2017</t>
  </si>
  <si>
    <t>Инвестиционная программа № 829 от 08.09.2016 Акционерное общество "Регионгаз-инвест", г.Екатеринбург - филиал муниципальное образование город Ирбит в сфере теплоснабжения по строительству, реконструкции и модернизации объектов, на территории городского округа Ирбитское муниципальное образование на 2017-2023 годы</t>
  </si>
  <si>
    <t>Инвестиционная программа № 829 от 08.09.2016 Акционерное общество "Регионгаз-инвест", г.Екатеринбург - филиал муниципальное образование город Ирбит в сфере теплоснабжения по строительству, реконструкции и модернизации объектов, на территории городского округа муниципальное образование Ирбит на 2016-2023 годы</t>
  </si>
  <si>
    <t>08.09.2016</t>
  </si>
  <si>
    <t>Инвестиционная программа № 932-РП от 11.10.2016 Акционерное общество "Регионгаз-инвест", г.Екатеринбург - филиал Михайловское муниципальное образование в сфере теплоснабжения по строительству котельных на 2017-2023 годы</t>
  </si>
  <si>
    <t>Инвестиционная программа АО "Екатеринбургская теплосетевая компания" в сфере теплоснабжения на 2018-2035 годы</t>
  </si>
  <si>
    <t>01.01.2018</t>
  </si>
  <si>
    <t>Инвестиционная программа АО "Екатеринбургская теплосетевая компания" город Екатеринбург по модернизации и реконструкции системы коммунальной инфраструктуры на 2017-2035 годы</t>
  </si>
  <si>
    <t>29.11.2017</t>
  </si>
  <si>
    <t>Инвестиционная программа АО "Региональные тепловые сети" в сфере теплоснабжения на территории города Лесной на 2018-2020 годы</t>
  </si>
  <si>
    <t>Инвестиционная программа АО "Региональные тепловые сети" в сфере теплоснабжения на территории города Лесной на 2018-2022 годы</t>
  </si>
  <si>
    <t>Инвестиционная программа АО "Регионгаз-инвест"</t>
  </si>
  <si>
    <t>01.01.2010</t>
  </si>
  <si>
    <t>01.01.2016</t>
  </si>
  <si>
    <t>Инвестиционная программа АО "Регионгаз-инвест" по Муниципальному образованию город Ирбит на 2016-2022 годыРаспоряжение Правительства Свердловской области № 1131-РП от 28.10.2015 г.</t>
  </si>
  <si>
    <t>Инвестиционная программа АО "Регионгаз-инвест" по Пышминскому городскому округу на 2016-2022 годыРаспоряжение Правительства Свердловской области № 1131-РП от 28.10.2015 г.</t>
  </si>
  <si>
    <t>Инвестиционная программа АО "Регионгаз-инвест" по Талицкому городскому округу на 2016-2022 годыРаспоряжение Правительства Свердловской области № 1131-РП от 28.10.2015 г.</t>
  </si>
  <si>
    <t>Инвестиционная программа АО "Регионгаз-инвест" по по Нижнесергинскому муниципальному району на 2010-2022 годыРаспоряжение Правительства Свердловской области № 882-РП от 15.07.2010 г.</t>
  </si>
  <si>
    <t>Инвестиционная программа АО "Теплопрогресс" в сфере теплоснабжения на 2018-2021 годы</t>
  </si>
  <si>
    <t>Инвестиционная программа АО "Теплопрогресс" в сфере теплоснабжения на территории города Среднеуральск на 2017-2021 годы</t>
  </si>
  <si>
    <t>Инвестиционная программа ЗАО "ТеплоСетевая компания" в сфере теплоснабжения на территории города Екатеринбург на 2017-2021 годы</t>
  </si>
  <si>
    <t>Инвестиционная программа МУП "Водогрейная котельная" в сфере теплоснабжения на территории Новоуральского городского округа на 2017-2021 годы</t>
  </si>
  <si>
    <t>Инвестиционная программа МУП ЖКХ "Сысертское" в сфере теплоснабжения на территории городского округа Сысертский на 2016-2020 годы</t>
  </si>
  <si>
    <t>Инвестиционная программа МУП ЖКХ поселок Бобровсский в сфере теплоснабжения на территории городского округа Сысертский на 2014-2023 годы</t>
  </si>
  <si>
    <t>Инвестиционная программа ОАО "Богдановическая генерирующая компания" в сфере теплоснабжения на территории города Богданович на 2015-2022 годы</t>
  </si>
  <si>
    <t>Инвестиционная программа ОАО "Первоуральский динасовый завод" город Первоуральск в сфере теплоснабжения на территории города Первоуральск на 2017-2021 годы</t>
  </si>
  <si>
    <t>Инвестиционная программа ОАО "Полевская коммунальная компания" в сфере теплоснабжения города Полевской на 2017-2025 годы</t>
  </si>
  <si>
    <t>Инвестиционная программа ОАО "Свердловский инструментальный завод" в сфере теплоснабжения на территории города Екатеринбург на 2018-2030 годы</t>
  </si>
  <si>
    <t>31.12.2030</t>
  </si>
  <si>
    <t>Инвестиционная программа ООО "Региональные коммунальные системы" в сфере теплоснабжения на территории города Верхняя Тура на 2015-2020 годы</t>
  </si>
  <si>
    <t>Инвестиционная программа ФГАОУ ВО "УрФУ имени первого Президента России Б.Н. Ельцина" в сфере теплоснабжения на 2015-2022 годы</t>
  </si>
  <si>
    <t>Инвестиционная программа ФГАОУ ВО "УрФУ имени первого Президента России Б.Н. Ельцина" в сфере теплоснабжения на 2018-2021 годы</t>
  </si>
  <si>
    <t>Инвестиционная программа в сфере теплоснабжения в части выработки тепловой энергии общества с ограниченной ответственностью "Энергокомплекс" (город Каменск-Уральский) на 2015-2022годы</t>
  </si>
  <si>
    <t>Инвестиционная программа муниципального унитарного предприятия жилищно-коммунальных услуг Бисертского городского округа на 2014-2021 годы</t>
  </si>
  <si>
    <t>Инвестиционная программа на 2016-2035 год</t>
  </si>
  <si>
    <t>07.09.2016</t>
  </si>
  <si>
    <t>Развитие системы теплоснабжения МУП "Водогрейная котельная"НГО на 2014-2018гг</t>
  </si>
  <si>
    <t>Развитие системы теплоснабжения МУП "Теплосервис" Кушвинского городского округа на 2016-2021 годы</t>
  </si>
  <si>
    <t>Развитие системы теплоснабжения ООО "Теплоснабжающая компания" городского округа Ревда Свердловской области на 2015-2021 годы</t>
  </si>
  <si>
    <t>в сфере теплоснабжения в части выработки тепловой энергии</t>
  </si>
  <si>
    <t>нвестиционная программа в сфере теплоснабжения в части выработки тепловой энергии общества с ограниченной ответственностью "Энергокомплекс" (город Каменск-Уральский) на 2015-2022годы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</si>
  <si>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</si>
  <si>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</si>
  <si>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</si>
  <si>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</si>
  <si>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</si>
  <si>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</si>
  <si>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</si>
  <si>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</si>
  <si>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2644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</si>
  <si>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</si>
  <si>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</si>
  <si>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</si>
  <si>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</si>
  <si>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</si>
  <si>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</si>
  <si>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</si>
  <si>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</si>
  <si>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</si>
  <si>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28146860</t>
  </si>
  <si>
    <t>АО "Интер РАО - Электрогенерация"</t>
  </si>
  <si>
    <t>7704784450</t>
  </si>
  <si>
    <t>770401001</t>
  </si>
  <si>
    <t>26479123</t>
  </si>
  <si>
    <t>АО "Концерн Росэнергоатом" филиал "Белоярская атомная станция", г.Заречный</t>
  </si>
  <si>
    <t>7721632827</t>
  </si>
  <si>
    <t>663943002</t>
  </si>
  <si>
    <t>28048296</t>
  </si>
  <si>
    <t>АО "Кузбассэнерго"</t>
  </si>
  <si>
    <t>4200000333</t>
  </si>
  <si>
    <t>420501001</t>
  </si>
  <si>
    <t>30-12-1993 00:00:00</t>
  </si>
  <si>
    <t>31173201</t>
  </si>
  <si>
    <t>АО "Мелиострой", с. Байкалово</t>
  </si>
  <si>
    <t>6638000362</t>
  </si>
  <si>
    <t>667601001</t>
  </si>
  <si>
    <t>28821842</t>
  </si>
  <si>
    <t>АО "НПО по медицинским иммунобиологическим препаратам "Микроген" филиал в г. Екатеринбург "Екатеринбургское предприятие по производству бактерийных препаратов", г. Екатеринбург</t>
  </si>
  <si>
    <t>7722292838</t>
  </si>
  <si>
    <t>667202001</t>
  </si>
  <si>
    <t>31-10-2014 00:00:00</t>
  </si>
  <si>
    <t>31045037</t>
  </si>
  <si>
    <t>АО "Научно-исследовательский институт машиностроения", г. Нижняя Салда</t>
  </si>
  <si>
    <t>6623125489</t>
  </si>
  <si>
    <t>662301001</t>
  </si>
  <si>
    <t>30994766</t>
  </si>
  <si>
    <t>АО "ОТСК"</t>
  </si>
  <si>
    <t>6658447960</t>
  </si>
  <si>
    <t>665801001</t>
  </si>
  <si>
    <t>26359616</t>
  </si>
  <si>
    <t>АО "Птицефабрика "Первоуральская", г.Первоуральск</t>
  </si>
  <si>
    <t>6625064295</t>
  </si>
  <si>
    <t>668401001</t>
  </si>
  <si>
    <t>13-01-2022 00:00:00</t>
  </si>
  <si>
    <t>26838066</t>
  </si>
  <si>
    <t>АО "РЭУ"</t>
  </si>
  <si>
    <t>7714783092</t>
  </si>
  <si>
    <t>30943132</t>
  </si>
  <si>
    <t>АО «ОЭЗ «Титановая долина», г. Екатеринбург</t>
  </si>
  <si>
    <t>6670376352</t>
  </si>
  <si>
    <t>668501001</t>
  </si>
  <si>
    <t>31006321</t>
  </si>
  <si>
    <t>АО «Сосновское»</t>
  </si>
  <si>
    <t>6658344587</t>
  </si>
  <si>
    <t>26479351</t>
  </si>
  <si>
    <t>Акционерное общество "5 центральный автомобильный ремонтный завод", г. Екатеринбург</t>
  </si>
  <si>
    <t>6659192672</t>
  </si>
  <si>
    <t>665901001</t>
  </si>
  <si>
    <t>26359541</t>
  </si>
  <si>
    <t>Акционерное общество "Автотранспорт", г.Верхняя Пышма</t>
  </si>
  <si>
    <t>6606001420</t>
  </si>
  <si>
    <t>668601001</t>
  </si>
  <si>
    <t>26631885</t>
  </si>
  <si>
    <t>Акционерное общество "Акватех", г.Заречный</t>
  </si>
  <si>
    <t>6639020763</t>
  </si>
  <si>
    <t>663901001</t>
  </si>
  <si>
    <t>26-05-2010 00:00:00</t>
  </si>
  <si>
    <t>26359748</t>
  </si>
  <si>
    <t>Акционерное общество "Арамильский авиационный ремонтный завод", г. Арамиль</t>
  </si>
  <si>
    <t>6652022897</t>
  </si>
  <si>
    <t>26359673</t>
  </si>
  <si>
    <t>Акционерное общество "Артинский завод", п.Арти</t>
  </si>
  <si>
    <t>6636005894</t>
  </si>
  <si>
    <t>661901001</t>
  </si>
  <si>
    <t>26322632</t>
  </si>
  <si>
    <t>Акционерное общество "Богословское рудоуправление", г.Краснотурьинск</t>
  </si>
  <si>
    <t>6617002344</t>
  </si>
  <si>
    <t>661701001</t>
  </si>
  <si>
    <t>31-07-1996 00:00:00</t>
  </si>
  <si>
    <t>27784565</t>
  </si>
  <si>
    <t>Акционерное общество "Верхнетуринский машиностроительный завод"</t>
  </si>
  <si>
    <t>6681000827</t>
  </si>
  <si>
    <t>668101001</t>
  </si>
  <si>
    <t>28001728</t>
  </si>
  <si>
    <t>Акционерное общество "Военторг-Центр", г. Екатеринбург</t>
  </si>
  <si>
    <t>6670266695</t>
  </si>
  <si>
    <t>667001001</t>
  </si>
  <si>
    <t>26359572</t>
  </si>
  <si>
    <t>Акционерное общество "Волчанское", г.Волчанск</t>
  </si>
  <si>
    <t>6614004431</t>
  </si>
  <si>
    <t>661401001</t>
  </si>
  <si>
    <t>26481022</t>
  </si>
  <si>
    <t>Акционерное общество "Газпромнефть-Урал", г.Екатеринбург</t>
  </si>
  <si>
    <t>6661002209</t>
  </si>
  <si>
    <t>03-03-2022 00:00:00</t>
  </si>
  <si>
    <t>26800755</t>
  </si>
  <si>
    <t>Акционерное общество "Газэкс", г. Каменск-Уральский</t>
  </si>
  <si>
    <t>6612001379</t>
  </si>
  <si>
    <t>660850001</t>
  </si>
  <si>
    <t>26359577</t>
  </si>
  <si>
    <t>Акционерное общество "ЕВРАЗ Качканарский горно-обогатительный комбинат", г.Качканар</t>
  </si>
  <si>
    <t>6615001962</t>
  </si>
  <si>
    <t>997550001</t>
  </si>
  <si>
    <t>15-04-1993 00:00:00</t>
  </si>
  <si>
    <t>26853991</t>
  </si>
  <si>
    <t>Акционерное общество "ЕВРАЗ Нижнетагильский металлургический комбинат", г.Нижний Тагил</t>
  </si>
  <si>
    <t>6623000680</t>
  </si>
  <si>
    <t>26322595</t>
  </si>
  <si>
    <t>Акционерное общество "Екатеринбурггаз", г. Екатеринбург</t>
  </si>
  <si>
    <t>6608005130</t>
  </si>
  <si>
    <t>30814352</t>
  </si>
  <si>
    <t>Акционерное общество "Екатеринбургская теплосетевая компания"</t>
  </si>
  <si>
    <t>6671019770</t>
  </si>
  <si>
    <t>667101001</t>
  </si>
  <si>
    <t>26632534</t>
  </si>
  <si>
    <t>Акционерное общество "Екатеринбургский завод по обработке цветных металлов", г.Екатеринбург</t>
  </si>
  <si>
    <t>6661005707</t>
  </si>
  <si>
    <t>13-11-2012 00:00:00</t>
  </si>
  <si>
    <t>27967695</t>
  </si>
  <si>
    <t>Акционерное общество "Интер РАО-Электрогенерация" - филиал "Верхнетагильская ГРЭС"</t>
  </si>
  <si>
    <t>668243001</t>
  </si>
  <si>
    <t>15-06-2011 00:00:00</t>
  </si>
  <si>
    <t>26359598</t>
  </si>
  <si>
    <t>Акционерное общество "Калиновский химический завод", п.Калиново</t>
  </si>
  <si>
    <t>6621001262</t>
  </si>
  <si>
    <t>668201001</t>
  </si>
  <si>
    <t>27-07-1998 00:00:00</t>
  </si>
  <si>
    <t>26479562</t>
  </si>
  <si>
    <t>Акционерное общество "Кировградский завод твёрдых сплавов", г. Кировград</t>
  </si>
  <si>
    <t>6616000619</t>
  </si>
  <si>
    <t>04-11-1992 00:00:00</t>
  </si>
  <si>
    <t>26479671</t>
  </si>
  <si>
    <t>Акционерное общество "НЛМК-Урал", г.Ревда</t>
  </si>
  <si>
    <t>6646009256</t>
  </si>
  <si>
    <t>15-01-2001 00:00:00</t>
  </si>
  <si>
    <t>26322710</t>
  </si>
  <si>
    <t>Акционерное общество "Научно-производственная корпорация "Уралвагонзавод" имени Ф.Э.Дзержинского", г. Нижний Тагил</t>
  </si>
  <si>
    <t>6623029538</t>
  </si>
  <si>
    <t>997850001</t>
  </si>
  <si>
    <t>26479347</t>
  </si>
  <si>
    <t>Акционерное общество "Научно-производственное объединение автоматики имени академика Н.А. Семихатова", г. Екатеринбург</t>
  </si>
  <si>
    <t>6685066917</t>
  </si>
  <si>
    <t>26479446</t>
  </si>
  <si>
    <t>Акционерное общество "Научно-производственное предприятие "Старт" им. А.И. Яскина, г. Екатеринбург</t>
  </si>
  <si>
    <t>6662054224</t>
  </si>
  <si>
    <t>26850795</t>
  </si>
  <si>
    <t>Акционерное общество "Невьянский машиностроительный завод - Нефтегазовое оборудование", г. Невьянск</t>
  </si>
  <si>
    <t>6621016082</t>
  </si>
  <si>
    <t>26481044</t>
  </si>
  <si>
    <t>Акционерное общество "Нижне-Исетский завод металлоконструкций", г.Екатеринбург</t>
  </si>
  <si>
    <t>6664003916</t>
  </si>
  <si>
    <t>666401001</t>
  </si>
  <si>
    <t>28436471</t>
  </si>
  <si>
    <t>Акционерное общество "Облкоммунэнерго", г. Екатеринбург</t>
  </si>
  <si>
    <t>6671028735</t>
  </si>
  <si>
    <t>04-12-2013 00:00:00</t>
  </si>
  <si>
    <t>26580011</t>
  </si>
  <si>
    <t>Акционерное общество "Облкоммунэнерго", г. Екатеринбург - Алапаевский РКЭС</t>
  </si>
  <si>
    <t>667745002</t>
  </si>
  <si>
    <t>26580007</t>
  </si>
  <si>
    <t>Акционерное общество "Облкоммунэнерго", г. Екатеринбург - Артемовский РКЭС</t>
  </si>
  <si>
    <t>667745001</t>
  </si>
  <si>
    <t>27581373</t>
  </si>
  <si>
    <t>Акционерное общество "Облкоммунэнерго", г. Екатеринбург - Артинский РКЭС</t>
  </si>
  <si>
    <t>661945002</t>
  </si>
  <si>
    <t>26580013</t>
  </si>
  <si>
    <t>Акционерное общество "Облкоммунэнерго", г. Екатеринбург - Баранчинский РКЭС</t>
  </si>
  <si>
    <t>668145001</t>
  </si>
  <si>
    <t>26550265</t>
  </si>
  <si>
    <t>Акционерное общество "Облкоммунэнерго", г. Екатеринбург - Богдановичский РКЭС</t>
  </si>
  <si>
    <t>663345005</t>
  </si>
  <si>
    <t>26550267</t>
  </si>
  <si>
    <t>Акционерное общество "Облкоммунэнерго", г. Екатеринбург - Верх-Нейвинский РКЭС</t>
  </si>
  <si>
    <t>668245003</t>
  </si>
  <si>
    <t>26578649</t>
  </si>
  <si>
    <t>Акционерное общество "Облкоммунэнерго", г. Екатеринбург - Кировградский РКЭС</t>
  </si>
  <si>
    <t>668245002</t>
  </si>
  <si>
    <t>27654254</t>
  </si>
  <si>
    <t>Акционерное общество "Облкоммунэнерго", г. Екатеринбург - Ново-Лялинский участок</t>
  </si>
  <si>
    <t>668045001</t>
  </si>
  <si>
    <t>27918072</t>
  </si>
  <si>
    <t>Акционерное общество "Облкоммунэнерго", г. Екатеринбург - Новоуральский РКЭС</t>
  </si>
  <si>
    <t>668245001</t>
  </si>
  <si>
    <t>27581389</t>
  </si>
  <si>
    <t>Акционерное общество "Облкоммунэнерго", г. Екатеринбург - Пелымский РКЭС</t>
  </si>
  <si>
    <t>661745001</t>
  </si>
  <si>
    <t>27581395</t>
  </si>
  <si>
    <t>Акционерное общество "Облкоммунэнерго", г. Екатеринбург - Староуткинский РКЭС</t>
  </si>
  <si>
    <t>668445002</t>
  </si>
  <si>
    <t>26580015</t>
  </si>
  <si>
    <t>Акционерное общество "Облкоммунэнерго", г. Екатеринбург - Сысертский участок</t>
  </si>
  <si>
    <t>668545001</t>
  </si>
  <si>
    <t>26550269</t>
  </si>
  <si>
    <t>Акционерное общество "Облкоммунэнерго", г. Екатеринбург - Тугулымский РКЭС</t>
  </si>
  <si>
    <t>663345001</t>
  </si>
  <si>
    <t>26479583</t>
  </si>
  <si>
    <t>Акционерное общество "Олипс", г. Екатеринбург</t>
  </si>
  <si>
    <t>6658106984</t>
  </si>
  <si>
    <t>11-10-2021 00:00:00</t>
  </si>
  <si>
    <t>26322608</t>
  </si>
  <si>
    <t>Акционерное общество "Первоуральский новотрубный завод", г.Первоуральск</t>
  </si>
  <si>
    <t>6625004271</t>
  </si>
  <si>
    <t>01-12-1992 00:00:00</t>
  </si>
  <si>
    <t>26574327</t>
  </si>
  <si>
    <t>Акционерное общество "Производственное объединение "Уральский оптико-механический завод" имени Э.С. Яламова", г. Екатеринбург</t>
  </si>
  <si>
    <t>6672315362</t>
  </si>
  <si>
    <t>26322585</t>
  </si>
  <si>
    <t>Акционерное общество "Птицефабрика "Свердловская", г.Екатеринбург</t>
  </si>
  <si>
    <t>6672350180</t>
  </si>
  <si>
    <t>26359624</t>
  </si>
  <si>
    <t>Акционерное общество "Ревдинский кирпичный завод", г.Ревда</t>
  </si>
  <si>
    <t>6627002142</t>
  </si>
  <si>
    <t>23-12-1992 00:00:00</t>
  </si>
  <si>
    <t>30980837</t>
  </si>
  <si>
    <t>Акционерное общество "Региональные тепловые сети"</t>
  </si>
  <si>
    <t>5904212431</t>
  </si>
  <si>
    <t>01-02-2021 00:00:00</t>
  </si>
  <si>
    <t>26479474</t>
  </si>
  <si>
    <t>Акционерное общество "Регионгаз-инвест", г.Екатеринбург</t>
  </si>
  <si>
    <t>6659075136</t>
  </si>
  <si>
    <t>667801001</t>
  </si>
  <si>
    <t>31559656</t>
  </si>
  <si>
    <t>Акционерное общество "Регионгаз-инвест", г.Екатеринбург - филиал Арамильский городской округ</t>
  </si>
  <si>
    <t>26517136</t>
  </si>
  <si>
    <t>Акционерное общество "Регионгаз-инвест", г.Екатеринбург - филиал Артемовский городской округ</t>
  </si>
  <si>
    <t>660203001</t>
  </si>
  <si>
    <t>26517116</t>
  </si>
  <si>
    <t>Акционерное общество "Регионгаз-инвест", г.Екатеринбург - филиал Байкаловский муниципальный район</t>
  </si>
  <si>
    <t>663803001</t>
  </si>
  <si>
    <t>26517142</t>
  </si>
  <si>
    <t>Акционерное общество "Регионгаз-инвест", г.Екатеринбург - филиал Березовский городской округ</t>
  </si>
  <si>
    <t>660403001</t>
  </si>
  <si>
    <t>26517132</t>
  </si>
  <si>
    <t>Акционерное общество "Регионгаз-инвест", г.Екатеринбург - филиал Горноуральский городской округ</t>
  </si>
  <si>
    <t>662303001</t>
  </si>
  <si>
    <t>26517114</t>
  </si>
  <si>
    <t>Акционерное общество "Регионгаз-инвест", г.Екатеринбург - филиал Ирбитское муниципальное образование</t>
  </si>
  <si>
    <t>661132001</t>
  </si>
  <si>
    <t>26517138</t>
  </si>
  <si>
    <t>Акционерное общество "Регионгаз-инвест", г.Екатеринбург - филиал Кировградский городской округ</t>
  </si>
  <si>
    <t>662132002</t>
  </si>
  <si>
    <t>26481006</t>
  </si>
  <si>
    <t>Акционерное общество "Регионгаз-инвест", г.Екатеринбург - филиал Малышевский городской округ</t>
  </si>
  <si>
    <t>660303001</t>
  </si>
  <si>
    <t>26517134</t>
  </si>
  <si>
    <t>Акционерное общество "Регионгаз-инвест", г.Екатеринбург - филиал Михайловское муниципальное образование</t>
  </si>
  <si>
    <t>664603001</t>
  </si>
  <si>
    <t>26517118</t>
  </si>
  <si>
    <t>Акционерное общество "Регионгаз-инвест", г.Екатеринбург - филиал Невьянский городской округ</t>
  </si>
  <si>
    <t>662132001</t>
  </si>
  <si>
    <t>26519527</t>
  </si>
  <si>
    <t>Акционерное общество "Регионгаз-инвест", г.Екатеринбург - филиал Пышминский городской округ</t>
  </si>
  <si>
    <t>664903001</t>
  </si>
  <si>
    <t>26517144</t>
  </si>
  <si>
    <t>Акционерное общество "Регионгаз-инвест", г.Екатеринбург - филиал Тавдинский городской округ</t>
  </si>
  <si>
    <t>663403001</t>
  </si>
  <si>
    <t>26517130</t>
  </si>
  <si>
    <t>Акционерное общество "Регионгаз-инвест", г.Екатеринбург - филиал Талицкий городской округ</t>
  </si>
  <si>
    <t>665432001</t>
  </si>
  <si>
    <t>26517128</t>
  </si>
  <si>
    <t>Акционерное общество "Регионгаз-инвест", г.Екатеринбург - филиал Туринский городской округ</t>
  </si>
  <si>
    <t>665603001</t>
  </si>
  <si>
    <t>26517140</t>
  </si>
  <si>
    <t>Акционерное общество "Регионгаз-инвест", г.Екатеринбург - филиал городской округ Красноуфимск</t>
  </si>
  <si>
    <t>661945001</t>
  </si>
  <si>
    <t>26481205</t>
  </si>
  <si>
    <t>Акционерное общество "Регионгаз-инвест", г.Екатеринбург - филиал муниципальное образование город Ирбит</t>
  </si>
  <si>
    <t>661103001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</si>
  <si>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</si>
  <si>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</si>
  <si>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</si>
  <si>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</si>
  <si>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</si>
  <si>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</si>
  <si>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</si>
  <si>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30851307</t>
  </si>
  <si>
    <t>Акционерное общество "Русатом Инфраструктурные решения", Филиал в г. Новоуральск</t>
  </si>
  <si>
    <t>7706757331</t>
  </si>
  <si>
    <t>775050001</t>
  </si>
  <si>
    <t>26479454</t>
  </si>
  <si>
    <t>Акционерное общество "Свердловскавтодор", г.Екатеринбург</t>
  </si>
  <si>
    <t>6658374729</t>
  </si>
  <si>
    <t>26479379</t>
  </si>
  <si>
    <t>Акционерное общество "Свердловский завод гипсовых изделий", г.Екатеринбург</t>
  </si>
  <si>
    <t>6659004872</t>
  </si>
  <si>
    <t>26479634</t>
  </si>
  <si>
    <t>Акционерное общество "Свердловский инструментальный завод", г.Екатеринбург</t>
  </si>
  <si>
    <t>6661000071</t>
  </si>
  <si>
    <t>26479597</t>
  </si>
  <si>
    <t>Акционерное общество "Свердловский научно-исследовательский институт химического машиностроения", г.Екатеринбург</t>
  </si>
  <si>
    <t>6664003909</t>
  </si>
  <si>
    <t>667901001</t>
  </si>
  <si>
    <t>26632518</t>
  </si>
  <si>
    <t>Акционерное общество "Свердловский путевой ремонтно-механический завод "Ремпутьмаш", г.Екатеринбург</t>
  </si>
  <si>
    <t>6659128074</t>
  </si>
  <si>
    <t>26322613</t>
  </si>
  <si>
    <t>Акционерное общество "Северский трубный завод", г. Полевской</t>
  </si>
  <si>
    <t>6626002291</t>
  </si>
  <si>
    <t>01-12-2018 00:00:00</t>
  </si>
  <si>
    <t>26322614</t>
  </si>
  <si>
    <t>Акционерное общество "Серовский завод ферросплавов", г.Серов</t>
  </si>
  <si>
    <t>6632001031</t>
  </si>
  <si>
    <t>26479369</t>
  </si>
  <si>
    <t>Акционерное общество "СиАйТи Терминал", г.Екатеринбург</t>
  </si>
  <si>
    <t>6662007746</t>
  </si>
  <si>
    <t>30832833</t>
  </si>
  <si>
    <t>Акционерное общество "Сибирско-Уральская Алюминиевая компания", г. Каменск-Уральский</t>
  </si>
  <si>
    <t>6612005052</t>
  </si>
  <si>
    <t>661201001</t>
  </si>
  <si>
    <t>27665955</t>
  </si>
  <si>
    <t>Акционерное общество "Синарская ТЭЦ"</t>
  </si>
  <si>
    <t>6612034663</t>
  </si>
  <si>
    <t>21-12-2010 00:00:00</t>
  </si>
  <si>
    <t>26359656</t>
  </si>
  <si>
    <t>Акционерное общество "Совхоз "Знаменский", с.Знаменское</t>
  </si>
  <si>
    <t>6633025204</t>
  </si>
  <si>
    <t>663301001</t>
  </si>
  <si>
    <t>01-03-1993 00:00:00</t>
  </si>
  <si>
    <t>26479255</t>
  </si>
  <si>
    <t>Акционерное общество "Стройпластполимер", г.Екатеринбург</t>
  </si>
  <si>
    <t>6664007685</t>
  </si>
  <si>
    <t>03-09-1993 00:00:00</t>
  </si>
  <si>
    <t>26629979</t>
  </si>
  <si>
    <t>Акционерное общество "Теплопрогресс", г.Среднеуральск</t>
  </si>
  <si>
    <t>6606026311</t>
  </si>
  <si>
    <t>10-12-2007 00:00:00</t>
  </si>
  <si>
    <t>31319760</t>
  </si>
  <si>
    <t>Акционерное общество "Тургаз", г. Екатеринбург</t>
  </si>
  <si>
    <t>6661046069</t>
  </si>
  <si>
    <t>26479520</t>
  </si>
  <si>
    <t>Акционерное общество "Управление тепловыми сетями", г.Верхняя Пышма</t>
  </si>
  <si>
    <t>6606017564</t>
  </si>
  <si>
    <t>26479160</t>
  </si>
  <si>
    <t>Акционерное общество "Уралкабель", г. Екатеринбург</t>
  </si>
  <si>
    <t>6658004598</t>
  </si>
  <si>
    <t>26359543</t>
  </si>
  <si>
    <t>Акционерное общество "Уралредмет", г.Верхняя Пышма</t>
  </si>
  <si>
    <t>6606002529</t>
  </si>
  <si>
    <t>27-04-1993 00:00:00</t>
  </si>
  <si>
    <t>26479651</t>
  </si>
  <si>
    <t>Акционерное общество "Уральский завод гражданской авиации", г.Екатеринбург</t>
  </si>
  <si>
    <t>6664013640</t>
  </si>
  <si>
    <t>26479102</t>
  </si>
  <si>
    <t>Акционерное общество "Уральский завод металлоконструкций", г.Екатеринбург</t>
  </si>
  <si>
    <t>6660000590</t>
  </si>
  <si>
    <t>30853984</t>
  </si>
  <si>
    <t>Акционерное общество "Уральский завод транспортного машиностроения", г. Екатеринбург</t>
  </si>
  <si>
    <t>6659190900</t>
  </si>
  <si>
    <t>27734009</t>
  </si>
  <si>
    <t>Акционерное общество "Уральский институт металлов"</t>
  </si>
  <si>
    <t>6660002502</t>
  </si>
  <si>
    <t>26851334</t>
  </si>
  <si>
    <t>Акционерное общество "Уральский турбинный завод", г.Екатеринбург</t>
  </si>
  <si>
    <t>6673100680</t>
  </si>
  <si>
    <t>31311200</t>
  </si>
  <si>
    <t>Акционерное общество "Уральский электромеханический завод", г. Екатеринбург</t>
  </si>
  <si>
    <t>6670480610</t>
  </si>
  <si>
    <t>26479172</t>
  </si>
  <si>
    <t>Акционерное общество "Уральский электрохимический комбинат", г. Новоуральск</t>
  </si>
  <si>
    <t>6629022962</t>
  </si>
  <si>
    <t>785150001</t>
  </si>
  <si>
    <t>15-08-2008 00:00:00</t>
  </si>
  <si>
    <t>26851308</t>
  </si>
  <si>
    <t>Акционерное общество "Уральское производственное предприятие "Вектор", г. Екатеринбург</t>
  </si>
  <si>
    <t>6670012517</t>
  </si>
  <si>
    <t>26482362</t>
  </si>
  <si>
    <t>Акционерное общество "Уралэлектромедь" филиал "Производство полиметаллов", г.Кировград</t>
  </si>
  <si>
    <t>6606003385</t>
  </si>
  <si>
    <t>661602002</t>
  </si>
  <si>
    <t>26322625</t>
  </si>
  <si>
    <t>Акционерное общество "Уралэлектромедь", г.Верхняя Пышма</t>
  </si>
  <si>
    <t>26632561</t>
  </si>
  <si>
    <t>Акционерное общество "Федеральная пассажирская компания" Уральский филиал АО "ФПК", г. Екатеринбург</t>
  </si>
  <si>
    <t>7708709686</t>
  </si>
  <si>
    <t>770801001</t>
  </si>
  <si>
    <t>26359784</t>
  </si>
  <si>
    <t>Акционерное общество "Химический завод "Планта", г.Нижний Тагил</t>
  </si>
  <si>
    <t>6623083253</t>
  </si>
  <si>
    <t>30-12-2011 00:00:00</t>
  </si>
  <si>
    <t>26479568</t>
  </si>
  <si>
    <t>Акционерное общество "ЭнергоГенерирующая Компания", г.Екатеринбург</t>
  </si>
  <si>
    <t>7709740583</t>
  </si>
  <si>
    <t>26359738</t>
  </si>
  <si>
    <t>Акционерное общество Большеистокское ремонтно-техническое предприятие с базой снабжения, п.Большой Исток</t>
  </si>
  <si>
    <t>6652002058</t>
  </si>
  <si>
    <t>28506103</t>
  </si>
  <si>
    <t>Березовское муниципальное унитарное предприятие "Березовские тепловые сети", г. Березовский</t>
  </si>
  <si>
    <t>6678040996</t>
  </si>
  <si>
    <t>12-05-2014 00:00:00</t>
  </si>
  <si>
    <t>26479504</t>
  </si>
  <si>
    <t>Богдановичский шпалопропиточный завод - филиал открытого акционерного общества "ТрансВудСервис", г.Богданович</t>
  </si>
  <si>
    <t>7708670340</t>
  </si>
  <si>
    <t>663302001</t>
  </si>
  <si>
    <t>11-06-2008 00:00:00</t>
  </si>
  <si>
    <t>26479078</t>
  </si>
  <si>
    <t>Богдановичское открытое акционерное общество по производству огнеупорных материалов, г.Богданович</t>
  </si>
  <si>
    <t>6605001321</t>
  </si>
  <si>
    <t>01-11-2002 00:00:00</t>
  </si>
  <si>
    <t>27571350</t>
  </si>
  <si>
    <t>Бюджетное учреждение культуры  "Слободо-Туринское культурно-досуговое объединение", с.Туринская Слобода</t>
  </si>
  <si>
    <t>6651004743</t>
  </si>
  <si>
    <t>26479154</t>
  </si>
  <si>
    <t>Волчанский механический завод - филиал АО "Научно-производственная корпорация "Уралвагонзавод", г. Волчанск</t>
  </si>
  <si>
    <t>661702001</t>
  </si>
  <si>
    <t>26359609</t>
  </si>
  <si>
    <t>ГАМУ СО "ОСЦМР "Санаторий Руш"</t>
  </si>
  <si>
    <t>6623023198</t>
  </si>
  <si>
    <t>30917264</t>
  </si>
  <si>
    <t>ГАУ "Березовский ПНИ"</t>
  </si>
  <si>
    <t>6604004048</t>
  </si>
  <si>
    <t>26632507</t>
  </si>
  <si>
    <t>Городское эксплуатационно-управленческое учреждение № 1, г.Екатеринбург</t>
  </si>
  <si>
    <t>6674100933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</si>
  <si>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</si>
  <si>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</si>
  <si>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525745041</t>
  </si>
  <si>
    <t>28176645</t>
  </si>
  <si>
    <t>Государственное автономное профессиональное образовательное учреждение Свердловской области "Верхнепышминский механико-технологический техникум "Юность", г. Верхняя Пышма</t>
  </si>
  <si>
    <t>6606004237</t>
  </si>
  <si>
    <t>26479289</t>
  </si>
  <si>
    <t>Государственное автономное стационарное учреждение социального обслуживания населения Свердловской области "Алапаевский психоневрологический интернат", г.Алапаевск</t>
  </si>
  <si>
    <t>6601004184</t>
  </si>
  <si>
    <t>667701001</t>
  </si>
  <si>
    <t>27970709</t>
  </si>
  <si>
    <t>Государственное автономное учреждение здравоохранения Свердловской области "Областная детская клиническая больница", г. Екатеринбург</t>
  </si>
  <si>
    <t>6661002199</t>
  </si>
  <si>
    <t>26850799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</si>
  <si>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"Липовка", п. Липовка</t>
  </si>
  <si>
    <t>6628000074</t>
  </si>
  <si>
    <t>27583516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</si>
  <si>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"МАЯН", г.Талица</t>
  </si>
  <si>
    <t>6654006354</t>
  </si>
  <si>
    <t>26479408</t>
  </si>
  <si>
    <t>Государственное автономное учреждение здравоохранения Свердловской области "Психиатрическая больница № 6", г.Екатеринбург</t>
  </si>
  <si>
    <t>6664029640</t>
  </si>
  <si>
    <t>26479065</t>
  </si>
  <si>
    <t>Государственное автономное учреждение здравоохранения Свердловской области "Свердловская областная клиническая психиатрическая больница", г.Екатеринбург</t>
  </si>
  <si>
    <t>6662022984</t>
  </si>
  <si>
    <t>26-02-1991 00:00:00</t>
  </si>
  <si>
    <t>30796509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</si>
  <si>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Слободо-Туринского района", с. Туринская Слобода</t>
  </si>
  <si>
    <t>6656019750</t>
  </si>
  <si>
    <t>26359563</t>
  </si>
  <si>
    <t>Государственное бюджетное образовательное учреждение среднего профессионального образования Свердловской области "Камышловский техникум промышленности и транспорта", г.Камышлов</t>
  </si>
  <si>
    <t>6613001406</t>
  </si>
  <si>
    <t>661301001</t>
  </si>
  <si>
    <t>31340976</t>
  </si>
  <si>
    <t>Государственное бюджетное профессиональное образовательное учреждение Свердловской области "Туринский многопрофильный техникум"</t>
  </si>
  <si>
    <t>6656002651</t>
  </si>
  <si>
    <t>26359671</t>
  </si>
  <si>
    <t>Государственное бюджетное учреждение здравоохранения Свердловской области "Артинская центральная районная больница", п.Арти</t>
  </si>
  <si>
    <t>6636002445</t>
  </si>
  <si>
    <t>26631889</t>
  </si>
  <si>
    <t>Государственное бюджетное учреждение культуры Свердловской области "Верхотурский государственный историко-архитектурный музей-заповедник", г. Верхотурье</t>
  </si>
  <si>
    <t>6640003096</t>
  </si>
  <si>
    <t>664001001</t>
  </si>
  <si>
    <t>26631881</t>
  </si>
  <si>
    <t>Государственное казенное образовательное учреждение Свердловской области "Черноусовская специальная (коррекционная) школа-интернат для детей с ограниченными возможностями здоровья", с. Черноусово</t>
  </si>
  <si>
    <t>6639008928</t>
  </si>
  <si>
    <t>26851338</t>
  </si>
  <si>
    <t>Государственное казенное учреждение здравоохранения Свердловской области "Специализированный дом ребенка", г.Екатеринбург</t>
  </si>
  <si>
    <t>6673226267</t>
  </si>
  <si>
    <t>667301001</t>
  </si>
  <si>
    <t>28949946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</si>
  <si>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невьянского района", г. Невьянск</t>
  </si>
  <si>
    <t>6621007105</t>
  </si>
  <si>
    <t>662101001</t>
  </si>
  <si>
    <t>31-03-2015 00:00:00</t>
  </si>
  <si>
    <t>26479217</t>
  </si>
  <si>
    <t>Государственное образовательное учреждение среднего профессионального образования Свердловский областной медицинский колледж, г.Екатеринбург</t>
  </si>
  <si>
    <t>6658041737</t>
  </si>
  <si>
    <t>26479162</t>
  </si>
  <si>
    <t>Государственное образовательное учреждение среднего профессионального образования Свердловской области "Камышловский гуманитарно-технологический техникум", г.Камышлов</t>
  </si>
  <si>
    <t>6613003442</t>
  </si>
  <si>
    <t>26322679</t>
  </si>
  <si>
    <t>ЕМУП "Многопрофильные энергетические системы", г.Екатеринбург</t>
  </si>
  <si>
    <t>6659073594</t>
  </si>
  <si>
    <t>26479387</t>
  </si>
  <si>
    <t>Екатеринбургская таможня, г.Екатеринбург</t>
  </si>
  <si>
    <t>6662022335</t>
  </si>
  <si>
    <t>26479108</t>
  </si>
  <si>
    <t>Екатеринбургское муниципальное унитарное предприятие "Бодрость", г.Екатеринбург</t>
  </si>
  <si>
    <t>6662024043</t>
  </si>
  <si>
    <t>666201001</t>
  </si>
  <si>
    <t>26479241</t>
  </si>
  <si>
    <t>Екатеринбургское муниципальное унитарное предприятие "Екатеринбургский метрополитен", г.Екатеринбург</t>
  </si>
  <si>
    <t>6608002436</t>
  </si>
  <si>
    <t>26359776</t>
  </si>
  <si>
    <t>Закрытое акционерное общество "Завод модульных конструкций "Магнум", г.Екатеринбург</t>
  </si>
  <si>
    <t>6660063287</t>
  </si>
  <si>
    <t>21-11-1995 00:00:00</t>
  </si>
  <si>
    <t>26359740</t>
  </si>
  <si>
    <t>Закрытое акционерное общество "Завод элементов трубопроводов", п.Большой Исток</t>
  </si>
  <si>
    <t>6652002594</t>
  </si>
  <si>
    <t>665201001</t>
  </si>
  <si>
    <t>27048778</t>
  </si>
  <si>
    <t>Закрытое акционерное общество "Каменская теплоснабжающая компания", г.Каменск-Уральский</t>
  </si>
  <si>
    <t>19-08-2009 00:00:00</t>
  </si>
  <si>
    <t>26479572</t>
  </si>
  <si>
    <t>Закрытое акционерное общество "Производственное объединение "Режникель", г.Реж</t>
  </si>
  <si>
    <t>6628008965</t>
  </si>
  <si>
    <t>662801001</t>
  </si>
  <si>
    <t>22-01-2010 00:00:00</t>
  </si>
  <si>
    <t>26479297</t>
  </si>
  <si>
    <t>Закрытое акционерное общество "ТеплоСетевая Компания", г.Екатеринбург</t>
  </si>
  <si>
    <t>7709740488</t>
  </si>
  <si>
    <t>26479500</t>
  </si>
  <si>
    <t>Закрытое акционерное общество "Техносвязь", г.Екатеринбург</t>
  </si>
  <si>
    <t>6661008360</t>
  </si>
  <si>
    <t>666101001</t>
  </si>
  <si>
    <t>27811649</t>
  </si>
  <si>
    <t>Закрытое акционерное общество "Управляющая Компания "Европейское", г.Екатеринбург</t>
  </si>
  <si>
    <t>6658374006</t>
  </si>
  <si>
    <t>13-08-2012 00:00:00</t>
  </si>
  <si>
    <t>26629962</t>
  </si>
  <si>
    <t>Закрытое акционерное общество "Управляющая компания "ГорСвет", г. Березовский</t>
  </si>
  <si>
    <t>6604016533</t>
  </si>
  <si>
    <t>660401001</t>
  </si>
  <si>
    <t>26851231</t>
  </si>
  <si>
    <t>Закрытое акционерное общество "Уралдиоксид", г.Екатеринбург</t>
  </si>
  <si>
    <t>6659109603</t>
  </si>
  <si>
    <t>26322697</t>
  </si>
  <si>
    <t>Закрытое акционерное общество "Энергетическая компания Завода радиоаппаратуры", г.Екатеринбург</t>
  </si>
  <si>
    <t>6672156810</t>
  </si>
  <si>
    <t>667201001</t>
  </si>
  <si>
    <t>26318611</t>
  </si>
  <si>
    <t>Закрытое акционерное общество Межотраслевой концерн "Уралметпром", г.Екатеринбург</t>
  </si>
  <si>
    <t>6658038117</t>
  </si>
  <si>
    <t>28-03-1995 00:00:00</t>
  </si>
  <si>
    <t>28106478</t>
  </si>
  <si>
    <t>Зареченский филиал Общество с ограниченной ответственностью "АтомТеплоЭлектроСеть"</t>
  </si>
  <si>
    <t>7705923730</t>
  </si>
  <si>
    <t>663943001</t>
  </si>
  <si>
    <t>30919390</t>
  </si>
  <si>
    <t>ИП "Ганиенко Виктор Владимирович"</t>
  </si>
  <si>
    <t>666101143755</t>
  </si>
  <si>
    <t>31223137</t>
  </si>
  <si>
    <t>ИП Бондарь Юрий Владимирович, г. Екатеринбург</t>
  </si>
  <si>
    <t>662606584715</t>
  </si>
  <si>
    <t>30830236</t>
  </si>
  <si>
    <t>ИП Глава крестьянского (фермерского) хозяйства Балакин Илья Сергеевич, с. Рудное</t>
  </si>
  <si>
    <t>661107518419</t>
  </si>
  <si>
    <t>30988136</t>
  </si>
  <si>
    <t>ИП Зяблицева Галина Ивановна, г.Екатеринбург</t>
  </si>
  <si>
    <t>666000306481</t>
  </si>
  <si>
    <t>31371736</t>
  </si>
  <si>
    <t>ИП Лисицын Сергей Александрович</t>
  </si>
  <si>
    <t>661304672434</t>
  </si>
  <si>
    <t>31222517</t>
  </si>
  <si>
    <t>ИП Оболенская Татьяна Николаевна</t>
  </si>
  <si>
    <t>661907810525</t>
  </si>
  <si>
    <t>31542711</t>
  </si>
  <si>
    <t>ИП Панов В.А.</t>
  </si>
  <si>
    <t>660101777750</t>
  </si>
  <si>
    <t>30847320</t>
  </si>
  <si>
    <t>Индивидуальный предприниматель Алферов Денис Евгеньевич</t>
  </si>
  <si>
    <t>667356763235</t>
  </si>
  <si>
    <t>26359556</t>
  </si>
  <si>
    <t>Индивидуальный предприниматель Балакин Сергей Михайлович, с.Рудное</t>
  </si>
  <si>
    <t>661101559056</t>
  </si>
  <si>
    <t>28425062</t>
  </si>
  <si>
    <t>Индивидуальный предприниматель Бахтияров Ислахат Джалал оглы</t>
  </si>
  <si>
    <t>664000713807</t>
  </si>
  <si>
    <t>11-11-2013 00:00:00</t>
  </si>
  <si>
    <t>28827668</t>
  </si>
  <si>
    <t>Индивидуальный предприниматель Захаров Дмитрий Андреевич, г. Камышлов</t>
  </si>
  <si>
    <t>661304890785</t>
  </si>
  <si>
    <t>13-11-2014 00:00:00</t>
  </si>
  <si>
    <t>26482358</t>
  </si>
  <si>
    <t>Индивидуальный предприниматель Камень Михаил Николаевич, г.Ирбит</t>
  </si>
  <si>
    <t>661100301343</t>
  </si>
  <si>
    <t>26482360</t>
  </si>
  <si>
    <t>Индивидуальный предприниматель Кривых Евгений Николаевич, г.Ирбит</t>
  </si>
  <si>
    <t>661100380200</t>
  </si>
  <si>
    <t>28427428</t>
  </si>
  <si>
    <t>Индивидуальный предприниматель Неганов Сергей Викторович</t>
  </si>
  <si>
    <t>664001073250</t>
  </si>
  <si>
    <t>22-11-2013 00:00:00</t>
  </si>
  <si>
    <t>28061121</t>
  </si>
  <si>
    <t>Индивидуальный предприниматель Новосёлов Леонид Иванович, с. Ницинское</t>
  </si>
  <si>
    <t>664200030100</t>
  </si>
  <si>
    <t>28270878</t>
  </si>
  <si>
    <t>Индивидуальный предприниматель Орлова Наталья Владимировна</t>
  </si>
  <si>
    <t>662501406666</t>
  </si>
  <si>
    <t>25-09-2013 00:00:00</t>
  </si>
  <si>
    <t>27571530</t>
  </si>
  <si>
    <t>Индивидуальный предприниматель Полякова Валентина Владимировна, п.Лосиный</t>
  </si>
  <si>
    <t>660400926954</t>
  </si>
  <si>
    <t>31338170</t>
  </si>
  <si>
    <t>Индивидуальный предприниматель Туснолобов Алексей Васильевич</t>
  </si>
  <si>
    <t>663210005622</t>
  </si>
  <si>
    <t>26479359</t>
  </si>
  <si>
    <t>Исетский щебеночный завод - филиал открытого акционерного общества "Первая нерудная компания", п.Исеть</t>
  </si>
  <si>
    <t>7708670326</t>
  </si>
  <si>
    <t>660602001</t>
  </si>
  <si>
    <t>26631818</t>
  </si>
  <si>
    <t>Кировградское муниципальное предприятие "Благоустройство", г.Кировград</t>
  </si>
  <si>
    <t>6621017343</t>
  </si>
  <si>
    <t>26359693</t>
  </si>
  <si>
    <t>Колхоз "Урал", с.Черновское</t>
  </si>
  <si>
    <t>6642000171</t>
  </si>
  <si>
    <t>661101001</t>
  </si>
  <si>
    <t>31171581</t>
  </si>
  <si>
    <t>МБДОУ "Детский сад №5 общеразвивающего вида с приоритетным осуществлением деятельности по физическому направлению развития детей", с. Мелкозерово</t>
  </si>
  <si>
    <t>6601006985</t>
  </si>
  <si>
    <t>31528065</t>
  </si>
  <si>
    <t>МКП "Обуховское"</t>
  </si>
  <si>
    <t>6633029311</t>
  </si>
  <si>
    <t>31184996</t>
  </si>
  <si>
    <t>МУП "Красноуральское теплоснабжающее предприятие", г. Красноуральск</t>
  </si>
  <si>
    <t>6681009883</t>
  </si>
  <si>
    <t>30985367</t>
  </si>
  <si>
    <t>МУП "Пригородная компания выработки тепловой энергии", р.п. Горноуральский</t>
  </si>
  <si>
    <t>6623124189</t>
  </si>
  <si>
    <t>31359241</t>
  </si>
  <si>
    <t>МУП "Пригородная теплоснабжающая компания"</t>
  </si>
  <si>
    <t>6623132824</t>
  </si>
  <si>
    <t>31357001</t>
  </si>
  <si>
    <t>МУП "Теплоснабжающая организация городского округа Богданович"</t>
  </si>
  <si>
    <t>6633028188</t>
  </si>
  <si>
    <t>31171996</t>
  </si>
  <si>
    <t>МУП "Теплоснабжение" Белоярского городского округа</t>
  </si>
  <si>
    <t>6683014430</t>
  </si>
  <si>
    <t>668301001</t>
  </si>
  <si>
    <t>31169621</t>
  </si>
  <si>
    <t>МУП "Тура Энерго", г. Верхняя Тура</t>
  </si>
  <si>
    <t>6681009971</t>
  </si>
  <si>
    <t>28820960</t>
  </si>
  <si>
    <t>МУП "Управляющая компания "Потенциал", г. Верхний Тагил</t>
  </si>
  <si>
    <t>6621015963</t>
  </si>
  <si>
    <t>24-10-2014 00:00:00</t>
  </si>
  <si>
    <t>31470252</t>
  </si>
  <si>
    <t>МУП «Тепловодоснабжение КГО» (поселок городского типа Мартюш)</t>
  </si>
  <si>
    <t>6612054853</t>
  </si>
  <si>
    <t>30982441</t>
  </si>
  <si>
    <t>МУП Тавдинского городского округа "Тавдинские инженерные системы", г. Тавда</t>
  </si>
  <si>
    <t>6676005900</t>
  </si>
  <si>
    <t>26631910</t>
  </si>
  <si>
    <t>Муниципальное автономное общеобразовательное учреждение "Сладковская средняя общеобразовательная школа", с.Сладковское</t>
  </si>
  <si>
    <t>6651002680</t>
  </si>
  <si>
    <t>665100268</t>
  </si>
  <si>
    <t>26479612</t>
  </si>
  <si>
    <t>Муниципальное автономное учреждение "Жилищно-коммунальное хозяйство", п.Дружинино</t>
  </si>
  <si>
    <t>6646015563</t>
  </si>
  <si>
    <t>664601001</t>
  </si>
  <si>
    <t>26479063</t>
  </si>
  <si>
    <t>Муниципальное бюджетное дошкольное образовательное учреждение "Детский сад № 18 "Радуга" общеразвивающего вида с приоритетным осуществлением деятельности по социально-личностному направлению развития детей", г. Алапаевск</t>
  </si>
  <si>
    <t>6601006738</t>
  </si>
  <si>
    <t>660101001</t>
  </si>
  <si>
    <t>26359680</t>
  </si>
  <si>
    <t>Муниципальное дошкольное образовательное учреждение Еланский детский сад "Колосок" общеразвивающего вида, с.Елань</t>
  </si>
  <si>
    <t>6638002313</t>
  </si>
  <si>
    <t>663801001</t>
  </si>
  <si>
    <t>26479472</t>
  </si>
  <si>
    <t>Муниципальное жилищно-коммунальное унитарное предприятие "Арамашка", с.Арамашка</t>
  </si>
  <si>
    <t>6628015715</t>
  </si>
  <si>
    <t>02-09-2009 00:00:00</t>
  </si>
  <si>
    <t>26359630</t>
  </si>
  <si>
    <t>Муниципальное жилищно-коммунальное унитарное предприятие "Глинское", с.Глинское</t>
  </si>
  <si>
    <t>6628011661</t>
  </si>
  <si>
    <t>27-12-2003 00:00:00</t>
  </si>
  <si>
    <t>26359634</t>
  </si>
  <si>
    <t>Муниципальное жилищно-коммунальное унитарное предприятие "Клевакинский", с.Клевакинское</t>
  </si>
  <si>
    <t>6628011750</t>
  </si>
  <si>
    <t>22-12-2003 00:00:00</t>
  </si>
  <si>
    <t>26359633</t>
  </si>
  <si>
    <t>Муниципальное жилищно-коммунальное унитарное предприятие "Липовский", с.Липовское</t>
  </si>
  <si>
    <t>6628011742</t>
  </si>
  <si>
    <t>21-10-2003 00:00:00</t>
  </si>
  <si>
    <t>26359632</t>
  </si>
  <si>
    <t>Муниципальное жилищно-коммунальное унитарное предприятие "Черемисский", с.Черемисское</t>
  </si>
  <si>
    <t>6628011735</t>
  </si>
  <si>
    <t>26359676</t>
  </si>
  <si>
    <t>Муниципальное казённое общеобразовательное учреждение Ляпуновская средняя общеобразовательная школа, с.Ляпуново</t>
  </si>
  <si>
    <t>6638002070</t>
  </si>
  <si>
    <t>26359678</t>
  </si>
  <si>
    <t>Муниципальное казённое общеобразовательное учреждение Пелевинская основная общеобразовательная школа, д. Пелевина</t>
  </si>
  <si>
    <t>6638002151</t>
  </si>
  <si>
    <t>26359677</t>
  </si>
  <si>
    <t>Муниципальное казенное общеобразовательное учреждение Городищенская средняя общеобразовательная школа, с. Городище</t>
  </si>
  <si>
    <t>6638002105</t>
  </si>
  <si>
    <t>26572613</t>
  </si>
  <si>
    <t>Муниципальное казенное предприятие "Энергокомплекс" Асбестовского городского округа, п.Белокаменный</t>
  </si>
  <si>
    <t>6603023506</t>
  </si>
  <si>
    <t>06-04-2010 00:00:00</t>
  </si>
  <si>
    <t>30354067</t>
  </si>
  <si>
    <t>Муниципальное предприятие Муниципального образования город Алапаевск "Тепловые сети города Алапаевска" г. Алапаевск</t>
  </si>
  <si>
    <t>6677008277</t>
  </si>
  <si>
    <t>20-02-2021 00:00:00</t>
  </si>
  <si>
    <t>26359523</t>
  </si>
  <si>
    <t>Муниципальное унитарное объединенное предприятие "Рефтинское" городского округа Рефтинский, п.Рефтинский</t>
  </si>
  <si>
    <t>6603020368</t>
  </si>
  <si>
    <t>27786391</t>
  </si>
  <si>
    <t>Муниципальное унитарное предприятие "Арамиль-Тепло", г.Арамиль</t>
  </si>
  <si>
    <t>6685012118</t>
  </si>
  <si>
    <t>15-06-2012 00:00:00</t>
  </si>
  <si>
    <t>26631883</t>
  </si>
  <si>
    <t>Муниципальное унитарное предприятие "Белоярские тепловые сети" Белоярского городского округа, п. Белоярский</t>
  </si>
  <si>
    <t>6639019920</t>
  </si>
  <si>
    <t>29-09-2021 00:00:00</t>
  </si>
  <si>
    <t>26631875</t>
  </si>
  <si>
    <t>Муниципальное унитарное предприятие "Богдановичские тепловые сети", г.Богданович</t>
  </si>
  <si>
    <t>6633016986</t>
  </si>
  <si>
    <t>28254710</t>
  </si>
  <si>
    <t>Муниципальное унитарное предприятие "Волчанский теплоэнергетический комплекс", г. Волчанск</t>
  </si>
  <si>
    <t>6617022735</t>
  </si>
  <si>
    <t>08-08-2013 00:00:00</t>
  </si>
  <si>
    <t>28016301</t>
  </si>
  <si>
    <t>Муниципальное унитарное предприятие "Восточное коммунальное хозяйство", п. Восточный</t>
  </si>
  <si>
    <t>6633019070</t>
  </si>
  <si>
    <t>26359547</t>
  </si>
  <si>
    <t>Муниципальное унитарное предприятие "Городское управление жилищно-коммунального хозяйства", г.Верхняя Салда</t>
  </si>
  <si>
    <t>6607001454</t>
  </si>
  <si>
    <t>22-01-1996 00:00:00</t>
  </si>
  <si>
    <t>26359522</t>
  </si>
  <si>
    <t>Муниципальное унитарное предприятие "Горэнерго" Муниципального образования г.Асбест</t>
  </si>
  <si>
    <t>6603002457</t>
  </si>
  <si>
    <t>10-01-1994 00:00:00</t>
  </si>
  <si>
    <t>28044397</t>
  </si>
  <si>
    <t>Муниципальное унитарное предприятие "Единая управляющая организация", г. Талица</t>
  </si>
  <si>
    <t>6633019176</t>
  </si>
  <si>
    <t>665401001</t>
  </si>
  <si>
    <t>26479450</t>
  </si>
  <si>
    <t>Муниципальное унитарное предприятие "Екатеринбургэнерго", г.Екатеринбург</t>
  </si>
  <si>
    <t>6608002884</t>
  </si>
  <si>
    <t>27-11-1991 00:00:00</t>
  </si>
  <si>
    <t>27976466</t>
  </si>
  <si>
    <t>Муниципальное унитарное предприятие "ЖКХ ГО Староуткинск", п. Староуткинск</t>
  </si>
  <si>
    <t>6684002364</t>
  </si>
  <si>
    <t>26850711</t>
  </si>
  <si>
    <t>Муниципальное унитарное предприятие "Жилищно-коммунальное хозяйство Ирбитского района", п.Пионерский</t>
  </si>
  <si>
    <t>6611014336</t>
  </si>
  <si>
    <t>30365914</t>
  </si>
  <si>
    <t>Муниципальное унитарное предприятие "Жилищно-коммунальное хозяйство Наш дом" Кленовского сельского поселения, с. Кленовское</t>
  </si>
  <si>
    <t>6619016857</t>
  </si>
  <si>
    <t>28546061</t>
  </si>
  <si>
    <t>Муниципальное унитарное предприятие "Жилищно-коммунальное хозяйство поселка Половинный" городского округа Верхний Тагил, пос. Половинный</t>
  </si>
  <si>
    <t>6682003500</t>
  </si>
  <si>
    <t>15-07-2014 00:00:00</t>
  </si>
  <si>
    <t>01-12-2021 00:00:00</t>
  </si>
  <si>
    <t>27887349</t>
  </si>
  <si>
    <t>Муниципальное унитарное предприятие "Жилищно-коммунальное хозяйство" Дружининского городского поселения, п. Дружинино</t>
  </si>
  <si>
    <t>6619014666</t>
  </si>
  <si>
    <t>26-07-2012 00:00:00</t>
  </si>
  <si>
    <t>26382715</t>
  </si>
  <si>
    <t>Муниципальное унитарное предприятие "Жилищно-коммунальное хозяйство" МО "р.п.Верхнее Дуброво", р.п.Верхнее Дуброво</t>
  </si>
  <si>
    <t>6639009336</t>
  </si>
  <si>
    <t>04-11-2002 00:00:00</t>
  </si>
  <si>
    <t>27865437</t>
  </si>
  <si>
    <t>Муниципальное унитарное предприятие "Жилищно-коммунальное хозяйство" Махнёвского муниципального образования, п. Махнёво</t>
  </si>
  <si>
    <t>6677001923</t>
  </si>
  <si>
    <t>30418950</t>
  </si>
  <si>
    <t>Муниципальное унитарное предприятие "Жилищно-коммунальное хозяйство" муниципального образования рабочий поселок Атиг, п. Атиг</t>
  </si>
  <si>
    <t>6619017667</t>
  </si>
  <si>
    <t>26631942</t>
  </si>
  <si>
    <t>Муниципальное унитарное предприятие "Жилкомсервис" Усть-Ницинского сельского поселения, с.Усть-Ницинское</t>
  </si>
  <si>
    <t>6656019366</t>
  </si>
  <si>
    <t>665601001</t>
  </si>
  <si>
    <t>25-02-2009 00:00:00</t>
  </si>
  <si>
    <t>28983550</t>
  </si>
  <si>
    <t>Муниципальное унитарное предприятие "Жилкомсервис-СЛ", г. Сухой Лог</t>
  </si>
  <si>
    <t>6633023687</t>
  </si>
  <si>
    <t>30-07-2015 00:00:00</t>
  </si>
  <si>
    <t>28450803</t>
  </si>
  <si>
    <t>Муниципальное унитарное предприятие "Зареченское"</t>
  </si>
  <si>
    <t>6633020968</t>
  </si>
  <si>
    <t>09-01-2014 00:00:00</t>
  </si>
  <si>
    <t>27916318</t>
  </si>
  <si>
    <t>Муниципальное унитарное предприятие "Каменская сетевая компания", г. Каменск-Уральский</t>
  </si>
  <si>
    <t>6612038259</t>
  </si>
  <si>
    <t>27682588</t>
  </si>
  <si>
    <t>Муниципальное унитарное предприятие "Карпинские коммунальные системы"</t>
  </si>
  <si>
    <t>6617020760</t>
  </si>
  <si>
    <t>02-04-2012 00:00:00</t>
  </si>
  <si>
    <t>28547562</t>
  </si>
  <si>
    <t>Муниципальное унитарное предприятие "Коммунальные сети", п. Заря</t>
  </si>
  <si>
    <t>6677004353</t>
  </si>
  <si>
    <t>23-07-2014 00:00:00</t>
  </si>
  <si>
    <t>27752206</t>
  </si>
  <si>
    <t>Муниципальное унитарное предприятие "Комэнергоресурс", г.Североуральск</t>
  </si>
  <si>
    <t>6617020914</t>
  </si>
  <si>
    <t>12-05-2012 00:00:00</t>
  </si>
  <si>
    <t>27804759</t>
  </si>
  <si>
    <t>Муниципальное унитарное предприятие "Красноуральская ТеплоСетевая Компания", г.Красноуральск</t>
  </si>
  <si>
    <t>6681000979</t>
  </si>
  <si>
    <t>26359759</t>
  </si>
  <si>
    <t>Муниципальное унитарное предприятие "Кузнецовская жилищно-коммунальная компания", п.Кузнецовский</t>
  </si>
  <si>
    <t>6654011259</t>
  </si>
  <si>
    <t>18-10-2021 00:00:00</t>
  </si>
  <si>
    <t>26359734</t>
  </si>
  <si>
    <t>Муниципальное унитарное предприятие "Ницинское жилищно-коммунальное хозяйство" Муниципального образования "Ницинское сельское поселение" Слободо-Туринского муниципального района, с.Ницинское</t>
  </si>
  <si>
    <t>6651004260</t>
  </si>
  <si>
    <t>29650655</t>
  </si>
  <si>
    <t>Муниципальное унитарное предприятие "Новые технологии" Белоярского городского округа, р.л. Белоярский</t>
  </si>
  <si>
    <t>6683008067</t>
  </si>
  <si>
    <t>26359692</t>
  </si>
  <si>
    <t>Муниципальное унитарное предприятие "Отдел по благоустройству администрации Муниципального образования "Гаринский район", п.Гари</t>
  </si>
  <si>
    <t>6641000718</t>
  </si>
  <si>
    <t>664101001</t>
  </si>
  <si>
    <t>29645640</t>
  </si>
  <si>
    <t>Муниципальное унитарное предприятие "Пригородные тепловые сети", п. Новоасбест</t>
  </si>
  <si>
    <t>6623111077</t>
  </si>
  <si>
    <t>17-08-2015 00:00:00</t>
  </si>
  <si>
    <t>28982889</t>
  </si>
  <si>
    <t>Муниципальное унитарное предприятие "Ресурс", г. Карпинск</t>
  </si>
  <si>
    <t>6614001840</t>
  </si>
  <si>
    <t>27-07-2015 00:00:00</t>
  </si>
  <si>
    <t>28985538</t>
  </si>
  <si>
    <t>Муниципальное унитарное предприятие "Ресурсоснабжающая организация", г. Камышлов</t>
  </si>
  <si>
    <t>6633022852</t>
  </si>
  <si>
    <t>11-08-2015 00:00:00</t>
  </si>
  <si>
    <t>28814783</t>
  </si>
  <si>
    <t>Муниципальное унитарное предприятие "САЛДАЭНЕРГО", г. Нижняя Салда</t>
  </si>
  <si>
    <t>6623104190</t>
  </si>
  <si>
    <t>19-09-2014 00:00:00</t>
  </si>
  <si>
    <t>26631944</t>
  </si>
  <si>
    <t>Муниципальное унитарное предприятие "Сладковское жилищно-коммунальное хозяйство", с.Сладковское</t>
  </si>
  <si>
    <t>6656019736</t>
  </si>
  <si>
    <t>14-07-2010 00:00:00</t>
  </si>
  <si>
    <t>28983559</t>
  </si>
  <si>
    <t>Муниципальное унитарное предприятие "Слободо-Туринское ЖКХ Плюс" Слободо-Туринского с.п., с.Туринская Слобода</t>
  </si>
  <si>
    <t>6676004093</t>
  </si>
  <si>
    <t>28536153</t>
  </si>
  <si>
    <t>Муниципальное унитарное предприятие "Слободо-Туринское ЖКХ"</t>
  </si>
  <si>
    <t>6676002480</t>
  </si>
  <si>
    <t>26-06-2014 00:00:00</t>
  </si>
  <si>
    <t>27565336</t>
  </si>
  <si>
    <t>Муниципальное унитарное предприятие "Служба единого заказчика городского округа Дегтярск", г.Дегтярск</t>
  </si>
  <si>
    <t>6627017477</t>
  </si>
  <si>
    <t>662701001</t>
  </si>
  <si>
    <t>08-12-2006 00:00:00</t>
  </si>
  <si>
    <t>18-06-2021 00:00:00</t>
  </si>
  <si>
    <t>26480982</t>
  </si>
  <si>
    <t>Муниципальное унитарное предприятие "Тагилэнерго", г.Нижний Тагил</t>
  </si>
  <si>
    <t>6668016401</t>
  </si>
  <si>
    <t>28427212</t>
  </si>
  <si>
    <t>Муниципальное унитарное предприятие "Тепловодоснабжение", г. Ивдель</t>
  </si>
  <si>
    <t>6617022809</t>
  </si>
  <si>
    <t>21-11-2013 00:00:00</t>
  </si>
  <si>
    <t>28966419</t>
  </si>
  <si>
    <t>Муниципальное унитарное предприятие "Тепловые сети Верхние Серги", п. Верхние Серги</t>
  </si>
  <si>
    <t>6619016705</t>
  </si>
  <si>
    <t>07-05-2015 00:00:00</t>
  </si>
  <si>
    <t>26479180</t>
  </si>
  <si>
    <t>Муниципальное унитарное предприятие "Тепловые сети г.Михайловск", г.Михайловск</t>
  </si>
  <si>
    <t>6646009457</t>
  </si>
  <si>
    <t>18-10-2002 00:00:00</t>
  </si>
  <si>
    <t>26479193</t>
  </si>
  <si>
    <t>Муниципальное унитарное предприятие "Тепловые сети г.Нижние Серги", г.Нижние Серги</t>
  </si>
  <si>
    <t>6646010660</t>
  </si>
  <si>
    <t>04-05-2021 00:00:00</t>
  </si>
  <si>
    <t>26359585</t>
  </si>
  <si>
    <t>Муниципальное унитарное предприятие "Тепловые сети город Красноуфимск", г.Красноуфимск</t>
  </si>
  <si>
    <t>6619009539</t>
  </si>
  <si>
    <t>15-09-2008 00:00:00</t>
  </si>
  <si>
    <t>26359713</t>
  </si>
  <si>
    <t>Муниципальное унитарное предприятие "Тепловые сети п.Верхние Серги", п.Верхние Серги</t>
  </si>
  <si>
    <t>6646010156</t>
  </si>
  <si>
    <t>28261865</t>
  </si>
  <si>
    <t>Муниципальное унитарное предприятие "Теплосистемы" Махневского муниципального образования, п.г.т. Махнево</t>
  </si>
  <si>
    <t>6677003649</t>
  </si>
  <si>
    <t>26-08-2013 00:00:00</t>
  </si>
  <si>
    <t>28821267</t>
  </si>
  <si>
    <t>Муниципальное унитарное предприятие "Теплоснабжающая компания городского округа Дегтярск", г. Дегтярск</t>
  </si>
  <si>
    <t>6684016487</t>
  </si>
  <si>
    <t>28-10-2014 00:00:00</t>
  </si>
  <si>
    <t>31193616</t>
  </si>
  <si>
    <t>Муниципальное унитарное предприятие "Теплоснабжающая организация", г. Камышлов</t>
  </si>
  <si>
    <t>6633027138</t>
  </si>
  <si>
    <t>27568659</t>
  </si>
  <si>
    <t>Муниципальное унитарное предприятие "Территория" Невьянского городского округа, г. Невьянск</t>
  </si>
  <si>
    <t>6621018403</t>
  </si>
  <si>
    <t>13-07-2011 00:00:00</t>
  </si>
  <si>
    <t>26479402</t>
  </si>
  <si>
    <t>Муниципальное унитарное предприятие "Техническое обслуживание и домоуправление", г.Лесной</t>
  </si>
  <si>
    <t>6630010880</t>
  </si>
  <si>
    <t>663001001</t>
  </si>
  <si>
    <t>27-12-2005 00:00:00</t>
  </si>
  <si>
    <t>26850686</t>
  </si>
  <si>
    <t>Муниципальное унитарное предприятие "Управление капитального строительства города Екатеринбурга", г.Екатеринбург</t>
  </si>
  <si>
    <t>6608002926</t>
  </si>
  <si>
    <t>26850791</t>
  </si>
  <si>
    <t>Муниципальное унитарное предприятие "Управление коммунальным комплексом", г.Краснотурьинск</t>
  </si>
  <si>
    <t>6617009318</t>
  </si>
  <si>
    <t>14-07-2004 00:00:00</t>
  </si>
  <si>
    <t>28829233</t>
  </si>
  <si>
    <t>Муниципальное унитарное предприятие "Энергоресурс г. Нижние Серги", г. Нижние Серги</t>
  </si>
  <si>
    <t>6619016670</t>
  </si>
  <si>
    <t>25-11-2014 00:00:00</t>
  </si>
  <si>
    <t>26359584</t>
  </si>
  <si>
    <t>Муниципальное унитарное предприятие "Энергосервис" муниципального образования Красноуфимский район, п.Березовая роща</t>
  </si>
  <si>
    <t>6619009120</t>
  </si>
  <si>
    <t>06-01-2004 00:00:00</t>
  </si>
  <si>
    <t>26479492</t>
  </si>
  <si>
    <t>Муниципальное унитарное предприятие "Энергосети", г.Лесной</t>
  </si>
  <si>
    <t>6630000297</t>
  </si>
  <si>
    <t>26359517</t>
  </si>
  <si>
    <t>Муниципальное унитарное предприятие Артемовского городского округа "Красногвардейское жилищно-коммунальное хозяйство", п.Красногвардейский</t>
  </si>
  <si>
    <t>6602011314</t>
  </si>
  <si>
    <t>660201001</t>
  </si>
  <si>
    <t>02-08-2007 00:00:00</t>
  </si>
  <si>
    <t>30-08-2021 00:00:00</t>
  </si>
  <si>
    <t>26359515</t>
  </si>
  <si>
    <t>Муниципальное унитарное предприятие Артемовского городского округа "Лебедкинское жилищно-коммунальное хозяйство", с.Лебедкино</t>
  </si>
  <si>
    <t>6602011297</t>
  </si>
  <si>
    <t>26359514</t>
  </si>
  <si>
    <t>Муниципальное унитарное предприятие Артемовского городского округа "Мироновское жилищно-коммунальное хозяйство", с.Мироново</t>
  </si>
  <si>
    <t>6602011280</t>
  </si>
  <si>
    <t>26359513</t>
  </si>
  <si>
    <t>Муниципальное унитарное предприятие Артемовского городского округа "Мостовское жилищно-коммунальное хозяйство", с.Мостовское</t>
  </si>
  <si>
    <t>6602011272</t>
  </si>
  <si>
    <t>26359518</t>
  </si>
  <si>
    <t>Муниципальное унитарное предприятие Артемовского городского округа "Покровское жилищно-коммунальное хозяйство", с.Покровское</t>
  </si>
  <si>
    <t>6602011321</t>
  </si>
  <si>
    <t>28141262</t>
  </si>
  <si>
    <t>Муниципальное унитарное предприятие Артемовского городского округа "Прогресс", г. Артемовский</t>
  </si>
  <si>
    <t>6677002412</t>
  </si>
  <si>
    <t>12-04-2013 00:00:00</t>
  </si>
  <si>
    <t>26359674</t>
  </si>
  <si>
    <t>Муниципальное унитарное предприятие Артинского городского округа "Теплотехника", п. Арти</t>
  </si>
  <si>
    <t>6636006383</t>
  </si>
  <si>
    <t>27887399</t>
  </si>
  <si>
    <t>Муниципальное унитарное предприятие Жилищно-коммунальное хозяйство "Энергия", п. Горноуральский</t>
  </si>
  <si>
    <t>6623087603</t>
  </si>
  <si>
    <t>22-12-2021 00:00:00</t>
  </si>
  <si>
    <t>27554195</t>
  </si>
  <si>
    <t>Муниципальное унитарное предприятие Качканарского городского округа «Городские энергосистемы», г.Качканар</t>
  </si>
  <si>
    <t>6615015316</t>
  </si>
  <si>
    <t>01-11-2011 00:00:00</t>
  </si>
  <si>
    <t>28861495</t>
  </si>
  <si>
    <t>Муниципальное унитарное предприятие Кушвинского городского округа "Теплосервис", г. Кушва</t>
  </si>
  <si>
    <t>6681005568</t>
  </si>
  <si>
    <t>26-12-2014 00:00:00</t>
  </si>
  <si>
    <t>30354061</t>
  </si>
  <si>
    <t>Муниципальное унитарное предприятие Муниципального образования город Алапаевск "Энерготепло", г. Алапаевск</t>
  </si>
  <si>
    <t>6677008284</t>
  </si>
  <si>
    <t>28797357</t>
  </si>
  <si>
    <t>Муниципальное унитарное предприятие Муниципального образования город Ирбит "Городские тепловые сети", г. Ирбит</t>
  </si>
  <si>
    <t>6676003170</t>
  </si>
  <si>
    <t>22-08-2014 00:00:00</t>
  </si>
  <si>
    <t>26593099</t>
  </si>
  <si>
    <t>Муниципальное унитарное предприятие Новолялинского городского округа "Газовое хозяйство", г.Новая Ляля</t>
  </si>
  <si>
    <t>6647004846</t>
  </si>
  <si>
    <t>664701001</t>
  </si>
  <si>
    <t>26359638</t>
  </si>
  <si>
    <t>Муниципальное унитарное предприятие Новоуральского городского округа "Водогрейная котельная", г.Новоуральск</t>
  </si>
  <si>
    <t>6629012989</t>
  </si>
  <si>
    <t>28547526</t>
  </si>
  <si>
    <t>Муниципальное унитарное предприятие Полевского городского округа "Жилищно-коммунальное хозяйство "Полевское", г. Полевской</t>
  </si>
  <si>
    <t>6679051140</t>
  </si>
  <si>
    <t>26359729</t>
  </si>
  <si>
    <t>Муниципальное унитарное предприятие Пышминского городского округа "Аварийно-восстановительная служба", р.п.Пышма</t>
  </si>
  <si>
    <t>6649003453</t>
  </si>
  <si>
    <t>30335417</t>
  </si>
  <si>
    <t>Муниципальное унитарное предприятие Режевского городского округа "РежПром", г. Реж</t>
  </si>
  <si>
    <t>6628015948</t>
  </si>
  <si>
    <t>01-09-2015 00:00:00</t>
  </si>
  <si>
    <t>26359664</t>
  </si>
  <si>
    <t>Муниципальное унитарное предприятие Таборинского сельского поселения "Теплосеть", с.Таборы</t>
  </si>
  <si>
    <t>6634010634</t>
  </si>
  <si>
    <t>663401001</t>
  </si>
  <si>
    <t>31194594</t>
  </si>
  <si>
    <t>Муниципальное унитарное предприятие Талицкого городского округа "Теплоресурс", г. Талица</t>
  </si>
  <si>
    <t>6633027113</t>
  </si>
  <si>
    <t>28545529</t>
  </si>
  <si>
    <t>Муниципальное унитарное предприятие Талицкого городского округа "Теплосетевая компания", г. Талица</t>
  </si>
  <si>
    <t>6633021369</t>
  </si>
  <si>
    <t>10-07-2014 00:00:00</t>
  </si>
  <si>
    <t>26479524</t>
  </si>
  <si>
    <t>Муниципальное унитарное предприятие Шалинского городского округа "Сылвинское жилищно-коммунальное хозяйство", с.Сылва</t>
  </si>
  <si>
    <t>6625047010</t>
  </si>
  <si>
    <t>662501001</t>
  </si>
  <si>
    <t>26479416</t>
  </si>
  <si>
    <t>Муниципальное унитарное предприятие Шалинского городского округа "Шалинская жилищно-коммунальная служба", п.Шаля</t>
  </si>
  <si>
    <t>6625053455</t>
  </si>
  <si>
    <t>04-06-2009 00:00:00</t>
  </si>
  <si>
    <t>28425718</t>
  </si>
  <si>
    <t>Муниципальное унитарное предприятие городского округа Верхотурский "Услуга"</t>
  </si>
  <si>
    <t>6680002726</t>
  </si>
  <si>
    <t>668001001</t>
  </si>
  <si>
    <t>14-11-2013 00:00:00</t>
  </si>
  <si>
    <t>28275696</t>
  </si>
  <si>
    <t>Муниципальное унитарное предприятие городского округа Заречный "Теплоцентраль", г. Заречный</t>
  </si>
  <si>
    <t>6683003870</t>
  </si>
  <si>
    <t>14-10-2013 00:00:00</t>
  </si>
  <si>
    <t>26479430</t>
  </si>
  <si>
    <t>Муниципальное унитарное предприятие жилищно-коммунального хозяйства "Горноуральское" Горноуральского городского округа, п.Горноуральский</t>
  </si>
  <si>
    <t>6623055633</t>
  </si>
  <si>
    <t>26359682</t>
  </si>
  <si>
    <t>Муниципальное унитарное предприятие жилищно-коммунального хозяйства "Елань" Муниципального образования Краснополянского сельского поселения, с. Елань</t>
  </si>
  <si>
    <t>6638002715</t>
  </si>
  <si>
    <t>26359746</t>
  </si>
  <si>
    <t>Муниципальное унитарное предприятие жилищно-коммунального хозяйства "Западное" Сысертского городского округа</t>
  </si>
  <si>
    <t>6652015850</t>
  </si>
  <si>
    <t>09-01-2003 00:00:00</t>
  </si>
  <si>
    <t>26359548</t>
  </si>
  <si>
    <t>Муниципальное унитарное предприятие жилищно-коммунального хозяйства "Кедр", пгт.Свободный</t>
  </si>
  <si>
    <t>6607010561</t>
  </si>
  <si>
    <t>20-11-2002 00:00:00</t>
  </si>
  <si>
    <t>26359737</t>
  </si>
  <si>
    <t>Муниципальное унитарное предприятие жилищно-коммунального хозяйства "Сысертское", г.Сысерть</t>
  </si>
  <si>
    <t>6652001417</t>
  </si>
  <si>
    <t>18-11-1992 00:00:00</t>
  </si>
  <si>
    <t>28054322</t>
  </si>
  <si>
    <t>Муниципальное унитарное предприятие жилищно-коммунального хозяйства "Тепло-энерго цех № 1", г. Туринск</t>
  </si>
  <si>
    <t>6676001303</t>
  </si>
  <si>
    <t>26359681</t>
  </si>
  <si>
    <t>Муниципальное унитарное предприятие жилищно-коммунального хозяйства "Тепловые сети" Муниципального образования Байкаловского сельского поселения, с.Байкалово</t>
  </si>
  <si>
    <t>6638002708</t>
  </si>
  <si>
    <t>06-07-2009 00:00:00</t>
  </si>
  <si>
    <t>27887387</t>
  </si>
  <si>
    <t>Муниципальное унитарное предприятие жилищно-коммунального хозяйства "Теплосеть", г. Туринск</t>
  </si>
  <si>
    <t>6676001127</t>
  </si>
  <si>
    <t>26382725</t>
  </si>
  <si>
    <t>Муниципальное унитарное предприятие жилищно-коммунального хозяйства "Трифоновское", п.Пышма</t>
  </si>
  <si>
    <t>6649003735</t>
  </si>
  <si>
    <t>03-06-2004 00:00:00</t>
  </si>
  <si>
    <t>26359730</t>
  </si>
  <si>
    <t>Муниципальное унитарное предприятие жилищно-коммунального хозяйства "Черемышское", с.Тупицино</t>
  </si>
  <si>
    <t>6649003774</t>
  </si>
  <si>
    <t>11-08-2004 00:00:00</t>
  </si>
  <si>
    <t>26359744</t>
  </si>
  <si>
    <t>Муниципальное унитарное предприятие жилищно-коммунального хозяйства "Южное", с.Щелкун</t>
  </si>
  <si>
    <t>6652014215</t>
  </si>
  <si>
    <t>04-06-2001 00:00:00</t>
  </si>
  <si>
    <t>26359675</t>
  </si>
  <si>
    <t>Муниципальное унитарное предприятие жилищно-коммунального хозяйства Ачитского городского округа, п.Ачит</t>
  </si>
  <si>
    <t>6637000320</t>
  </si>
  <si>
    <t>13-05-1999 00:00:00</t>
  </si>
  <si>
    <t>28486755</t>
  </si>
  <si>
    <t>Муниципальное унитарное предприятие жилищно-коммунального хозяйства Калиновского сельского поселения</t>
  </si>
  <si>
    <t>6633019641</t>
  </si>
  <si>
    <t>24-02-2014 00:00:00</t>
  </si>
  <si>
    <t>26359741</t>
  </si>
  <si>
    <t>Муниципальное унитарное предприятие жилищно-коммунального хозяйства п.Двуреченск Сысертского городского округа, п.Двуреченск</t>
  </si>
  <si>
    <t>6652007232</t>
  </si>
  <si>
    <t>28-03-1994 00:00:00</t>
  </si>
  <si>
    <t>26479187</t>
  </si>
  <si>
    <t>Муниципальное унитарное предприятие жилищно-коммунальных услуг р.п.Бисерть, п.Бисерть</t>
  </si>
  <si>
    <t>6646014785</t>
  </si>
  <si>
    <t>26359644</t>
  </si>
  <si>
    <t>Муниципальное унитарное предприятие с.Андриановичи, с.Андриановичи</t>
  </si>
  <si>
    <t>6632018701</t>
  </si>
  <si>
    <t>20-06-2003 00:00:00</t>
  </si>
  <si>
    <t>31305828</t>
  </si>
  <si>
    <t>НТ МУП "Горэнерго-НТ"</t>
  </si>
  <si>
    <t>6623090236</t>
  </si>
  <si>
    <t>31518646</t>
  </si>
  <si>
    <t>НТ МУП "Тагилэнерго"</t>
  </si>
  <si>
    <t>6623000144</t>
  </si>
  <si>
    <t>26382713</t>
  </si>
  <si>
    <t>Непубличное акционерное общество "СВЕЗА Верхняя Синячиха", п. Верхняя Синячиха</t>
  </si>
  <si>
    <t>6635000195</t>
  </si>
  <si>
    <t>663501001</t>
  </si>
  <si>
    <t>13-06-1996 00:00:00</t>
  </si>
  <si>
    <t>27803147</t>
  </si>
  <si>
    <t>Нижнетагильское МУП "Нижнетагильские тепловые сети", г.Нижний Тагил</t>
  </si>
  <si>
    <t>6623075742</t>
  </si>
  <si>
    <t>27758120</t>
  </si>
  <si>
    <t>ОАО "Тестовая организация"</t>
  </si>
  <si>
    <t>6665554433</t>
  </si>
  <si>
    <t>666100001</t>
  </si>
  <si>
    <t>30992683</t>
  </si>
  <si>
    <t>ООО "Алапаевские тепловые сети"</t>
  </si>
  <si>
    <t>6677007770</t>
  </si>
  <si>
    <t>31335519</t>
  </si>
  <si>
    <t>ООО "Алапаевский теплоэнергетический комплекс"</t>
  </si>
  <si>
    <t>6601015122</t>
  </si>
  <si>
    <t>31237649</t>
  </si>
  <si>
    <t>ООО "ВодоКаналСервис"</t>
  </si>
  <si>
    <t>6686109610</t>
  </si>
  <si>
    <t>31177013</t>
  </si>
  <si>
    <t>ООО "Генерирующая компания Энергия", г. Екатеринбург</t>
  </si>
  <si>
    <t>6671086712</t>
  </si>
  <si>
    <t>06-08-2021 00:00:00</t>
  </si>
  <si>
    <t>30985686</t>
  </si>
  <si>
    <t>ООО "Гефест", г.Верхотурье</t>
  </si>
  <si>
    <t>6680007361</t>
  </si>
  <si>
    <t>30956416</t>
  </si>
  <si>
    <t>ООО "Главное управляющее предприятие "Газовые сети", г. Екатеринбург</t>
  </si>
  <si>
    <t>6671064388</t>
  </si>
  <si>
    <t>31449842</t>
  </si>
  <si>
    <t>ООО "Горноуральская Компания Теплоресурс"</t>
  </si>
  <si>
    <t>6623135261</t>
  </si>
  <si>
    <t>30930477</t>
  </si>
  <si>
    <t>ООО "Зареченское"</t>
  </si>
  <si>
    <t>6633025490</t>
  </si>
  <si>
    <t>31322632</t>
  </si>
  <si>
    <t>ООО "ИНЕКТЕПЛО"</t>
  </si>
  <si>
    <t>6685159304</t>
  </si>
  <si>
    <t>30984337</t>
  </si>
  <si>
    <t>ООО "Источник", г. Екатеринбург</t>
  </si>
  <si>
    <t>6685092064</t>
  </si>
  <si>
    <t>31213988</t>
  </si>
  <si>
    <t>ООО "Комфортный город"</t>
  </si>
  <si>
    <t>6685146231</t>
  </si>
  <si>
    <t>31223510</t>
  </si>
  <si>
    <t>ООО "Корал"</t>
  </si>
  <si>
    <t>6671342363</t>
  </si>
  <si>
    <t>30386705</t>
  </si>
  <si>
    <t>ООО "Магнитогорская Сетевая Компания"</t>
  </si>
  <si>
    <t>7444059016</t>
  </si>
  <si>
    <t>745601001</t>
  </si>
  <si>
    <t>03-09-2008 00:00:00</t>
  </si>
  <si>
    <t>30956404</t>
  </si>
  <si>
    <t>ООО "Март", с. Деево</t>
  </si>
  <si>
    <t>6601010220</t>
  </si>
  <si>
    <t>31370396</t>
  </si>
  <si>
    <t>ООО "Метод"</t>
  </si>
  <si>
    <t>6678058369</t>
  </si>
  <si>
    <t>31156225</t>
  </si>
  <si>
    <t>ООО "Монди Арамиль", г. Арамиль</t>
  </si>
  <si>
    <t>6685148334</t>
  </si>
  <si>
    <t>31512437</t>
  </si>
  <si>
    <t>ООО "Научно-технический центр экспертиз и промышленной безопасности"</t>
  </si>
  <si>
    <t>6671152411</t>
  </si>
  <si>
    <t>31423255</t>
  </si>
  <si>
    <t>ООО "Новые Технологии"</t>
  </si>
  <si>
    <t>6672315059</t>
  </si>
  <si>
    <t>667201201</t>
  </si>
  <si>
    <t>31535207</t>
  </si>
  <si>
    <t>ООО "Олипс"</t>
  </si>
  <si>
    <t>6658548774</t>
  </si>
  <si>
    <t>30958717</t>
  </si>
  <si>
    <t>ООО "ПКП Синергия"</t>
  </si>
  <si>
    <t>7448163811</t>
  </si>
  <si>
    <t>744801001</t>
  </si>
  <si>
    <t>31197304</t>
  </si>
  <si>
    <t>ООО "Первоуральскэнерго", г.  Екатеринбург</t>
  </si>
  <si>
    <t>6684026990</t>
  </si>
  <si>
    <t>28150178</t>
  </si>
  <si>
    <t>ООО "Пермьэнергосервис"</t>
  </si>
  <si>
    <t>5907048268</t>
  </si>
  <si>
    <t>31242935</t>
  </si>
  <si>
    <t>ООО "Перспектива +", г. Березовский</t>
  </si>
  <si>
    <t>6678003000</t>
  </si>
  <si>
    <t>31342443</t>
  </si>
  <si>
    <t>ООО "Полевская коммунальная компания Энерго"</t>
  </si>
  <si>
    <t>6626020935</t>
  </si>
  <si>
    <t>31348637</t>
  </si>
  <si>
    <t>ООО "Проводник тепла"</t>
  </si>
  <si>
    <t>6671093678</t>
  </si>
  <si>
    <t>31564252</t>
  </si>
  <si>
    <t>ООО "Региональная энергетическая компания"</t>
  </si>
  <si>
    <t>6679147639</t>
  </si>
  <si>
    <t>30795031</t>
  </si>
  <si>
    <t>ООО "Ресурсэнерго"</t>
  </si>
  <si>
    <t>6677005710</t>
  </si>
  <si>
    <t>31266275</t>
  </si>
  <si>
    <t>ООО "Русская энергетика", г. Екатеринбург</t>
  </si>
  <si>
    <t>6670293018</t>
  </si>
  <si>
    <t>31392421</t>
  </si>
  <si>
    <t>ООО "СЛК Цемент"</t>
  </si>
  <si>
    <t>6633028244</t>
  </si>
  <si>
    <t>31444128</t>
  </si>
  <si>
    <t>ООО "СТК"</t>
  </si>
  <si>
    <t>6685127528</t>
  </si>
  <si>
    <t>30931024</t>
  </si>
  <si>
    <t>ООО "СтройКонсалтинг", г. Камышлов</t>
  </si>
  <si>
    <t>6679071355</t>
  </si>
  <si>
    <t>31393893</t>
  </si>
  <si>
    <t>ООО "Тепло-Вик"</t>
  </si>
  <si>
    <t>6677013460</t>
  </si>
  <si>
    <t>31109552</t>
  </si>
  <si>
    <t>ООО "Теплогарант-Урал"</t>
  </si>
  <si>
    <t>6671061517</t>
  </si>
  <si>
    <t>31268267</t>
  </si>
  <si>
    <t>ООО "Теплосвет Плюс", г. Верхняя Пышма</t>
  </si>
  <si>
    <t>6686097629</t>
  </si>
  <si>
    <t>14-04-2021 00:00:00</t>
  </si>
  <si>
    <t>31445752</t>
  </si>
  <si>
    <t>ООО "Теплосеть"</t>
  </si>
  <si>
    <t>6612055568</t>
  </si>
  <si>
    <t>30956410</t>
  </si>
  <si>
    <t>ООО "Теплосфера", с. Деево</t>
  </si>
  <si>
    <t>6677010212</t>
  </si>
  <si>
    <t>31494998</t>
  </si>
  <si>
    <t>ООО "Теплоэнергетика"</t>
  </si>
  <si>
    <t>6685184205</t>
  </si>
  <si>
    <t>31347851</t>
  </si>
  <si>
    <t>ООО "Теплоэнергосервис", г. Екатеринбург</t>
  </si>
  <si>
    <t>6671017532</t>
  </si>
  <si>
    <t>31171552</t>
  </si>
  <si>
    <t>ООО "Территориальная генерирующая компания "Стройком", г. Каменск-Уральский</t>
  </si>
  <si>
    <t>6612053377</t>
  </si>
  <si>
    <t>31343347</t>
  </si>
  <si>
    <t>ООО "УК МКДС"</t>
  </si>
  <si>
    <t>6612051436</t>
  </si>
  <si>
    <t>31196989</t>
  </si>
  <si>
    <t>ООО "Универсал-строй", г. Екатеринбург</t>
  </si>
  <si>
    <t>6678073582</t>
  </si>
  <si>
    <t>15-10-2021 00:00:00</t>
  </si>
  <si>
    <t>31354394</t>
  </si>
  <si>
    <t>ООО "Универсал-строй", п.г.т. Горноуральский</t>
  </si>
  <si>
    <t>6623129444</t>
  </si>
  <si>
    <t>31474242</t>
  </si>
  <si>
    <t>ООО "ФС"</t>
  </si>
  <si>
    <t>6671312552</t>
  </si>
  <si>
    <t>31196389</t>
  </si>
  <si>
    <t>ООО "Фонд межрегиональных программ 2020", г. Екатеринбург</t>
  </si>
  <si>
    <t>6674228563</t>
  </si>
  <si>
    <t>30851433</t>
  </si>
  <si>
    <t>ООО "Химмаштеплосбыт"</t>
  </si>
  <si>
    <t>6671466376</t>
  </si>
  <si>
    <t>30998364</t>
  </si>
  <si>
    <t>ООО "Центр подготовки разрешительной документации", г. Екатеринбург</t>
  </si>
  <si>
    <t>6658192447</t>
  </si>
  <si>
    <t>31174860</t>
  </si>
  <si>
    <t>ООО "Центр развития муниципальных образований", г.Екатеринбург</t>
  </si>
  <si>
    <t>6679094112</t>
  </si>
  <si>
    <t>31513582</t>
  </si>
  <si>
    <t>ООО "Энергетический Холдинг"</t>
  </si>
  <si>
    <t>5047248091</t>
  </si>
  <si>
    <t>504701001</t>
  </si>
  <si>
    <t>31446208</t>
  </si>
  <si>
    <t>ООО "Энергия Урала"</t>
  </si>
  <si>
    <t>5906165473</t>
  </si>
  <si>
    <t>590601001</t>
  </si>
  <si>
    <t>30992298</t>
  </si>
  <si>
    <t>ООО "ЭнергоАктив"</t>
  </si>
  <si>
    <t>6677011110</t>
  </si>
  <si>
    <t>28436313</t>
  </si>
  <si>
    <t>ООО "ЭнергоРесурс"</t>
  </si>
  <si>
    <t>6678032378</t>
  </si>
  <si>
    <t>452445001</t>
  </si>
  <si>
    <t>31362559</t>
  </si>
  <si>
    <t>ООО "Энергосберегающая компания "ВИК"</t>
  </si>
  <si>
    <t>6682009597</t>
  </si>
  <si>
    <t>31352937</t>
  </si>
  <si>
    <t>ООО "Энергосервисная компания "Инек", г. Екатеринбург</t>
  </si>
  <si>
    <t>6685148158</t>
  </si>
  <si>
    <t>31516224</t>
  </si>
  <si>
    <t>ООО Cпециализированный застройщик «КВАРТАЛ-26»</t>
  </si>
  <si>
    <t>6659155208</t>
  </si>
  <si>
    <t>31209844</t>
  </si>
  <si>
    <t>ООО «АЛЬТЕРНАТИВА»</t>
  </si>
  <si>
    <t>6670456375</t>
  </si>
  <si>
    <t>31449915</t>
  </si>
  <si>
    <t>ООО «Борей Т Плюс»</t>
  </si>
  <si>
    <t>6685179572</t>
  </si>
  <si>
    <t>31431166</t>
  </si>
  <si>
    <t>ООО «ГЭСКО-сервис»</t>
  </si>
  <si>
    <t>6670368369</t>
  </si>
  <si>
    <t>31059220</t>
  </si>
  <si>
    <t>ООО «ЕТК»</t>
  </si>
  <si>
    <t>6670455068</t>
  </si>
  <si>
    <t>31521259</t>
  </si>
  <si>
    <t>ООО «МИР ЦВЕТОВ»</t>
  </si>
  <si>
    <t>6671012238</t>
  </si>
  <si>
    <t>31043430</t>
  </si>
  <si>
    <t>ООО «Метод», г. Екатеринбург</t>
  </si>
  <si>
    <t>30959078</t>
  </si>
  <si>
    <t>ООО «Оптово-распределительный центр Екатеринбург»</t>
  </si>
  <si>
    <t>2311202885</t>
  </si>
  <si>
    <t>30795075</t>
  </si>
  <si>
    <t>ООО «Управляющая компания «Финский залив»</t>
  </si>
  <si>
    <t>6658375320</t>
  </si>
  <si>
    <t>31183418</t>
  </si>
  <si>
    <t>ООО «Центрруссервис»</t>
  </si>
  <si>
    <t>6679028790</t>
  </si>
  <si>
    <t>31346680</t>
  </si>
  <si>
    <t>ООО «ЭНЕРГОГАРАНТ»</t>
  </si>
  <si>
    <t>6678069314</t>
  </si>
  <si>
    <t>31062725</t>
  </si>
  <si>
    <t>ООО Строительная компания "Сибирская", г. Екатеринбург</t>
  </si>
  <si>
    <t>6685057831</t>
  </si>
  <si>
    <t>31337809</t>
  </si>
  <si>
    <t>ООО ТК "СИСТЕМА", г. Екатеринбург</t>
  </si>
  <si>
    <t>6658527340</t>
  </si>
  <si>
    <t>31542969</t>
  </si>
  <si>
    <t>ООО УК "ЛИДЕР"</t>
  </si>
  <si>
    <t>6621017375</t>
  </si>
  <si>
    <t>31161093</t>
  </si>
  <si>
    <t>ООО УК "Центр"</t>
  </si>
  <si>
    <t>6658507432</t>
  </si>
  <si>
    <t>31526505</t>
  </si>
  <si>
    <t>ООО УК «Основа-Центр» (город Екатеринбург)</t>
  </si>
  <si>
    <t>6686084073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</si>
  <si>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</si>
  <si>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</si>
  <si>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26818852</t>
  </si>
  <si>
    <t>Обособленное подразделение Акционерного общества "НЛМК-Урал", г. Березовский</t>
  </si>
  <si>
    <t>667845001</t>
  </si>
  <si>
    <t>30851292</t>
  </si>
  <si>
    <t>Общество с ограниченной отвественностью "Уралремстройинвест"</t>
  </si>
  <si>
    <t>6613008289</t>
  </si>
  <si>
    <t>30401174</t>
  </si>
  <si>
    <t>Общество с ограниченной ответсвенностью "Кедровская строительная компания", п. Кедровое</t>
  </si>
  <si>
    <t>6673240582</t>
  </si>
  <si>
    <t>27588545</t>
  </si>
  <si>
    <t>Общество с ограниченной ответственностью "АЗИЯ-МОТОРС"</t>
  </si>
  <si>
    <t>6658295107</t>
  </si>
  <si>
    <t>26479088</t>
  </si>
  <si>
    <t>Общество с ограниченной ответственностью "АСК-Энергия", г.Екатеринбург</t>
  </si>
  <si>
    <t>6673102350</t>
  </si>
  <si>
    <t>26631948</t>
  </si>
  <si>
    <t>Общество с ограниченной ответственностью "Автоматизированные газовые котельные", г.Екатеринбург</t>
  </si>
  <si>
    <t>6607013026</t>
  </si>
  <si>
    <t>26479275</t>
  </si>
  <si>
    <t>Общество с ограниченной ответственностью "Автоматика-сервис", г.Екатеринбург</t>
  </si>
  <si>
    <t>6639005645</t>
  </si>
  <si>
    <t>26359754</t>
  </si>
  <si>
    <t>Общество с ограниченной ответственностью "Агропромхимия", п.Троицкий</t>
  </si>
  <si>
    <t>6654009059</t>
  </si>
  <si>
    <t>26479546</t>
  </si>
  <si>
    <t>Общество с ограниченной ответственностью "Агрофирма "Северная", г.Верхний Тагил</t>
  </si>
  <si>
    <t>6621014303</t>
  </si>
  <si>
    <t>14-11-2007 00:00:00</t>
  </si>
  <si>
    <t>26479327</t>
  </si>
  <si>
    <t>Общество с ограниченной ответственностью "Азов", г.Екатеринбург</t>
  </si>
  <si>
    <t>6658162107</t>
  </si>
  <si>
    <t>26629946</t>
  </si>
  <si>
    <t>Общество с ограниченной ответственностью "Алапаевск-Энерго", г.Алапаевск</t>
  </si>
  <si>
    <t>6601015450</t>
  </si>
  <si>
    <t>22-03-2021 00:00:00</t>
  </si>
  <si>
    <t>30344901</t>
  </si>
  <si>
    <t>Общество с ограниченной ответственностью "Алапаевская ТГК", г. Алапаевск</t>
  </si>
  <si>
    <t>6670353193</t>
  </si>
  <si>
    <t>28829297</t>
  </si>
  <si>
    <t>Общество с ограниченной ответственностью "Алапаевский станкостроительный завод", г. Алапаевск</t>
  </si>
  <si>
    <t>6601010364</t>
  </si>
  <si>
    <t>28426552</t>
  </si>
  <si>
    <t>Общество с ограниченной ответственностью "Альфа", г. Первоуральск</t>
  </si>
  <si>
    <t>6625061505</t>
  </si>
  <si>
    <t>19-11-2013 00:00:00</t>
  </si>
  <si>
    <t>28822563</t>
  </si>
  <si>
    <t>Общество с ограниченной ответственностью "Альфа-сервис", г. Екатеринбург</t>
  </si>
  <si>
    <t>6658366118</t>
  </si>
  <si>
    <t>07-11-2014 00:00:00</t>
  </si>
  <si>
    <t>26632448</t>
  </si>
  <si>
    <t>Общество с ограниченной ответственностью "АрДиСи", г.Екатеринбург</t>
  </si>
  <si>
    <t>6658183668</t>
  </si>
  <si>
    <t>28002819</t>
  </si>
  <si>
    <t>Общество с ограниченной ответственностью "Атрон", г. Екатеринбург</t>
  </si>
  <si>
    <t>6658120636</t>
  </si>
  <si>
    <t>26631816</t>
  </si>
  <si>
    <t>Общество с ограниченной ответственностью "АятьКоммуналСервис", п.Аять</t>
  </si>
  <si>
    <t>6621014494</t>
  </si>
  <si>
    <t>21-01-2008 00:00:00</t>
  </si>
  <si>
    <t>26479295</t>
  </si>
  <si>
    <t>Общество с ограниченной ответственностью "База "Звезда", г.Екатеринбург</t>
  </si>
  <si>
    <t>6672134944</t>
  </si>
  <si>
    <t>13-12-2001 00:00:00</t>
  </si>
  <si>
    <t>27554930</t>
  </si>
  <si>
    <t>Общество с ограниченной ответственностью "База отдыха "Таватуй", п.Таватуй</t>
  </si>
  <si>
    <t>6621016212</t>
  </si>
  <si>
    <t>26359527</t>
  </si>
  <si>
    <t>Общество с ограниченной ответственностью "Березовский рудник"</t>
  </si>
  <si>
    <t>6604011599</t>
  </si>
  <si>
    <t>22-01-2002 00:00:00</t>
  </si>
  <si>
    <t>28798434</t>
  </si>
  <si>
    <t>Общество с ограниченной ответственностью "Буланашское жилищно-коммунальное хозяйство", п. Буланаш</t>
  </si>
  <si>
    <t>6677006093</t>
  </si>
  <si>
    <t>29-08-2014 00:00:00</t>
  </si>
  <si>
    <t>26632516</t>
  </si>
  <si>
    <t>Общество с ограниченной ответственностью "Верт-Инвест", г.Екатеринбург</t>
  </si>
  <si>
    <t>6659112878</t>
  </si>
  <si>
    <t>26851316</t>
  </si>
  <si>
    <t>Общество с ограниченной ответственностью "Вертикаль", г.Екатеринбург</t>
  </si>
  <si>
    <t>6671246003</t>
  </si>
  <si>
    <t>26322681</t>
  </si>
  <si>
    <t>Общество с ограниченной ответственностью "Ветта-Инвест", г.Екатеринбург</t>
  </si>
  <si>
    <t>6670060260</t>
  </si>
  <si>
    <t>28274167</t>
  </si>
  <si>
    <t>Общество с ограниченной ответственностью "Восточное", п. Восточный</t>
  </si>
  <si>
    <t>6679021315</t>
  </si>
  <si>
    <t>03-10-2013 00:00:00</t>
  </si>
  <si>
    <t>26632558</t>
  </si>
  <si>
    <t>Общество с ограниченной ответственностью "Вторчермет НЛМК Урал", г.Екатеринбург</t>
  </si>
  <si>
    <t>6674342481</t>
  </si>
  <si>
    <t>26479239</t>
  </si>
  <si>
    <t>Общество с ограниченной ответственностью "Газ-сервис Энерго", г.Екатеринбург</t>
  </si>
  <si>
    <t>6672174175</t>
  </si>
  <si>
    <t>26479281</t>
  </si>
  <si>
    <t>Общество с ограниченной ответственностью "Газ-сервис", г.Екатеринбург</t>
  </si>
  <si>
    <t>6671267973</t>
  </si>
  <si>
    <t>26575426</t>
  </si>
  <si>
    <t>Общество с ограниченной ответственностью "Газпром трансгаз Екатеринбург", г.Екатеринбург</t>
  </si>
  <si>
    <t>6608007434</t>
  </si>
  <si>
    <t>546050001</t>
  </si>
  <si>
    <t>26575652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</si>
  <si>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АРП Сысерть</t>
  </si>
  <si>
    <t>27322489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</si>
  <si>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г. Арамиль, ул. Клубная, 25</t>
  </si>
  <si>
    <t>665232017</t>
  </si>
  <si>
    <t>26575550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</si>
  <si>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база отдыха «Черданская»</t>
  </si>
  <si>
    <t>665232004</t>
  </si>
  <si>
    <t>26575524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</si>
  <si>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детский оздоровительный лагерь «Прометей»</t>
  </si>
  <si>
    <t>665232010</t>
  </si>
  <si>
    <t>26575505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</si>
  <si>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санаторий профилакторий «Озеро Глухое»</t>
  </si>
  <si>
    <t>662532001</t>
  </si>
  <si>
    <t>26575492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</si>
  <si>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</t>
  </si>
  <si>
    <t>661232002</t>
  </si>
  <si>
    <t>26575461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</si>
  <si>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1</t>
  </si>
  <si>
    <t>667332004</t>
  </si>
  <si>
    <t>26575480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</si>
  <si>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2</t>
  </si>
  <si>
    <t>667432001</t>
  </si>
  <si>
    <t>26575446</t>
  </si>
  <si>
    <t>Общество с ограниченной ответственностью "Газпром трансгаз Екатеринбург", г.Екатеринбург филиал Управление материально-технического снабжения и комплектации</t>
  </si>
  <si>
    <t>666003005</t>
  </si>
  <si>
    <t>26479353</t>
  </si>
  <si>
    <t>Общество с ограниченной ответственностью "Газпром трансгаз Югорск" Краснотурьинское линейное производственное управление магистральных газопроводов, г.Краснотурьинск</t>
  </si>
  <si>
    <t>8622000931</t>
  </si>
  <si>
    <t>30-06-1999 00:00:00</t>
  </si>
  <si>
    <t>26481052</t>
  </si>
  <si>
    <t>Общество с ограниченной ответственностью "Газпром трансгаз Югорск" Пелымское линейное производственное управление магистральных газопроводов, п.Пелым</t>
  </si>
  <si>
    <t>661002001</t>
  </si>
  <si>
    <t>26631928</t>
  </si>
  <si>
    <t>Общество с ограниченной ответственностью "Гарант+", п.Троицкий</t>
  </si>
  <si>
    <t>6654011450</t>
  </si>
  <si>
    <t>29648841</t>
  </si>
  <si>
    <t>Общество с ограниченной ответственностью "Гольфстрим", п. Кузнецовский</t>
  </si>
  <si>
    <t>6633023581</t>
  </si>
  <si>
    <t>14-09-2015 00:00:00</t>
  </si>
  <si>
    <t>11-08-2021 00:00:00</t>
  </si>
  <si>
    <t>30364485</t>
  </si>
  <si>
    <t>Общество с ограниченной ответственностью "Город будущего", г. Екатеринбург</t>
  </si>
  <si>
    <t>6679080871</t>
  </si>
  <si>
    <t>28813978</t>
  </si>
  <si>
    <t>Общество с ограниченной ответственностью "Городская энергосервисная компания", г. Нижняя Тура</t>
  </si>
  <si>
    <t>6670007965</t>
  </si>
  <si>
    <t>16-09-2014 00:00:00</t>
  </si>
  <si>
    <t>26851195</t>
  </si>
  <si>
    <t>Общество с ограниченной ответственностью "Гранит", г.Екатеринбург</t>
  </si>
  <si>
    <t>6659000300</t>
  </si>
  <si>
    <t>31204622</t>
  </si>
  <si>
    <t>Общество с ограниченной ответственностью "Графен", г. Пермь</t>
  </si>
  <si>
    <t>5902011120</t>
  </si>
  <si>
    <t>590201001</t>
  </si>
  <si>
    <t>26631846</t>
  </si>
  <si>
    <t>Общество с ограниченной ответственностью "Дегтярский хлеб", г.Дегтярск</t>
  </si>
  <si>
    <t>6658289752</t>
  </si>
  <si>
    <t>26631898</t>
  </si>
  <si>
    <t>Общество с ограниченной ответственностью "Департамент ЖКХ", г.Михайловск</t>
  </si>
  <si>
    <t>6646016207</t>
  </si>
  <si>
    <t>28435741</t>
  </si>
  <si>
    <t>Общество с ограниченной ответственностью "Завод "Звезда", г. Екатеринбург</t>
  </si>
  <si>
    <t>6671437008</t>
  </si>
  <si>
    <t>02-12-2013 00:00:00</t>
  </si>
  <si>
    <t>30479082</t>
  </si>
  <si>
    <t>Общество с ограниченной ответственностью "Завод бутилированных вод "Квадра"</t>
  </si>
  <si>
    <t>6684007193</t>
  </si>
  <si>
    <t>26359591</t>
  </si>
  <si>
    <t>Общество с ограниченной ответственностью "Завод транспортного оборудования", г.Кушва</t>
  </si>
  <si>
    <t>6620006099</t>
  </si>
  <si>
    <t>662001001</t>
  </si>
  <si>
    <t>26479227</t>
  </si>
  <si>
    <t>Общество с ограниченной ответственностью "Западные Окраины", г. Первоуральск</t>
  </si>
  <si>
    <t>6625046673</t>
  </si>
  <si>
    <t>28949923</t>
  </si>
  <si>
    <t>Общество с ограниченной ответственностью "ИнноПроф", г. Екатеринбург</t>
  </si>
  <si>
    <t>5406562835</t>
  </si>
  <si>
    <t>27584939</t>
  </si>
  <si>
    <t>Общество с ограниченной ответственностью "Качканарская Теплоснабжающая Компания", г.Качканар</t>
  </si>
  <si>
    <t>6615015348</t>
  </si>
  <si>
    <t>28966431</t>
  </si>
  <si>
    <t>Общество с ограниченной ответственностью "Квартал - СК", г. Екатеринбург</t>
  </si>
  <si>
    <t>6670147497</t>
  </si>
  <si>
    <t>26359745</t>
  </si>
  <si>
    <t>Общество с ограниченной ответственностью "Кольцовский комбикормовый завод", п.Большой Исток</t>
  </si>
  <si>
    <t>6652015096</t>
  </si>
  <si>
    <t>05-12-2002 00:00:00</t>
  </si>
  <si>
    <t>26632541</t>
  </si>
  <si>
    <t>Общество с ограниченной ответственностью "КомСервис", г.Екатеринбург</t>
  </si>
  <si>
    <t>6672248187</t>
  </si>
  <si>
    <t>28546107</t>
  </si>
  <si>
    <t>Общество с ограниченной ответственностью "КомЭнергоСервис", г. Полевской</t>
  </si>
  <si>
    <t>6685031784</t>
  </si>
  <si>
    <t>26479589</t>
  </si>
  <si>
    <t>Общество с ограниченной ответственностью "Коммунально-эксплуатационное предприятие", г.Екатеринбург</t>
  </si>
  <si>
    <t>6672158470</t>
  </si>
  <si>
    <t>26479626</t>
  </si>
  <si>
    <t>Общество с ограниченной ответственностью "Коммунальщик-Сотрино", п.Красноглинный</t>
  </si>
  <si>
    <t>6632028643</t>
  </si>
  <si>
    <t>663201001</t>
  </si>
  <si>
    <t>28425591</t>
  </si>
  <si>
    <t>Общество с ограниченной ответственностью "Комплексные решения", г. Екатеринбург</t>
  </si>
  <si>
    <t>6671426937</t>
  </si>
  <si>
    <t>13-11-2013 00:00:00</t>
  </si>
  <si>
    <t>26359775</t>
  </si>
  <si>
    <t>Общество с ограниченной ответственностью "Комплект-92", г.Екатеринбург</t>
  </si>
  <si>
    <t>6660006881</t>
  </si>
  <si>
    <t>666001001</t>
  </si>
  <si>
    <t>27571312</t>
  </si>
  <si>
    <t>Общество с ограниченной ответственностью "Комфорт", г.Камышлов</t>
  </si>
  <si>
    <t>6613006531</t>
  </si>
  <si>
    <t>30357732</t>
  </si>
  <si>
    <t>Общество с ограниченной ответственностью "Кондитерская фабрика "Конфи", г.Екатеринбург</t>
  </si>
  <si>
    <t>6685084987</t>
  </si>
  <si>
    <t>26850841</t>
  </si>
  <si>
    <t>Общество с ограниченной ответственностью "Косулинское производственное предприятие", с.Косулино</t>
  </si>
  <si>
    <t>6639016608</t>
  </si>
  <si>
    <t>26479566</t>
  </si>
  <si>
    <t>Общество с ограниченной ответственностью "ЛСР. Строительство-Урал", г.Екатеринбург</t>
  </si>
  <si>
    <t>6670345033</t>
  </si>
  <si>
    <t>28817792</t>
  </si>
  <si>
    <t>Общество с ограниченной ответственностью "Ленд-Лорд", г. Екатеринбург</t>
  </si>
  <si>
    <t>6659139132</t>
  </si>
  <si>
    <t>14-10-2014 00:00:00</t>
  </si>
  <si>
    <t>30384063</t>
  </si>
  <si>
    <t>Общество с ограниченной ответственностью "Лестех", п. Верхняя Синячиха</t>
  </si>
  <si>
    <t>6601015620</t>
  </si>
  <si>
    <t>26359780</t>
  </si>
  <si>
    <t>Общество с ограниченной ответственностью "Логос-Плюс", г.Березовский</t>
  </si>
  <si>
    <t>6663043560</t>
  </si>
  <si>
    <t>26479156</t>
  </si>
  <si>
    <t>Общество с ограниченной ответственностью "Лосиное жилищно-коммунальное хозяйство", п.Лосиный</t>
  </si>
  <si>
    <t>6604015032</t>
  </si>
  <si>
    <t>26632530</t>
  </si>
  <si>
    <t>Общество с ограниченной ответственностью "Малая генерация", г.Екатеринбург</t>
  </si>
  <si>
    <t>6670211865</t>
  </si>
  <si>
    <t>26632536</t>
  </si>
  <si>
    <t>Общество с ограниченной ответственностью "Марус", г.Екатеринбург</t>
  </si>
  <si>
    <t>6671122858</t>
  </si>
  <si>
    <t>26359574</t>
  </si>
  <si>
    <t>Общество с ограниченной ответственностью "Машиностроительный завод "Звезда", г.Карпинск</t>
  </si>
  <si>
    <t>6614005851</t>
  </si>
  <si>
    <t>26322576</t>
  </si>
  <si>
    <t>Общество с ограниченной ответственностью "Машиностроительный завод им. В.В. Воровского", г. Екатеринбург</t>
  </si>
  <si>
    <t>6671461402</t>
  </si>
  <si>
    <t>30-12-1992 00:00:00</t>
  </si>
  <si>
    <t>28458713</t>
  </si>
  <si>
    <t>Общество с ограниченной ответственностью "Монолит-Строй", г. Екатеринбург</t>
  </si>
  <si>
    <t>6670350971</t>
  </si>
  <si>
    <t>21-01-2014 00:00:00</t>
  </si>
  <si>
    <t>26632563</t>
  </si>
  <si>
    <t>Общество с ограниченной ответственностью "НИГМАС", г.Москва</t>
  </si>
  <si>
    <t>7714774500</t>
  </si>
  <si>
    <t>771401001</t>
  </si>
  <si>
    <t>29-12-2021 00:00:00</t>
  </si>
  <si>
    <t>28269788</t>
  </si>
  <si>
    <t>Общество с ограниченной ответственностью "Новая Магистраль", г. Нижняя Тура</t>
  </si>
  <si>
    <t>6681001595</t>
  </si>
  <si>
    <t>23-09-2013 00:00:00</t>
  </si>
  <si>
    <t>26632505</t>
  </si>
  <si>
    <t>Общество с ограниченной ответственностью "Новая Энергетика", г.Екатеринбург</t>
  </si>
  <si>
    <t>6671311012</t>
  </si>
  <si>
    <t>30335433</t>
  </si>
  <si>
    <t>Общество с ограниченной ответственностью "ОК-Транс", г. Полевской</t>
  </si>
  <si>
    <t>6626011680</t>
  </si>
  <si>
    <t>662601001</t>
  </si>
  <si>
    <t>26479420</t>
  </si>
  <si>
    <t>Общество с ограниченной ответственностью "Объединенные Пивоварни Хейнекен" филиал "Патра", г.Екатеринбург</t>
  </si>
  <si>
    <t>7802118578</t>
  </si>
  <si>
    <t>667103001</t>
  </si>
  <si>
    <t>28872790</t>
  </si>
  <si>
    <t>Общество с ограниченной ответственностью "ОптиЛайн", г. Богданович</t>
  </si>
  <si>
    <t>6633022901</t>
  </si>
  <si>
    <t>19-01-2015 00:00:00</t>
  </si>
  <si>
    <t>26479110</t>
  </si>
  <si>
    <t>Общество с ограниченной ответственностью "Пальметта", г.Екатеринбург</t>
  </si>
  <si>
    <t>6660151649</t>
  </si>
  <si>
    <t>26359697</t>
  </si>
  <si>
    <t>Общество с ограниченной ответственностью "Передвижная механизированная колонна № 12", г.Каменск-Уральский</t>
  </si>
  <si>
    <t>6643000537</t>
  </si>
  <si>
    <t>664301001</t>
  </si>
  <si>
    <t>24-12-2002 00:00:00</t>
  </si>
  <si>
    <t>09-06-2021 00:00:00</t>
  </si>
  <si>
    <t>26359540</t>
  </si>
  <si>
    <t>Общество с ограниченной ответственностью "Передвижная механизированная колонна", г.Богданович</t>
  </si>
  <si>
    <t>6605008246</t>
  </si>
  <si>
    <t>30355534</t>
  </si>
  <si>
    <t>Общество с ограниченной ответственностью "Производственная компания "ЭПОС", г.Екатеринбург</t>
  </si>
  <si>
    <t>6659082045</t>
  </si>
  <si>
    <t>26632522</t>
  </si>
  <si>
    <t>Общество с ограниченной ответственностью "Производственное  объединение УРАЛЭЛЕКТРО - Фирма ТЕХИНВЭКС", г.Екатеринбург</t>
  </si>
  <si>
    <t>6660075733</t>
  </si>
  <si>
    <t>26479514</t>
  </si>
  <si>
    <t>Общество с ограниченной ответственностью "Производственное предприятие "Ирбитский кондитер", г.Ирбит</t>
  </si>
  <si>
    <t>6611009142</t>
  </si>
  <si>
    <t>27554909</t>
  </si>
  <si>
    <t>Общество с ограниченной ответственностью "Проминвест", г.Екатеринбург</t>
  </si>
  <si>
    <t>6670295745</t>
  </si>
  <si>
    <t>27554921</t>
  </si>
  <si>
    <t>Общество с ограниченной ответственностью "Промэнергосеть", г.Новоуральск</t>
  </si>
  <si>
    <t>6629027054</t>
  </si>
  <si>
    <t>662901001</t>
  </si>
  <si>
    <t>26631891</t>
  </si>
  <si>
    <t>Общество с ограниченной ответственностью "РОДНИКИ", п.Ключевая</t>
  </si>
  <si>
    <t>6646011449</t>
  </si>
  <si>
    <t>16-12-2021 00:00:00</t>
  </si>
  <si>
    <t>28009019</t>
  </si>
  <si>
    <t>Общество с ограниченной ответственностью "РТИ-Энерго", г. Екатеринбург</t>
  </si>
  <si>
    <t>6679022968</t>
  </si>
  <si>
    <t>26479215</t>
  </si>
  <si>
    <t>Общество с ограниченной ответственностью "Райкомхоз-теплосети", г.Нижний Тагил</t>
  </si>
  <si>
    <t>6623019177</t>
  </si>
  <si>
    <t>27828020</t>
  </si>
  <si>
    <t>Общество с ограниченной ответственностью "Региональная сетевая компания", г. Полевской</t>
  </si>
  <si>
    <t>6679016756</t>
  </si>
  <si>
    <t>19-10-2021 00:00:00</t>
  </si>
  <si>
    <t>28256780</t>
  </si>
  <si>
    <t>Общество с ограниченной ответственностью "Региональные коммунальные системы", г. Кушва</t>
  </si>
  <si>
    <t>6620011148</t>
  </si>
  <si>
    <t>16-08-2013 00:00:00</t>
  </si>
  <si>
    <t>28978645</t>
  </si>
  <si>
    <t>Общество с ограниченной ответственностью "Региональные строительные системы", г. Нижний Тагил</t>
  </si>
  <si>
    <t>6623099221</t>
  </si>
  <si>
    <t>23-06-2015 00:00:00</t>
  </si>
  <si>
    <t>27554905</t>
  </si>
  <si>
    <t>Общество с ограниченной ответственностью "Региональные электрические системы", г.Екатеринбург</t>
  </si>
  <si>
    <t>6670324996</t>
  </si>
  <si>
    <t>26479632</t>
  </si>
  <si>
    <t>Общество с ограниченной ответственностью "Робек" Оптово-розничная фирма по торговле обувью, г.Екатеринбург</t>
  </si>
  <si>
    <t>6660001361</t>
  </si>
  <si>
    <t>30832857</t>
  </si>
  <si>
    <t>Общество с ограниченной ответственностью "Ростверк", г. Екатеринбург</t>
  </si>
  <si>
    <t>6679063026</t>
  </si>
  <si>
    <t>28274629</t>
  </si>
  <si>
    <t>Общество с ограниченной ответственностью "Рубикон-Аэро Инвест", г. Екатеринбург</t>
  </si>
  <si>
    <t>6679058259</t>
  </si>
  <si>
    <t>07-10-2013 00:00:00</t>
  </si>
  <si>
    <t>30386057</t>
  </si>
  <si>
    <t>Общество с ограниченной ответственностью "СТ-5", г. Екатеринбург</t>
  </si>
  <si>
    <t>7705874522</t>
  </si>
  <si>
    <t>26359768</t>
  </si>
  <si>
    <t>Общество с ограниченной ответственностью "Саргинский леспромхоз", п.Сарга</t>
  </si>
  <si>
    <t>6657004098</t>
  </si>
  <si>
    <t>26322704</t>
  </si>
  <si>
    <t>Общество с ограниченной ответственностью "Свердловская теплоснабжающая компания", г.Екатеринбург</t>
  </si>
  <si>
    <t>6673162327</t>
  </si>
  <si>
    <t>05-04-2007 00:00:00</t>
  </si>
  <si>
    <t>26322672</t>
  </si>
  <si>
    <t>Общество с ограниченной ответственностью "Свердловский ДОЗ", г.Екатеринбург</t>
  </si>
  <si>
    <t>6686074300</t>
  </si>
  <si>
    <t>26359528</t>
  </si>
  <si>
    <t>Общество с ограниченной ответственностью "Свет", г.Березовский</t>
  </si>
  <si>
    <t>6604013003</t>
  </si>
  <si>
    <t>14-07-2003 00:00:00</t>
  </si>
  <si>
    <t>26849559</t>
  </si>
  <si>
    <t>Общество с ограниченной ответственностью "Север Мотор", г.Екатеринбург</t>
  </si>
  <si>
    <t>6606034288</t>
  </si>
  <si>
    <t>28254696</t>
  </si>
  <si>
    <t>Общество с ограниченной ответственностью "Север", г. Волчанск</t>
  </si>
  <si>
    <t>6617022686</t>
  </si>
  <si>
    <t>26359649</t>
  </si>
  <si>
    <t>Общество с ограниченной ответственностью "Серовэнерго", г. Серов</t>
  </si>
  <si>
    <t>6680004730</t>
  </si>
  <si>
    <t>20-06-2007 00:00:00</t>
  </si>
  <si>
    <t>29646840</t>
  </si>
  <si>
    <t>Общество с ограниченной ответственностью "СибНА", г. Каменск-Уральский</t>
  </si>
  <si>
    <t>6612013039</t>
  </si>
  <si>
    <t>25-08-2015 00:00:00</t>
  </si>
  <si>
    <t>28951763</t>
  </si>
  <si>
    <t>Общество с ограниченной ответственностью "Системсервис", г. Екатеринбург</t>
  </si>
  <si>
    <t>6670045086</t>
  </si>
  <si>
    <t>07-04-2015 00:00:00</t>
  </si>
  <si>
    <t>28975291</t>
  </si>
  <si>
    <t>Общество с ограниченной ответственностью "Солнечное тепло", г. Екатеринбург</t>
  </si>
  <si>
    <t>6671003032</t>
  </si>
  <si>
    <t>29-05-2015 00:00:00</t>
  </si>
  <si>
    <t>27571105</t>
  </si>
  <si>
    <t>Общество с ограниченной ответственностью "Сосьва-Лес", г.Екатеринбург</t>
  </si>
  <si>
    <t>6658320970</t>
  </si>
  <si>
    <t>28512528</t>
  </si>
  <si>
    <t>Общество с ограниченной ответственностью "Стройразвитие", г. Екатеринбург</t>
  </si>
  <si>
    <t>6670179266</t>
  </si>
  <si>
    <t>09-06-2014 00:00:00</t>
  </si>
  <si>
    <t>26632548</t>
  </si>
  <si>
    <t>Общество с ограниченной ответственностью "Стройсервис-Екатеринбург", г.Екатеринбург</t>
  </si>
  <si>
    <t>6663076654</t>
  </si>
  <si>
    <t>28176767</t>
  </si>
  <si>
    <t>Общество с ограниченной ответственностью "Стройтехнопласт", п. Арти</t>
  </si>
  <si>
    <t>6646012795</t>
  </si>
  <si>
    <t>26479136</t>
  </si>
  <si>
    <t>Общество с ограниченной ответственностью "ТЕПЛОГЕНЕРИРУЮЩАЯ КОМПАНИЯ ЭНЕРГО", г.Екатеринбург</t>
  </si>
  <si>
    <t>6671275318</t>
  </si>
  <si>
    <t>28983605</t>
  </si>
  <si>
    <t>Общество с ограниченной ответственностью "ТЕПЛОИНВЕСТ", г. Березовский</t>
  </si>
  <si>
    <t>6678048699</t>
  </si>
  <si>
    <t>30808520</t>
  </si>
  <si>
    <t>Общество с ограниченной ответственностью "ТЭН"</t>
  </si>
  <si>
    <t>6660071753</t>
  </si>
  <si>
    <t>28817098</t>
  </si>
  <si>
    <t>Общество с ограниченной ответственностью "ТагилТеплоСбыт", г. Нижний Тагил</t>
  </si>
  <si>
    <t>7731438233</t>
  </si>
  <si>
    <t>08-10-2014 00:00:00</t>
  </si>
  <si>
    <t>28868851</t>
  </si>
  <si>
    <t>Общество с ограниченной ответственностью "Талицкое молоко", п. Троицкий</t>
  </si>
  <si>
    <t>6633021880</t>
  </si>
  <si>
    <t>13-01-2015 00:00:00</t>
  </si>
  <si>
    <t>28056901</t>
  </si>
  <si>
    <t>Общество с ограниченной ответственностью "ТеплоГенерация", г. Екатеринбург</t>
  </si>
  <si>
    <t>6658411392</t>
  </si>
  <si>
    <t>30807431</t>
  </si>
  <si>
    <t>Общество с ограниченной ответственностью "ТеплоТранс", г. Каменск-Уральский</t>
  </si>
  <si>
    <t>6612049892</t>
  </si>
  <si>
    <t>28871097</t>
  </si>
  <si>
    <t>Общество с ограниченной ответственностью "Теплогарант", г. Екатеринбург</t>
  </si>
  <si>
    <t>6671375746</t>
  </si>
  <si>
    <t>16-01-2015 00:00:00</t>
  </si>
  <si>
    <t>28814664</t>
  </si>
  <si>
    <t>Общество с ограниченной ответственностью "Теплодом", п. Большой Исток</t>
  </si>
  <si>
    <t>6685069587</t>
  </si>
  <si>
    <t>31-03-2021 00:00:00</t>
  </si>
  <si>
    <t>28855866</t>
  </si>
  <si>
    <t>Общество с ограниченной ответственностью "Теплокомплекс", г. Екатеринбург</t>
  </si>
  <si>
    <t>6670368760</t>
  </si>
  <si>
    <t>10-12-2014 00:00:00</t>
  </si>
  <si>
    <t>28449582</t>
  </si>
  <si>
    <t>Общество с ограниченной ответственностью "Теплосети", р.п. Шаля</t>
  </si>
  <si>
    <t>6625034533</t>
  </si>
  <si>
    <t>26-12-2013 00:00:00</t>
  </si>
  <si>
    <t>31319755</t>
  </si>
  <si>
    <t>Общество с ограниченной ответственностью "Теплосеть", п. Буланаш</t>
  </si>
  <si>
    <t>6677012844</t>
  </si>
  <si>
    <t>27583534</t>
  </si>
  <si>
    <t>Общество с ограниченной ответственностью "Теплоснаб", г.Екатеринбург</t>
  </si>
  <si>
    <t>6658390400</t>
  </si>
  <si>
    <t>30837503</t>
  </si>
  <si>
    <t>Общество с ограниченной ответственностью "Теплоснабжающая компания г. Реж", г. Реж</t>
  </si>
  <si>
    <t>6677006720</t>
  </si>
  <si>
    <t>26629932</t>
  </si>
  <si>
    <t>Общество с ограниченной ответственностью "Теплоэнергетика", п.Заря</t>
  </si>
  <si>
    <t>6601011350</t>
  </si>
  <si>
    <t>30919333</t>
  </si>
  <si>
    <t>Общество с ограниченной ответственностью "Теплоэнергетическая компания", г. Березовский</t>
  </si>
  <si>
    <t>6678082097</t>
  </si>
  <si>
    <t>28506147</t>
  </si>
  <si>
    <t>Общество с ограниченной ответственностью "Теплоэнергоснабжение", г. Екатеринбург</t>
  </si>
  <si>
    <t>6670416799</t>
  </si>
  <si>
    <t>28269776</t>
  </si>
  <si>
    <t>Общество с ограниченной ответственностью "ТехЦентр", г. Екатеринбург</t>
  </si>
  <si>
    <t>6678031286</t>
  </si>
  <si>
    <t>28797812</t>
  </si>
  <si>
    <t>Общество с ограниченной ответственностью "Техремстрой", г. Березовский</t>
  </si>
  <si>
    <t>6678013142</t>
  </si>
  <si>
    <t>26-08-2014 00:00:00</t>
  </si>
  <si>
    <t>27554299</t>
  </si>
  <si>
    <t>Общество с ограниченной ответственностью "Топливно-энергетический комплекс "Чкаловский", г.Екатеринбург</t>
  </si>
  <si>
    <t>6674352539</t>
  </si>
  <si>
    <t>27998540</t>
  </si>
  <si>
    <t>Общество с ограниченной ответственностью "Торговый дом "Новолялинского целлюлозно-бумажного  комбината"</t>
  </si>
  <si>
    <t>6670268942</t>
  </si>
  <si>
    <t>29646107</t>
  </si>
  <si>
    <t>Общество с ограниченной ответственностью "Транспортная компания "Навигатор", г. Красноуральск</t>
  </si>
  <si>
    <t>6685042585</t>
  </si>
  <si>
    <t>20-08-2015 00:00:00</t>
  </si>
  <si>
    <t>30394922</t>
  </si>
  <si>
    <t>Общество с ограниченной ответственностью "УК Энергия"</t>
  </si>
  <si>
    <t>6685102883</t>
  </si>
  <si>
    <t>28260836</t>
  </si>
  <si>
    <t>Общество с ограниченной ответственностью "Управляющая Компания "Мастер", г. Екатеринбург</t>
  </si>
  <si>
    <t>6670341991</t>
  </si>
  <si>
    <t>20-08-2013 00:00:00</t>
  </si>
  <si>
    <t>27569476</t>
  </si>
  <si>
    <t>Общество с ограниченной ответственностью "Управляющая компания "Белореченское", с.Кочневское</t>
  </si>
  <si>
    <t>6639020516</t>
  </si>
  <si>
    <t>10-03-2010 00:00:00</t>
  </si>
  <si>
    <t>28983824</t>
  </si>
  <si>
    <t>Общество с ограниченной ответственностью "Управляющая компания "ГЛАВНЫЙ ПРОСПЕКТ", г. Екатеринбург</t>
  </si>
  <si>
    <t>6671467676</t>
  </si>
  <si>
    <t>04-08-2015 00:00:00</t>
  </si>
  <si>
    <t>26850864</t>
  </si>
  <si>
    <t>Общество с ограниченной ответственностью "Управляющая компания "Новая территория", г.Екатеринбург</t>
  </si>
  <si>
    <t>6658310965</t>
  </si>
  <si>
    <t>14-04-2008 00:00:00</t>
  </si>
  <si>
    <t>30833845</t>
  </si>
  <si>
    <t>Общество с ограниченной ответственностью "Управляющая компания "Огни Екатеринбурга"</t>
  </si>
  <si>
    <t>6685076464</t>
  </si>
  <si>
    <t>28978338</t>
  </si>
  <si>
    <t>Общество с ограниченной ответственностью "Управляющая компания "Теплокомплекс", г. Каменск-Уральский</t>
  </si>
  <si>
    <t>6612047373</t>
  </si>
  <si>
    <t>22-06-2015 00:00:00</t>
  </si>
  <si>
    <t>27570947</t>
  </si>
  <si>
    <t>Общество с ограниченной ответственностью "Управляющая компания "ЭнергоCервис", г. Екатеринбург</t>
  </si>
  <si>
    <t>6628016719</t>
  </si>
  <si>
    <t>08-09-2021 00:00:00</t>
  </si>
  <si>
    <t>28505649</t>
  </si>
  <si>
    <t>Общество с ограниченной ответственностью "Управляющая компания Исеть-Транзит", г. Екатеринбург</t>
  </si>
  <si>
    <t>6658377720</t>
  </si>
  <si>
    <t>30809025</t>
  </si>
  <si>
    <t>Общество с ограниченной ответственностью "Управляющая компания Мастер-ЖКХ"</t>
  </si>
  <si>
    <t>6685071547</t>
  </si>
  <si>
    <t>26479484</t>
  </si>
  <si>
    <t>Общество с ограниченной ответственностью "Урал-Сервис", г.Екатеринбург</t>
  </si>
  <si>
    <t>6673128894</t>
  </si>
  <si>
    <t>28536992</t>
  </si>
  <si>
    <t>Общество с ограниченной ответственностью "Уралгаз", г. Екатеринбург</t>
  </si>
  <si>
    <t>6662082581</t>
  </si>
  <si>
    <t>30-06-2014 00:00:00</t>
  </si>
  <si>
    <t>26851156</t>
  </si>
  <si>
    <t>Общество с ограниченной ответственностью "Уралкотел", г.Екатеринбург</t>
  </si>
  <si>
    <t>6658369655</t>
  </si>
  <si>
    <t>26479070</t>
  </si>
  <si>
    <t>Общество с ограниченной ответственностью "Уралтеплоэнерго", г.Сысерть</t>
  </si>
  <si>
    <t>6652028465</t>
  </si>
  <si>
    <t>28812659</t>
  </si>
  <si>
    <t>Общество с ограниченной ответственностью "Уральская теплоэнергетическая компания", г. Екатеринбург</t>
  </si>
  <si>
    <t>6658458150</t>
  </si>
  <si>
    <t>11-09-2014 00:00:00</t>
  </si>
  <si>
    <t>28256698</t>
  </si>
  <si>
    <t>Общество с ограниченной ответственностью "Уральская энерготранспортная компания", г. Екатеринбург</t>
  </si>
  <si>
    <t>6678006699</t>
  </si>
  <si>
    <t>26631858</t>
  </si>
  <si>
    <t>Общество с ограниченной ответственностью "Уральский строительный сервис", п.Сосьва</t>
  </si>
  <si>
    <t>6632030441</t>
  </si>
  <si>
    <t>26851349</t>
  </si>
  <si>
    <t>Общество с ограниченной ответственностью "Уральский шинный завод", г.Екатеринбург</t>
  </si>
  <si>
    <t>6674134107</t>
  </si>
  <si>
    <t>28508365</t>
  </si>
  <si>
    <t>Общество с ограниченной ответственностью "Уралэнергосервис", г. Екатеринбург</t>
  </si>
  <si>
    <t>6671434198</t>
  </si>
  <si>
    <t>20-05-2014 00:00:00</t>
  </si>
  <si>
    <t>28534195</t>
  </si>
  <si>
    <t>Общество с ограниченной ответственностью "Химвода", г. Екатеринбург</t>
  </si>
  <si>
    <t>6671408705</t>
  </si>
  <si>
    <t>11-06-2014 00:00:00</t>
  </si>
  <si>
    <t>28881099</t>
  </si>
  <si>
    <t>Общество с ограниченной ответственностью "Химмаш Энерго", г. Екатеринбург</t>
  </si>
  <si>
    <t>6679059460</t>
  </si>
  <si>
    <t>04-02-2015 00:00:00</t>
  </si>
  <si>
    <t>26479607</t>
  </si>
  <si>
    <t>Общество с ограниченной ответственностью "Хладокомбинат № 3", г.Екатеринбург</t>
  </si>
  <si>
    <t>6659059688</t>
  </si>
  <si>
    <t>26322589</t>
  </si>
  <si>
    <t>Общество с ограниченной ответственностью "ЦКС-Ст", г. Екатеринбург</t>
  </si>
  <si>
    <t>6660121267</t>
  </si>
  <si>
    <t>30837517</t>
  </si>
  <si>
    <t>Общество с ограниченной ответственностью "Центр технического обслуживания", г. Екатеринбург</t>
  </si>
  <si>
    <t>6670094728</t>
  </si>
  <si>
    <t>27554304</t>
  </si>
  <si>
    <t>Общество с ограниченной ответственностью "Центр-АС", г.Екатеринбург</t>
  </si>
  <si>
    <t>6672173950</t>
  </si>
  <si>
    <t>31079555</t>
  </si>
  <si>
    <t>Общество с ограниченной ответственностью "ЭВЕР"</t>
  </si>
  <si>
    <t>6679105318</t>
  </si>
  <si>
    <t>26479189</t>
  </si>
  <si>
    <t>Общество с ограниченной ответственностью "Энергия", п.Привокзальный</t>
  </si>
  <si>
    <t>6640003890</t>
  </si>
  <si>
    <t>26479061</t>
  </si>
  <si>
    <t>Общество с ограниченной ответственностью "ЭнергоКомплекс", р.п.Верхнее Дуброво</t>
  </si>
  <si>
    <t>6639016573</t>
  </si>
  <si>
    <t>28264826</t>
  </si>
  <si>
    <t>Общество с ограниченной ответственностью "ЭнергоРесурс", г. Екатеринбург</t>
  </si>
  <si>
    <t>06-09-2013 00:00:00</t>
  </si>
  <si>
    <t>30852355</t>
  </si>
  <si>
    <t>Общество с ограниченной ответственностью "Энергогаз-инвест", г. Екатеринбург</t>
  </si>
  <si>
    <t>6659159241</t>
  </si>
  <si>
    <t>26631762</t>
  </si>
  <si>
    <t>Общество с ограниченной ответственностью "Энергокомплекс", г.Каменск-Уральский</t>
  </si>
  <si>
    <t>6612023260</t>
  </si>
  <si>
    <t>26479170</t>
  </si>
  <si>
    <t>Общество с ограниченной ответственностью "Энергоресурс", г.Березовский</t>
  </si>
  <si>
    <t>6604019975</t>
  </si>
  <si>
    <t>27361322</t>
  </si>
  <si>
    <t>Общество с ограниченной ответственностью "Энергосервис"</t>
  </si>
  <si>
    <t>4505200827</t>
  </si>
  <si>
    <t>12-04-2011 00:00:00</t>
  </si>
  <si>
    <t>26322592</t>
  </si>
  <si>
    <t>Общество с ограниченной ответственностью "Энергоснабжающая компания", г.Екатеринбург</t>
  </si>
  <si>
    <t>6673092454</t>
  </si>
  <si>
    <t>28799546</t>
  </si>
  <si>
    <t>Общество с ограниченной ответственностью "Энергосфера", г. Асбест</t>
  </si>
  <si>
    <t>6683006239</t>
  </si>
  <si>
    <t>05-09-2014 00:00:00</t>
  </si>
  <si>
    <t>26617348</t>
  </si>
  <si>
    <t>Общество с ограниченной ответственностью "Энергоуправление", г. Асбест</t>
  </si>
  <si>
    <t>6603023425</t>
  </si>
  <si>
    <t>26322593</t>
  </si>
  <si>
    <t>Общество с ограниченной ответственностью "Юг-Энергосервис", г.Екатеринбург</t>
  </si>
  <si>
    <t>6674120383</t>
  </si>
  <si>
    <t>667401001</t>
  </si>
  <si>
    <t>17-07-2003 00:00:00</t>
  </si>
  <si>
    <t>26479385</t>
  </si>
  <si>
    <t>Общество с ограниченной ответственностью "Юшалинская теплоэнергетическая компания", п.Юшала</t>
  </si>
  <si>
    <t>6655005321</t>
  </si>
  <si>
    <t>665501001</t>
  </si>
  <si>
    <t>31183639</t>
  </si>
  <si>
    <t>Общество с ограниченной ответственностью «Газпром трансгаз Екатеринбург», г. Екатеринбург филиал Невьянское линейное производственное управление магистральных газопроводов, котельная промплощадки Невьянского ЛПУ</t>
  </si>
  <si>
    <t>662102001</t>
  </si>
  <si>
    <t>28945825</t>
  </si>
  <si>
    <t>Общество с ограниченной ответственностью «Кушвинский керамзитовый завод», г. Кушва</t>
  </si>
  <si>
    <t>6681005769</t>
  </si>
  <si>
    <t>03-02-2015 00:00:00</t>
  </si>
  <si>
    <t>31160317</t>
  </si>
  <si>
    <t>Общество с ограниченной ответственностью «ТЕПЛОЭНЕРГОКОМПЛЕКС»</t>
  </si>
  <si>
    <t>6685127969</t>
  </si>
  <si>
    <t>30826254</t>
  </si>
  <si>
    <t>Общество с ограниченной ответственностью Группа Компаний "УралЭнергоМаш", г. Екатеринбург</t>
  </si>
  <si>
    <t>6658461185</t>
  </si>
  <si>
    <t>26851284</t>
  </si>
  <si>
    <t>Общество с ограниченной ответственностью Сетевая Компания "Новая Энергетика", г.Екатеринбург</t>
  </si>
  <si>
    <t>6659208869</t>
  </si>
  <si>
    <t>30908938</t>
  </si>
  <si>
    <t>Общество с ограниченной ответственностью УК "Юмашев", г. Екатеринбург</t>
  </si>
  <si>
    <t>6670414390</t>
  </si>
  <si>
    <t>28812980</t>
  </si>
  <si>
    <t>Общество с ограниченной ответственностью Управляющая компания "Демидовский ключ", п. Калиново</t>
  </si>
  <si>
    <t>6621018273</t>
  </si>
  <si>
    <t>15-09-2014 00:00:00</t>
  </si>
  <si>
    <t>26359530</t>
  </si>
  <si>
    <t>Общество с ограниченной ответственностью Управляющая компания "Дом-сервис", п.Кедровка</t>
  </si>
  <si>
    <t>6604017304</t>
  </si>
  <si>
    <t>28489205</t>
  </si>
  <si>
    <t>Общество с ограниченной ответственностью Управляющая компания "Лесная", г. Екатеринбург</t>
  </si>
  <si>
    <t>6686037411</t>
  </si>
  <si>
    <t>03-03-2014 00:00:00</t>
  </si>
  <si>
    <t>27570774</t>
  </si>
  <si>
    <t>Общество с ограниченной ответственностью Управляющая компания "Помощник", с.Квашнинское</t>
  </si>
  <si>
    <t>6613008320</t>
  </si>
  <si>
    <t>23-03-2022 00:00:00</t>
  </si>
  <si>
    <t>30808832</t>
  </si>
  <si>
    <t>Общество с ограниченной ответственностью сельхозпредприятие "Цветы Екатеринбурга-2003"</t>
  </si>
  <si>
    <t>6679102268</t>
  </si>
  <si>
    <t>30796845</t>
  </si>
  <si>
    <t>Общество с ограниченной ответственностью управляющая компания "Теплосеть", п.Троицкий</t>
  </si>
  <si>
    <t>6633022429</t>
  </si>
  <si>
    <t>26359524</t>
  </si>
  <si>
    <t>Открытое акционерное общество "Березовский механический завод", п.Первомайский</t>
  </si>
  <si>
    <t>6604000999</t>
  </si>
  <si>
    <t>26359612</t>
  </si>
  <si>
    <t>Открытое акционерное общество "Билимбаевский завод термоизоляционных материалов", п.Билимбай</t>
  </si>
  <si>
    <t>6625001270</t>
  </si>
  <si>
    <t>05-06-1993 00:00:00</t>
  </si>
  <si>
    <t>28276691</t>
  </si>
  <si>
    <t>Открытое акционерное общество "Богдановичская генерирующая компания", г. Богданович</t>
  </si>
  <si>
    <t>6633016739</t>
  </si>
  <si>
    <t>15-10-2013 00:00:00</t>
  </si>
  <si>
    <t>26854019</t>
  </si>
  <si>
    <t>Открытое акционерное общество "Высокогорский горно-обогатительный комбинат", г.Нижний Тагил</t>
  </si>
  <si>
    <t>6623000708</t>
  </si>
  <si>
    <t>26359583</t>
  </si>
  <si>
    <t>Открытое акционерное общество "Гипатрон", г.Красноуфимск</t>
  </si>
  <si>
    <t>6619001995</t>
  </si>
  <si>
    <t>26479482</t>
  </si>
  <si>
    <t>Открытое акционерное общество "Завод Промавтоматика", г.Екатеринбург</t>
  </si>
  <si>
    <t>6660003930</t>
  </si>
  <si>
    <t>26322596</t>
  </si>
  <si>
    <t>Открытое акционерное общество "Завод бурового и металлургического оборудования", г.Екатеринбург</t>
  </si>
  <si>
    <t>6659000860</t>
  </si>
  <si>
    <t>26479072</t>
  </si>
  <si>
    <t>Открытое акционерное общество "Ирбитский химико-фармацевтический завод", г.Ирбит</t>
  </si>
  <si>
    <t>6611000252</t>
  </si>
  <si>
    <t>28-10-2002 00:00:00</t>
  </si>
  <si>
    <t>26359781</t>
  </si>
  <si>
    <t>Открытое акционерное общество "Каменск-Уральский литейный завод", г.Каменск-Уральский</t>
  </si>
  <si>
    <t>6666000100</t>
  </si>
  <si>
    <t>26322598</t>
  </si>
  <si>
    <t>Открытое акционерное общество "Каменск-Уральский металлургический завод", г.Каменск-Уральский</t>
  </si>
  <si>
    <t>6665002150</t>
  </si>
  <si>
    <t>26322604</t>
  </si>
  <si>
    <t>Открытое акционерное общество "Монетный трактороремонтный завод", п. Монетный</t>
  </si>
  <si>
    <t>6604000406</t>
  </si>
  <si>
    <t>26479642</t>
  </si>
  <si>
    <t>Открытое акционерное общество "Насосный завод", г.Екатеринбург</t>
  </si>
  <si>
    <t>6664006272</t>
  </si>
  <si>
    <t>26479538</t>
  </si>
  <si>
    <t>Открытое акционерное общество "Научно-исследовательский и проектный институт обогащения и механической обработки полезных ископаемых "Уралмеханобр", г.Екатеринбург</t>
  </si>
  <si>
    <t>6661000466</t>
  </si>
  <si>
    <t>26809885</t>
  </si>
  <si>
    <t>Открытое акционерное общество "Объединенные электротехнические заводы" Камышловский электротехнический завод - филиал ОАО "ЭЛТЕЗА", г.Камышлов</t>
  </si>
  <si>
    <t>7716523950</t>
  </si>
  <si>
    <t>661302001</t>
  </si>
  <si>
    <t>26359613</t>
  </si>
  <si>
    <t>Открытое акционерное общество "Первоуральский динасовый завод", г.Первоуральск</t>
  </si>
  <si>
    <t>6625004698</t>
  </si>
  <si>
    <t>26359622</t>
  </si>
  <si>
    <t>Открытое акционерное общество "Полевская коммунальная компания", г.Полевской</t>
  </si>
  <si>
    <t>6626013800</t>
  </si>
  <si>
    <t>25-07-2003 00:00:00</t>
  </si>
  <si>
    <t>26479462</t>
  </si>
  <si>
    <t>Открытое акционерное общество "Российские железные дороги" Свердловская железная дорога - филиал ОАО "РЖД", г.Екатеринбург</t>
  </si>
  <si>
    <t>665902006</t>
  </si>
  <si>
    <t>26551244</t>
  </si>
  <si>
    <t>Открытое акционерное общество "Российские железные дороги" структурное подразделение "Дирекция по тепловодоснабжению" Горьковской железной дороги - филиала ОАО "РЖД", г.Нижний Новгород</t>
  </si>
  <si>
    <t>661931001</t>
  </si>
  <si>
    <t>26359652</t>
  </si>
  <si>
    <t>Открытое акционерное общество "Санаторий "Курьи", с.Курьи</t>
  </si>
  <si>
    <t>6633022147</t>
  </si>
  <si>
    <t>26-06-2001 00:00:00</t>
  </si>
  <si>
    <t>28068320</t>
  </si>
  <si>
    <t>Открытое акционерное общество "Свердловский завод трансформаторов тока", г. Екатеринбург</t>
  </si>
  <si>
    <t>6658017928</t>
  </si>
  <si>
    <t>26479480</t>
  </si>
  <si>
    <t>Открытое акционерное общество "Свердловский комбинат хлебопродуктов", г.Екатеринбург</t>
  </si>
  <si>
    <t>6662001134</t>
  </si>
  <si>
    <t>26479182</t>
  </si>
  <si>
    <t>Открытое акционерное общество "Святогор", г.Красноуральск</t>
  </si>
  <si>
    <t>6618000220</t>
  </si>
  <si>
    <t>26575381</t>
  </si>
  <si>
    <t>Открытое акционерное общество "Стройматериалы", г.Екатеринбург</t>
  </si>
  <si>
    <t>6660000978</t>
  </si>
  <si>
    <t>26359651</t>
  </si>
  <si>
    <t>Открытое акционерное общество "Сухоложский огнеупорный завод", г.Сухой Лог</t>
  </si>
  <si>
    <t>6633000665</t>
  </si>
  <si>
    <t>26479579</t>
  </si>
  <si>
    <t>Открытое акционерное общество "Торгмаш", г.Екатеринбург</t>
  </si>
  <si>
    <t>6663023846</t>
  </si>
  <si>
    <t>26479653</t>
  </si>
  <si>
    <t>Открытое акционерное общество "Трансагентство", г.Екатеринбург</t>
  </si>
  <si>
    <t>6662020994</t>
  </si>
  <si>
    <t>26359706</t>
  </si>
  <si>
    <t>Открытое акционерное общество "Уралбурмаш", п.Верхние Серги</t>
  </si>
  <si>
    <t>6646000133</t>
  </si>
  <si>
    <t>26359712</t>
  </si>
  <si>
    <t>Открытое акционерное общество "Уральская фольга", г.Михайловск</t>
  </si>
  <si>
    <t>6646010043</t>
  </si>
  <si>
    <t>26359614</t>
  </si>
  <si>
    <t>Открытое акционерное общество "Уральский трубный завод", г.Первоуральск</t>
  </si>
  <si>
    <t>6625005042</t>
  </si>
  <si>
    <t>26851228</t>
  </si>
  <si>
    <t>Открытое акционерное общество "Цветмет", г. Екатеринбург</t>
  </si>
  <si>
    <t>6659005731</t>
  </si>
  <si>
    <t>26479231</t>
  </si>
  <si>
    <t>Открытое акционерное общество "Энергозапчасть", г.Красноуральск</t>
  </si>
  <si>
    <t>6618000484</t>
  </si>
  <si>
    <t>661801001</t>
  </si>
  <si>
    <t>26359772</t>
  </si>
  <si>
    <t>Открытое акционерное общество Промышленно-транспортная компания "Свердловскстройтранс", г.Екатеринбург</t>
  </si>
  <si>
    <t>6659008764</t>
  </si>
  <si>
    <t>665301001</t>
  </si>
  <si>
    <t>26359782</t>
  </si>
  <si>
    <t>Открытое акционерное общество Уральский завод электрических соединителей "Исеть", г.Каменск-Уральский</t>
  </si>
  <si>
    <t>6666003380</t>
  </si>
  <si>
    <t>26357500</t>
  </si>
  <si>
    <t>ПАО "Новолипецкий металлургический комбинат"</t>
  </si>
  <si>
    <t>4823006703</t>
  </si>
  <si>
    <t>482301001</t>
  </si>
  <si>
    <t>26322623</t>
  </si>
  <si>
    <t>ПАО "Уралхиммаш", г.Екатеринбург</t>
  </si>
  <si>
    <t>6664013880</t>
  </si>
  <si>
    <t>28-06-1996 00:00:00</t>
  </si>
  <si>
    <t>26359618</t>
  </si>
  <si>
    <t>Первоуральское муниципальное унитарное предприятие "Производственное жилищно-коммунальное управление поселка Динас", г.Первоуральск</t>
  </si>
  <si>
    <t>6625019239</t>
  </si>
  <si>
    <t>17-09-1997 00:00:00</t>
  </si>
  <si>
    <t>26479655</t>
  </si>
  <si>
    <t>Первоуральское муниципальное унитарное предприятие "Производственное объединение жилищно-коммунального хозяйства", г.Первоуральск</t>
  </si>
  <si>
    <t>6625002820</t>
  </si>
  <si>
    <t>26359689</t>
  </si>
  <si>
    <t>Привокзальное территориальное управление Администрации городского округа Верхотурский, п.Привокзальный</t>
  </si>
  <si>
    <t>6640001050</t>
  </si>
  <si>
    <t>26479609</t>
  </si>
  <si>
    <t>Прокоп-Салдинское территориальное управление Администрации городского округа Верхотурский, с.Прокопьевская Салда</t>
  </si>
  <si>
    <t>6640001363</t>
  </si>
  <si>
    <t>26479548</t>
  </si>
  <si>
    <t>Публичное акционерное общество "Аэропорт Кольцово", г. Екатеринбург</t>
  </si>
  <si>
    <t>6608000446</t>
  </si>
  <si>
    <t>30-12-2002 00:00:00</t>
  </si>
  <si>
    <t>26479614</t>
  </si>
  <si>
    <t>Публичное акционерное общество "Завод керамических изделий", г.Екатеринбург</t>
  </si>
  <si>
    <t>6664006956</t>
  </si>
  <si>
    <t>26-01-1995 00:00:00</t>
  </si>
  <si>
    <t>26359739</t>
  </si>
  <si>
    <t>Публичное акционерное общество "Ключевский завод ферросплавов", п.Двуреченск</t>
  </si>
  <si>
    <t>6652002273</t>
  </si>
  <si>
    <t>26359546</t>
  </si>
  <si>
    <t>Публичное акционерное общество "Корпорация ВСМПО-АВИСМА", г. Верхняя Салда</t>
  </si>
  <si>
    <t>6607000556</t>
  </si>
  <si>
    <t>18-02-1993 00:00:00</t>
  </si>
  <si>
    <t>26479325</t>
  </si>
  <si>
    <t>Публичное акционерное общество "Машиностроительный завод имени М.И.Калинина, г.Екатеринбург", г.Екатеринбург</t>
  </si>
  <si>
    <t>6663003800</t>
  </si>
  <si>
    <t>31-05-1994 00:00:00</t>
  </si>
  <si>
    <t>26359642</t>
  </si>
  <si>
    <t>Публичное акционерное общество "Надеждинский металлургический завод", г.Серов</t>
  </si>
  <si>
    <t>6632004667</t>
  </si>
  <si>
    <t>10-11-2002 00:00:00</t>
  </si>
  <si>
    <t>26850678</t>
  </si>
  <si>
    <t>Публичное акционерное общество "Пневмостроймашина", г.Екатеринбург</t>
  </si>
  <si>
    <t>6608000453</t>
  </si>
  <si>
    <t>26479174</t>
  </si>
  <si>
    <t>Публичное акционерное общество "Среднеуральский медеплавильный завод", г.Ревда</t>
  </si>
  <si>
    <t>6627001318</t>
  </si>
  <si>
    <t>31-12-2017 00:00:00</t>
  </si>
  <si>
    <t>28980669</t>
  </si>
  <si>
    <t>Публичное акционерное общество "Т Плюс", Красногорский район Московской области</t>
  </si>
  <si>
    <t>6315376946</t>
  </si>
  <si>
    <t>502401001</t>
  </si>
  <si>
    <t>08-07-2015 00:00:00</t>
  </si>
  <si>
    <t>26481694</t>
  </si>
  <si>
    <t>Публичное акционерное общество "Уралхимпласт", г.Нижний Тагил</t>
  </si>
  <si>
    <t>6623005777</t>
  </si>
  <si>
    <t>23-06-2010 00:00:00</t>
  </si>
  <si>
    <t>26479526</t>
  </si>
  <si>
    <t>Публичное акционерное общество "Уральский завод резиновых технических изделий", г.Екатеринбург</t>
  </si>
  <si>
    <t>6664002550</t>
  </si>
  <si>
    <t>26823128</t>
  </si>
  <si>
    <t>Публичное акционерное общество "Энел Россия", г. Москва</t>
  </si>
  <si>
    <t>6671156423</t>
  </si>
  <si>
    <t>26479496</t>
  </si>
  <si>
    <t>Публичное акционерное общество "Энел Россия", г.Москва - филиал Рефтинская ГРЭС</t>
  </si>
  <si>
    <t>660302001</t>
  </si>
  <si>
    <t>26481177</t>
  </si>
  <si>
    <t>Публичное акционерное общество "Энел Россия", г.Москва - филиал Среднеуральская ГРЭС</t>
  </si>
  <si>
    <t>27-10-2004 00:00:00</t>
  </si>
  <si>
    <t>26479518</t>
  </si>
  <si>
    <t>Публичное акционерное общество междугородной и международной электрической связи "Ростелеком" Екатеринбургский филиал, г. Екатеринбург</t>
  </si>
  <si>
    <t>7707049388</t>
  </si>
  <si>
    <t>26359696</t>
  </si>
  <si>
    <t>Сельскохозяйственный производственный кооператив "Килачевский", с.Килачевское</t>
  </si>
  <si>
    <t>6642001087</t>
  </si>
  <si>
    <t>31-12-1992 00:00:00</t>
  </si>
  <si>
    <t>26359736</t>
  </si>
  <si>
    <t>Сысертское районное потребительское общество, г.Арамиль</t>
  </si>
  <si>
    <t>6652001079</t>
  </si>
  <si>
    <t>26479130</t>
  </si>
  <si>
    <t>Товарищество собственников жилья "Аквамарин", г.Екатеринбург</t>
  </si>
  <si>
    <t>6673088955</t>
  </si>
  <si>
    <t>27902720</t>
  </si>
  <si>
    <t>Товарищество собственников жилья "Малаховский", г. Екатеринбург</t>
  </si>
  <si>
    <t>6672130185</t>
  </si>
  <si>
    <t>26479383</t>
  </si>
  <si>
    <t>Товарищество собственников жилья "Мамина-Сибиряка, 126", г.Екатеринбург</t>
  </si>
  <si>
    <t>6672201083</t>
  </si>
  <si>
    <t>26479229</t>
  </si>
  <si>
    <t>Товарищество собственников жилья "Энергия", г.Екатеринбург</t>
  </si>
  <si>
    <t>6673170600</t>
  </si>
  <si>
    <t>26359742</t>
  </si>
  <si>
    <t>Унитарное муниципальное предприятие жилищно-коммунального хозяйства п.Бобровский, п.Бобровский</t>
  </si>
  <si>
    <t>6652008677</t>
  </si>
  <si>
    <t>17-08-1995 00:00:00</t>
  </si>
  <si>
    <t>26360340</t>
  </si>
  <si>
    <t>Урайское УМН Акционерное общество "Транснефть - Сибирь" АК "Транснефть"</t>
  </si>
  <si>
    <t>7201000726</t>
  </si>
  <si>
    <t>860602001</t>
  </si>
  <si>
    <t>26479203</t>
  </si>
  <si>
    <t>Уральский технический институт связи и информатики (филиал)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информатики", г.Екатеринбург</t>
  </si>
  <si>
    <t>5405101327</t>
  </si>
  <si>
    <t>665802001</t>
  </si>
  <si>
    <t>24-11-1999 00:00:00</t>
  </si>
  <si>
    <t>26322574</t>
  </si>
  <si>
    <t>ФГАОУ ВО "Уральский федеральный университет имени первого Президента России Б.Н. Ельцина", г.Екатеринбург</t>
  </si>
  <si>
    <t>6660003190</t>
  </si>
  <si>
    <t>666002001</t>
  </si>
  <si>
    <t>31434735</t>
  </si>
  <si>
    <t>ФГБОУ ВО "Уральский государственный лесотехнический университет" (город Екатеринбург)</t>
  </si>
  <si>
    <t>6662000973</t>
  </si>
  <si>
    <t>28543783</t>
  </si>
  <si>
    <t>ФГКОУ ВО "Институт Федеральной службы безопасности Российской Федерации (г. Екатеринбург)", г. Екатеринбург</t>
  </si>
  <si>
    <t>6672155091</t>
  </si>
  <si>
    <t>01-07-2014 00:00:00</t>
  </si>
  <si>
    <t>30919862</t>
  </si>
  <si>
    <t>ФКУ "Уральское окружное управление материально-технического снабжения Министерства внутренних дел Российской Федерации"</t>
  </si>
  <si>
    <t>6661014645</t>
  </si>
  <si>
    <t>26479132</t>
  </si>
  <si>
    <t>Федеральное бюджетное учреждение "Следственный изолятор № 2 Главного управления Федеральной службы исполнения наказаний по Свердловской области", г.Ирбит</t>
  </si>
  <si>
    <t>6611001337</t>
  </si>
  <si>
    <t>661130001</t>
  </si>
  <si>
    <t>26479243</t>
  </si>
  <si>
    <t>Федеральное государственное бюджетное образовательное учреждение высшего профессионального образования "Уральский государственный университет путей сообщения", г.Екатеринбург</t>
  </si>
  <si>
    <t>6659014366</t>
  </si>
  <si>
    <t>30808617</t>
  </si>
  <si>
    <t>Федеральное государственное бюджетное учреждение науки Институт геофизики им. Ю.П. Булашевича Уральского отделения Российской академии наук, г. Екатеринбург</t>
  </si>
  <si>
    <t>6661000392</t>
  </si>
  <si>
    <t>31482664</t>
  </si>
  <si>
    <t>Федеральное государственное казенное образовательное учреждение высшего образования «Уральский юридический институт Министерства внутренних дел Российской Федерации»</t>
  </si>
  <si>
    <t>6663032216</t>
  </si>
  <si>
    <t>26479486</t>
  </si>
  <si>
    <t>Федеральное государственное унитарное предприятие "Комбинат "Электрохимприбор", г.Лесной</t>
  </si>
  <si>
    <t>6630002336</t>
  </si>
  <si>
    <t>18-02-2010 00:00:00</t>
  </si>
  <si>
    <t>26479554</t>
  </si>
  <si>
    <t>Федеральное государственное унитарное предприятие "Производственное объединение "Октябрь", г.Каменск-Уральский</t>
  </si>
  <si>
    <t>6612001971</t>
  </si>
  <si>
    <t>26479476</t>
  </si>
  <si>
    <t>Федеральное казенное учреждение "Исправительная колония № 26 с особыми условиями хозяйственной деятельности ГУФСИН России по Свердловской области", г.Тавда</t>
  </si>
  <si>
    <t>6634006878</t>
  </si>
  <si>
    <t>28969248</t>
  </si>
  <si>
    <t>Федеральное казенное учреждение "Уральское окружное управление материально-технического снабжения Министерства внутренних дел Российской Федерации", г. Екатеринбург</t>
  </si>
  <si>
    <t>22-05-2015 00:00:00</t>
  </si>
  <si>
    <t>26479164</t>
  </si>
  <si>
    <t>Федеральное казенное учреждение Исправительная колония № 53 ГУФСИН России по Свердловской области, г.Верхотурье</t>
  </si>
  <si>
    <t>6640001980</t>
  </si>
  <si>
    <t>28951102</t>
  </si>
  <si>
    <t>Филиал "Свердловский" ПАО "Т Плюс"</t>
  </si>
  <si>
    <t>667143001</t>
  </si>
  <si>
    <t>01-04-2015 00:00:00</t>
  </si>
  <si>
    <t>26322674</t>
  </si>
  <si>
    <t>Филиал АО "РУСАЛ Урал" в Каменске-Уральском "Объединенная компания РУСАЛ Уральский алюминиевый завод", город Каменск-Уральский</t>
  </si>
  <si>
    <t>661202001</t>
  </si>
  <si>
    <t>26322647</t>
  </si>
  <si>
    <t>Филиал АО "РУСАЛ Урал" в Краснотурьинске "Объединенная компания РУСАЛ Богословский алюминиевый завод", город Краснотурьинск</t>
  </si>
  <si>
    <t>29-11-1996 00:00:00</t>
  </si>
  <si>
    <t>31459042</t>
  </si>
  <si>
    <t>Филиал АО "Регионгаз-инвест" в МО г. Нижний Тагил</t>
  </si>
  <si>
    <t>662343001</t>
  </si>
  <si>
    <t>26477116</t>
  </si>
  <si>
    <t>Филиал ПАО "ОГК-2" - Серовская ГРЭС, г. Серов</t>
  </si>
  <si>
    <t>2607018122</t>
  </si>
  <si>
    <t>663202001</t>
  </si>
  <si>
    <t>09-03-2005 00:00:00</t>
  </si>
  <si>
    <t>30914574</t>
  </si>
  <si>
    <t>Филиал ФГБУ "ЦЖКУ" МИНОБОРОНЫ РОССИИ (по ЦВО)</t>
  </si>
  <si>
    <t>7729314745</t>
  </si>
  <si>
    <t>667043001</t>
  </si>
  <si>
    <t>26798561</t>
  </si>
  <si>
    <t>Филиал открытого акционерного общества "ЕВРАЗ Нижнетагильский металлургический комбинат" Нижнесалдинский металлургический завод, г.Нижняя Салда</t>
  </si>
  <si>
    <t>662203001</t>
  </si>
  <si>
    <t>26479647</t>
  </si>
  <si>
    <t>Центральный банк Российской Федерации Уральское Главное управление Центрального банка Российской Федерации, г. Екатеринбург</t>
  </si>
  <si>
    <t>7702235133</t>
  </si>
  <si>
    <t>667145008</t>
  </si>
  <si>
    <t>№</t>
  </si>
  <si>
    <t>WARM</t>
  </si>
  <si>
    <t>22.03.2022</t>
  </si>
  <si>
    <t>624090, Свердловская область, г.Верхняя Пышма, ул.Огнеупорщиков 1</t>
  </si>
  <si>
    <t>Звонарев Эдуард Владимирович</t>
  </si>
  <si>
    <t xml:space="preserve">Мочалова Наталья Сергеевна </t>
  </si>
  <si>
    <t>Начальник ПЭО</t>
  </si>
  <si>
    <t>83436853998</t>
  </si>
  <si>
    <t>mns@elem.ru</t>
  </si>
  <si>
    <t>Арамильский городской округ</t>
  </si>
  <si>
    <t>65729000</t>
  </si>
  <si>
    <t>Артемовский городской округ</t>
  </si>
  <si>
    <t>65703000</t>
  </si>
  <si>
    <t>Артинский городской округ</t>
  </si>
  <si>
    <t>65704000</t>
  </si>
  <si>
    <t>Асбестовский городской округ</t>
  </si>
  <si>
    <t>65730000</t>
  </si>
  <si>
    <t>Ачитский городской округ</t>
  </si>
  <si>
    <t>65705000</t>
  </si>
  <si>
    <t>Байкаловский муниципальный район</t>
  </si>
  <si>
    <t>65608000</t>
  </si>
  <si>
    <t>Баженовское сельское поселение</t>
  </si>
  <si>
    <t>65608405</t>
  </si>
  <si>
    <t>Байкаловское сельское поселение</t>
  </si>
  <si>
    <t>65608406</t>
  </si>
  <si>
    <t>Краснополянское сельское поселение</t>
  </si>
  <si>
    <t>65608425</t>
  </si>
  <si>
    <t>Белоярский городской округ</t>
  </si>
  <si>
    <t>65706000</t>
  </si>
  <si>
    <t>Березовский городской округ</t>
  </si>
  <si>
    <t>65731000</t>
  </si>
  <si>
    <t>Бисертский городской округ</t>
  </si>
  <si>
    <t>65759000</t>
  </si>
  <si>
    <t>Верхнесалдинский городской округ</t>
  </si>
  <si>
    <t>65708000</t>
  </si>
  <si>
    <t>Волчанский городской округ</t>
  </si>
  <si>
    <t>65735000</t>
  </si>
  <si>
    <t>Гаринский городской округ</t>
  </si>
  <si>
    <t>65710000</t>
  </si>
  <si>
    <t>Горноуральский городской округ</t>
  </si>
  <si>
    <t>65717000</t>
  </si>
  <si>
    <t>Городской округ "Город Лесной"</t>
  </si>
  <si>
    <t>65749000</t>
  </si>
  <si>
    <t>Ивдельский городской округ</t>
  </si>
  <si>
    <t>65738000</t>
  </si>
  <si>
    <t>Ирбитское муниципальное образование</t>
  </si>
  <si>
    <t>65711000</t>
  </si>
  <si>
    <t>Каменский городской округ</t>
  </si>
  <si>
    <t>65712000</t>
  </si>
  <si>
    <t>Камышловский городской округ</t>
  </si>
  <si>
    <t>65741000</t>
  </si>
  <si>
    <t>Качканарский городской округ</t>
  </si>
  <si>
    <t>65743000</t>
  </si>
  <si>
    <t>Кировградский городской округ</t>
  </si>
  <si>
    <t>65744000</t>
  </si>
  <si>
    <t>Кушвинский городской округ</t>
  </si>
  <si>
    <t>65748000</t>
  </si>
  <si>
    <t>Малышевский городской округ</t>
  </si>
  <si>
    <t>65762000</t>
  </si>
  <si>
    <t>Махнёвское муниципальное образование</t>
  </si>
  <si>
    <t>65769000</t>
  </si>
  <si>
    <t>Невьянский городской округ</t>
  </si>
  <si>
    <t>65714000</t>
  </si>
  <si>
    <t>Нижнесергинский муниципальный район</t>
  </si>
  <si>
    <t>65628000</t>
  </si>
  <si>
    <t>Дружининское городское поселение</t>
  </si>
  <si>
    <t>65628174</t>
  </si>
  <si>
    <t>Кленовское сельское поселение</t>
  </si>
  <si>
    <t>65628420</t>
  </si>
  <si>
    <t>Михайловское муниципальное образование</t>
  </si>
  <si>
    <t>65628104</t>
  </si>
  <si>
    <t>Нижнесергинское городское поселение</t>
  </si>
  <si>
    <t>65628101</t>
  </si>
  <si>
    <t>городское поселение Верхние Серги</t>
  </si>
  <si>
    <t>65628163</t>
  </si>
  <si>
    <t>муниципальное образование рабочий поселок Атиг</t>
  </si>
  <si>
    <t>65628154</t>
  </si>
  <si>
    <t>Нижнетуринский городской округ</t>
  </si>
  <si>
    <t>65715000</t>
  </si>
  <si>
    <t>Новолялинский городской округ</t>
  </si>
  <si>
    <t>65716000</t>
  </si>
  <si>
    <t>Новоуральский городской округ</t>
  </si>
  <si>
    <t>65752000</t>
  </si>
  <si>
    <t>Полевской городской округ</t>
  </si>
  <si>
    <t>65754000</t>
  </si>
  <si>
    <t>Пышминский городской округ</t>
  </si>
  <si>
    <t>65718000</t>
  </si>
  <si>
    <t>Режевской городской округ</t>
  </si>
  <si>
    <t>65720000</t>
  </si>
  <si>
    <t>Североуральский городской округ</t>
  </si>
  <si>
    <t>65755000</t>
  </si>
  <si>
    <t>Серовский городской округ</t>
  </si>
  <si>
    <t>65756000</t>
  </si>
  <si>
    <t>Слободо-Туринский муниципальный район</t>
  </si>
  <si>
    <t>65639000</t>
  </si>
  <si>
    <t>Ницинское сельское поселение</t>
  </si>
  <si>
    <t>65639440</t>
  </si>
  <si>
    <t>Сладковское сельское поселение</t>
  </si>
  <si>
    <t>65639455</t>
  </si>
  <si>
    <t>Слободо-Туринское сельское поселение</t>
  </si>
  <si>
    <t>65639460</t>
  </si>
  <si>
    <t>Усть-Ницинское сельское поселение</t>
  </si>
  <si>
    <t>65639470</t>
  </si>
  <si>
    <t>Сосьвинский городской округ</t>
  </si>
  <si>
    <t>65721000</t>
  </si>
  <si>
    <t>Сысертский городской округ</t>
  </si>
  <si>
    <t>65722000</t>
  </si>
  <si>
    <t>Таборинский муниципальный район</t>
  </si>
  <si>
    <t>65645000</t>
  </si>
  <si>
    <t>Кузнецовское сельское поселение</t>
  </si>
  <si>
    <t>65645415</t>
  </si>
  <si>
    <t>Межселенные территории Таборинского муниципального района, находящиеся вне границ сельских поселений</t>
  </si>
  <si>
    <t>65645701</t>
  </si>
  <si>
    <t>Таборинское сельское поселение</t>
  </si>
  <si>
    <t>65645440</t>
  </si>
  <si>
    <t>Унже-Павинское сельское поселение</t>
  </si>
  <si>
    <t>65645450</t>
  </si>
  <si>
    <t>Тавдинский городской округ</t>
  </si>
  <si>
    <t>65723000</t>
  </si>
  <si>
    <t>Талицкий городской округ</t>
  </si>
  <si>
    <t>65724000</t>
  </si>
  <si>
    <t>Тугулымский городской округ</t>
  </si>
  <si>
    <t>65725000</t>
  </si>
  <si>
    <t>Туринский городской округ</t>
  </si>
  <si>
    <t>65726000</t>
  </si>
  <si>
    <t>Шалинский городской округ</t>
  </si>
  <si>
    <t>65727000</t>
  </si>
  <si>
    <t>город Каменск-Уральский</t>
  </si>
  <si>
    <t>65740000</t>
  </si>
  <si>
    <t>город Нижний Тагил</t>
  </si>
  <si>
    <t>65751000</t>
  </si>
  <si>
    <t>городской округ Богданович</t>
  </si>
  <si>
    <t>65707000</t>
  </si>
  <si>
    <t>городской округ Верх-Нейвинский</t>
  </si>
  <si>
    <t>65761000</t>
  </si>
  <si>
    <t>городской округ Верхнее Дуброво</t>
  </si>
  <si>
    <t>65760000</t>
  </si>
  <si>
    <t>городской округ Верхний Тагил</t>
  </si>
  <si>
    <t>65733000</t>
  </si>
  <si>
    <t>городской округ Верхняя Пышма</t>
  </si>
  <si>
    <t>65732000</t>
  </si>
  <si>
    <t>городской округ Верхняя Тура</t>
  </si>
  <si>
    <t>65734000</t>
  </si>
  <si>
    <t>городской округ Верхотурский</t>
  </si>
  <si>
    <t>65709000</t>
  </si>
  <si>
    <t>городской округ Дегтярск</t>
  </si>
  <si>
    <t>65736000</t>
  </si>
  <si>
    <t>городской округ ЗАТО Свободный</t>
  </si>
  <si>
    <t>65765000</t>
  </si>
  <si>
    <t>городской округ Заречный</t>
  </si>
  <si>
    <t>65737000</t>
  </si>
  <si>
    <t>городской округ Карпинск</t>
  </si>
  <si>
    <t>65742000</t>
  </si>
  <si>
    <t>городской округ Краснотурьинск</t>
  </si>
  <si>
    <t>65745000</t>
  </si>
  <si>
    <t>городской округ Красноуральск</t>
  </si>
  <si>
    <t>65746000</t>
  </si>
  <si>
    <t>городской округ Красноуфимск</t>
  </si>
  <si>
    <t>65747000</t>
  </si>
  <si>
    <t>городской округ Нижняя Салда</t>
  </si>
  <si>
    <t>65750000</t>
  </si>
  <si>
    <t>городской округ Пелым</t>
  </si>
  <si>
    <t>65764000</t>
  </si>
  <si>
    <t>городской округ Первоуральск</t>
  </si>
  <si>
    <t>65753000</t>
  </si>
  <si>
    <t>городской округ Ревда</t>
  </si>
  <si>
    <t>65719000</t>
  </si>
  <si>
    <t>городской округ Рефтинский</t>
  </si>
  <si>
    <t>65763000</t>
  </si>
  <si>
    <t>городской округ Среднеуральск</t>
  </si>
  <si>
    <t>65757000</t>
  </si>
  <si>
    <t>городской округ Староуткинск</t>
  </si>
  <si>
    <t>65766000</t>
  </si>
  <si>
    <t>городской округ Сухой Лог</t>
  </si>
  <si>
    <t>65758000</t>
  </si>
  <si>
    <t>муниципальное образование «поселок Уральский»</t>
  </si>
  <si>
    <t>65767000</t>
  </si>
  <si>
    <t>муниципальное образование Алапаевское</t>
  </si>
  <si>
    <t>65771000</t>
  </si>
  <si>
    <t>муниципальное образование Камышловский муниципальный район</t>
  </si>
  <si>
    <t>65623000</t>
  </si>
  <si>
    <t>Муниципальное образование "Восточное сельское поселение"</t>
  </si>
  <si>
    <t>65623405</t>
  </si>
  <si>
    <t>Муниципальное образование "Галкинское сельское поселение"</t>
  </si>
  <si>
    <t>65623415</t>
  </si>
  <si>
    <t>Муниципальное образование "Зареченское сельское поселение"</t>
  </si>
  <si>
    <t>65623420</t>
  </si>
  <si>
    <t>Муниципальное образование "Калиновское сельское поселение"</t>
  </si>
  <si>
    <t>65623430</t>
  </si>
  <si>
    <t>Муниципальное образование "Обуховское сельское поселение"</t>
  </si>
  <si>
    <t>65623455</t>
  </si>
  <si>
    <t>муниципальное образование Красноуфимский округ</t>
  </si>
  <si>
    <t>65713000</t>
  </si>
  <si>
    <t>муниципальное образование город Алапаевск</t>
  </si>
  <si>
    <t>65728000</t>
  </si>
  <si>
    <t>муниципальное образование город Екатеринбург</t>
  </si>
  <si>
    <t>65701000</t>
  </si>
  <si>
    <t>муниципальное образование город Ирбит</t>
  </si>
  <si>
    <t>65739000</t>
  </si>
  <si>
    <t>МО_ОКТМО</t>
  </si>
  <si>
    <t>О</t>
  </si>
  <si>
    <t>городской округ Верхняя Пышма, городской округ Верхняя Пышма (65732000);</t>
  </si>
  <si>
    <t>Производство. Теплоноситель; Передача. Теплоноситель; Сбыт. Теплоноситель</t>
  </si>
  <si>
    <t>4190067;4190069;4190071</t>
  </si>
  <si>
    <t>Вид деятельности:_x000d_
  - Производство. Теплоноситель; Передача. Теплоноситель; Сбыт.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</si>
  <si>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</si>
  <si>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городской округ Верхняя Пышма (65732000)</t>
  </si>
  <si>
    <t>3.15.1</t>
  </si>
  <si>
    <t xml:space="preserve">расходы на оплату работ и услуг производственного характера выполняемые по договорам со сторонними организациями </t>
  </si>
  <si>
    <t>https://portal.eias.ru/Portal/DownloadPage.aspx?type=12&amp;guid=0016ab11-3b24-46b5-a439-5741cde1d01d</t>
  </si>
  <si>
    <t>положение о закупках</t>
  </si>
  <si>
    <t>сайт предприятия</t>
  </si>
  <si>
    <t>https://portal.eias.ru/Portal/DownloadPage.aspx?type=12&amp;guid=84144ed3-92ad-4873-ae36-264db51077cd</t>
  </si>
  <si>
    <t>http://www.zao-uts.com.ru/zakupki</t>
  </si>
  <si>
    <t xml:space="preserve">Тариф на теплоноситель </t>
  </si>
  <si>
    <t>28.04.2022 15:24:02</t>
  </si>
</sst>
</file>

<file path=xl/styles.xml><?xml version="1.0" encoding="utf-8"?>
<styleSheet xmlns="http://schemas.openxmlformats.org/spreadsheetml/2006/main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97">
    <font>
      <sz val="9"/>
      <color indexed="8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  <family val="0"/>
    </font>
    <font>
      <sz val="10"/>
      <name val="Helv"/>
      <family val="0"/>
    </font>
    <font>
      <sz val="10"/>
      <name val="MS Sans Serif"/>
      <family val="2"/>
    </font>
    <font>
      <sz val="8"/>
      <name val="Helv"/>
      <family val="0"/>
    </font>
    <font>
      <sz val="9"/>
      <name val="Tahoma"/>
      <family val="2"/>
    </font>
    <font>
      <sz val="12"/>
      <name val="Arial"/>
      <family val="2"/>
    </font>
    <font>
      <b/>
      <sz val="9"/>
      <name val="Tahoma"/>
      <family val="2"/>
    </font>
    <font>
      <sz val="8"/>
      <name val="Tahoma"/>
      <family val="2"/>
    </font>
    <font>
      <sz val="8"/>
      <name val="Arial Cyr"/>
      <family val="0"/>
    </font>
    <font>
      <sz val="9"/>
      <color indexed="9"/>
      <name val="Tahoma"/>
      <family val="2"/>
    </font>
    <font>
      <b/>
      <u val="single"/>
      <sz val="9"/>
      <color indexed="12"/>
      <name val="Tahoma"/>
      <family val="2"/>
    </font>
    <font>
      <sz val="11"/>
      <color indexed="62"/>
      <name val="Calibri"/>
      <family val="2"/>
    </font>
    <font>
      <sz val="10"/>
      <color indexed="8"/>
      <name val="Tahoma"/>
      <family val="2"/>
    </font>
    <font>
      <sz val="8"/>
      <name val="Palatino"/>
      <family val="1"/>
    </font>
    <font>
      <u val="single"/>
      <sz val="10"/>
      <color indexed="36"/>
      <name val="Arial Cyr"/>
      <family val="0"/>
    </font>
    <font>
      <u val="single"/>
      <sz val="10"/>
      <color indexed="12"/>
      <name val="Arial Cyr"/>
      <family val="0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11"/>
      <color indexed="8"/>
      <name val="Calibri"/>
      <family val="2"/>
    </font>
    <font>
      <sz val="9"/>
      <color indexed="10"/>
      <name val="Tahoma"/>
      <family val="2"/>
    </font>
    <font>
      <sz val="11"/>
      <color indexed="8"/>
      <name val="Marlett"/>
      <family val="0"/>
    </font>
    <font>
      <sz val="9"/>
      <color indexed="60"/>
      <name val="Tahoma"/>
      <family val="2"/>
    </font>
    <font>
      <b/>
      <u val="single"/>
      <sz val="9"/>
      <color indexed="62"/>
      <name val="Tahoma"/>
      <family val="2"/>
    </font>
    <font>
      <b/>
      <sz val="14"/>
      <name val="Franklin Gothic Medium"/>
      <family val="2"/>
    </font>
    <font>
      <sz val="9"/>
      <color indexed="55"/>
      <name val="Tahoma"/>
      <family val="2"/>
    </font>
    <font>
      <sz val="8"/>
      <name val="Arial"/>
      <family val="2"/>
    </font>
    <font>
      <b/>
      <u val="single"/>
      <sz val="11"/>
      <color indexed="12"/>
      <name val="Arial"/>
      <family val="2"/>
    </font>
    <font>
      <sz val="11"/>
      <name val="Wingdings 2"/>
      <family val="1"/>
    </font>
    <font>
      <sz val="11"/>
      <color indexed="55"/>
      <name val="Wingdings 2"/>
      <family val="1"/>
    </font>
    <font>
      <b/>
      <sz val="9"/>
      <color indexed="8"/>
      <name val="Tahoma"/>
      <family val="2"/>
    </font>
    <font>
      <u val="single"/>
      <sz val="9"/>
      <color indexed="12"/>
      <name val="Tahoma"/>
      <family val="2"/>
    </font>
    <font>
      <sz val="9"/>
      <color indexed="11"/>
      <name val="Tahoma"/>
      <family val="2"/>
    </font>
    <font>
      <sz val="11"/>
      <name val="Tahoma"/>
      <family val="2"/>
    </font>
    <font>
      <vertAlign val="superscript"/>
      <sz val="10"/>
      <name val="Tahoma"/>
      <family val="2"/>
    </font>
    <font>
      <sz val="9"/>
      <color indexed="62"/>
      <name val="Tahoma"/>
      <family val="2"/>
    </font>
    <font>
      <sz val="8"/>
      <color indexed="8"/>
      <name val="Tahoma"/>
      <family val="2"/>
    </font>
    <font>
      <b/>
      <sz val="11"/>
      <color indexed="8"/>
      <name val="Calibri"/>
      <family val="2"/>
    </font>
    <font>
      <vertAlign val="superscript"/>
      <sz val="9"/>
      <color indexed="9"/>
      <name val="Tahoma"/>
      <family val="2"/>
    </font>
    <font>
      <sz val="8"/>
      <color indexed="9"/>
      <name val="Tahoma"/>
      <family val="2"/>
    </font>
    <font>
      <sz val="8"/>
      <color indexed="55"/>
      <name val="Tahoma"/>
      <family val="2"/>
    </font>
    <font>
      <sz val="9"/>
      <color indexed="23"/>
      <name val="Wingdings 2"/>
      <family val="1"/>
    </font>
    <font>
      <sz val="12"/>
      <name val="Marlett"/>
      <family val="0"/>
    </font>
    <font>
      <sz val="12"/>
      <color indexed="9"/>
      <name val="Tahoma"/>
      <family val="2"/>
    </font>
    <font>
      <sz val="12"/>
      <name val="Tahoma"/>
      <family val="2"/>
    </font>
    <font>
      <sz val="12"/>
      <color indexed="8"/>
      <name val="Tahoma"/>
      <family val="2"/>
    </font>
    <font>
      <u val="single"/>
      <sz val="9"/>
      <color rgb="FF333399"/>
      <name val="Tahoma"/>
      <family val="2"/>
    </font>
    <font>
      <sz val="9"/>
      <color theme="0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Calibri"/>
      <family val="2"/>
    </font>
    <font>
      <sz val="1"/>
      <color theme="0"/>
      <name val="Tahoma"/>
      <family val="2"/>
    </font>
    <font>
      <sz val="11"/>
      <color theme="0"/>
      <name val="Wingdings 2"/>
      <family val="1"/>
    </font>
    <font>
      <sz val="12"/>
      <color theme="0"/>
      <name val="Tahoma"/>
      <family val="2"/>
    </font>
    <font>
      <b/>
      <sz val="12"/>
      <color theme="0"/>
      <name val="Calibri"/>
      <family val="2"/>
    </font>
    <font>
      <b/>
      <u val="single"/>
      <sz val="9"/>
      <color rgb="FF333399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9"/>
      <color rgb="FF006100"/>
      <name val="Tahoma"/>
      <family val="2"/>
    </font>
    <font>
      <sz val="9"/>
      <color rgb="FF9C0006"/>
      <name val="Tahoma"/>
      <family val="2"/>
    </font>
    <font>
      <sz val="9"/>
      <color rgb="FF9C6500"/>
      <name val="Tahoma"/>
      <family val="2"/>
    </font>
    <font>
      <b/>
      <sz val="9"/>
      <color rgb="FF3F3F3F"/>
      <name val="Tahoma"/>
      <family val="2"/>
    </font>
    <font>
      <b/>
      <sz val="9"/>
      <color rgb="FFFA7D00"/>
      <name val="Tahoma"/>
      <family val="2"/>
    </font>
    <font>
      <sz val="9"/>
      <color rgb="FFFA7D00"/>
      <name val="Tahoma"/>
      <family val="2"/>
    </font>
    <font>
      <b/>
      <sz val="9"/>
      <color theme="0"/>
      <name val="Tahoma"/>
      <family val="2"/>
    </font>
    <font>
      <sz val="9"/>
      <color rgb="FFFF0000"/>
      <name val="Tahoma"/>
      <family val="2"/>
    </font>
    <font>
      <i/>
      <sz val="9"/>
      <color rgb="FF7F7F7F"/>
      <name val="Tahoma"/>
      <family val="2"/>
    </font>
    <font>
      <b/>
      <sz val="9"/>
      <color theme="1"/>
      <name val="Tahoma"/>
      <family val="2"/>
    </font>
    <font>
      <sz val="18"/>
      <name val="Tahoma"/>
      <family val="2"/>
    </font>
    <font>
      <b/>
      <sz val="9"/>
      <color indexed="9"/>
      <name val="Tahoma"/>
      <family val="2"/>
    </font>
    <font>
      <vertAlign val="superscript"/>
      <sz val="9"/>
      <name val="Tahoma"/>
      <family val="2"/>
    </font>
    <font>
      <sz val="5"/>
      <color theme="0"/>
      <name val="Tahoma"/>
      <family val="2"/>
    </font>
    <font>
      <sz val="5"/>
      <color rgb="FFFF0000"/>
      <name val="Tahoma"/>
      <family val="2"/>
    </font>
    <font>
      <sz val="9"/>
      <color rgb="FFBCBCBC"/>
      <name val="Tahoma"/>
      <family val="2"/>
    </font>
    <font>
      <sz val="1"/>
      <color indexed="9"/>
      <name val="Tahoma"/>
      <family val="2"/>
    </font>
    <font>
      <sz val="1"/>
      <name val="Tahoma"/>
      <family val="2"/>
    </font>
    <font>
      <sz val="1"/>
      <color indexed="10"/>
      <name val="Tahoma"/>
      <family val="2"/>
    </font>
    <font>
      <sz val="10"/>
      <name val="Times New Roman CYR"/>
      <family val="0"/>
    </font>
    <font>
      <sz val="1"/>
      <color indexed="11"/>
      <name val="Tahoma"/>
      <family val="2"/>
    </font>
    <font>
      <b/>
      <sz val="9"/>
      <color indexed="62"/>
      <name val="Tahoma"/>
      <family val="2"/>
    </font>
    <font>
      <sz val="10"/>
      <name val="Arial"/>
      <family val="2"/>
    </font>
    <font>
      <sz val="9"/>
      <color rgb="FF333399"/>
      <name val="Tahoma"/>
      <family val="2"/>
    </font>
    <font>
      <sz val="15"/>
      <color theme="0"/>
      <name val="Tahoma"/>
      <family val="2"/>
    </font>
    <font>
      <sz val="15"/>
      <name val="Tahoma"/>
      <family val="2"/>
    </font>
    <font>
      <sz val="11"/>
      <color theme="0"/>
      <name val="Tahoma"/>
      <family val="2"/>
    </font>
    <font>
      <vertAlign val="superscript"/>
      <sz val="9"/>
      <color theme="1"/>
      <name val="Tahoma"/>
      <family val="2"/>
    </font>
    <font>
      <sz val="1"/>
      <color indexed="62"/>
      <name val="Tahoma"/>
      <family val="2"/>
    </font>
    <font>
      <sz val="1"/>
      <color rgb="FFFF0000"/>
      <name val="Tahoma"/>
      <family val="2"/>
    </font>
    <font>
      <sz val="1"/>
      <color indexed="8"/>
      <name val="Tahoma"/>
      <family val="2"/>
    </font>
    <font>
      <b/>
      <sz val="1"/>
      <name val="Tahoma"/>
      <family val="2"/>
    </font>
    <font>
      <sz val="11"/>
      <name val="Webdings2"/>
      <family val="0"/>
    </font>
    <font>
      <sz val="1"/>
      <color indexed="55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indexed="9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9980002641678"/>
      </bottom>
    </border>
    <border>
      <left/>
      <right/>
      <top/>
      <bottom style="medium">
        <color theme="4" tint="0.39998000860214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/>
      <right/>
      <top/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</border>
    <border>
      <left/>
      <right/>
      <top style="thin">
        <color indexed="22"/>
      </top>
      <bottom style="thin">
        <color indexed="22"/>
      </bottom>
    </border>
    <border>
      <left style="thin">
        <color indexed="22"/>
      </left>
      <right style="thin">
        <color indexed="22"/>
      </right>
      <top style="thin">
        <color indexed="22"/>
      </top>
      <bottom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theme="0" tint="-0.249970003962517"/>
      </left>
      <right style="thin">
        <color theme="0" tint="-0.249970003962517"/>
      </right>
      <top style="thin">
        <color theme="0" tint="-0.249970003962517"/>
      </top>
      <bottom style="thin">
        <color theme="0" tint="-0.249970003962517"/>
      </bottom>
    </border>
    <border>
      <left style="thin">
        <color theme="0" tint="-0.249970003962517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theme="0" tint="-0.249970003962517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 style="thin">
        <color theme="0" tint="-0.349979996681213"/>
      </left>
      <right style="thin">
        <color theme="0" tint="-0.349979996681213"/>
      </right>
      <top style="thin">
        <color theme="0" tint="-0.349979996681213"/>
      </top>
      <bottom style="thin">
        <color theme="0" tint="-0.349979996681213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  <border>
      <left/>
      <right style="thin">
        <color rgb="FFBCBCBC"/>
      </right>
      <top/>
      <bottom style="thin">
        <color rgb="FFBCBCBC"/>
      </bottom>
    </border>
    <border>
      <left style="thin">
        <color rgb="FFBCBCBC"/>
      </left>
      <right/>
      <top style="thin">
        <color rgb="FFBCBCBC"/>
      </top>
      <bottom/>
    </border>
    <border>
      <left/>
      <right style="thin">
        <color indexed="23"/>
      </right>
      <top style="thin">
        <color rgb="FFBCBCBC"/>
      </top>
      <bottom/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/>
      <right style="thin">
        <color indexed="23"/>
      </right>
      <top/>
      <bottom/>
    </border>
    <border>
      <left style="thin">
        <color indexed="23"/>
      </left>
      <right/>
      <top/>
      <bottom/>
    </border>
    <border>
      <left style="thin">
        <color rgb="FFBCBCBC"/>
      </left>
      <right/>
      <top/>
      <bottom style="thin">
        <color rgb="FFBCBCBC"/>
      </bottom>
    </border>
    <border>
      <left/>
      <right style="thin">
        <color indexed="23"/>
      </right>
      <top/>
      <bottom style="thin">
        <color rgb="FFBCBCBC"/>
      </bottom>
    </border>
    <border>
      <left style="thin">
        <color indexed="23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indexed="22"/>
      </left>
      <right/>
      <top style="thin">
        <color indexed="22"/>
      </top>
      <bottom style="thin">
        <color indexed="22"/>
      </bottom>
    </border>
    <border>
      <left/>
      <right style="thin">
        <color indexed="22"/>
      </right>
      <top style="thin">
        <color indexed="22"/>
      </top>
      <bottom style="thin">
        <color indexed="22"/>
      </bottom>
    </border>
    <border>
      <left/>
      <right style="thin">
        <color indexed="22"/>
      </right>
      <top/>
      <bottom/>
    </border>
    <border>
      <left/>
      <right style="thin">
        <color indexed="55"/>
      </right>
      <top style="thin">
        <color indexed="55"/>
      </top>
      <bottom style="thin">
        <color indexed="55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</border>
    <border>
      <left style="thin">
        <color indexed="22"/>
      </left>
      <right/>
      <top style="thin">
        <color indexed="22"/>
      </top>
      <bottom/>
    </border>
    <border>
      <left/>
      <right/>
      <top style="thin">
        <color indexed="22"/>
      </top>
      <bottom/>
    </border>
    <border>
      <left/>
      <right style="thin">
        <color indexed="22"/>
      </right>
      <top style="thin">
        <color indexed="22"/>
      </top>
      <bottom/>
    </border>
    <border>
      <left style="thin">
        <color indexed="22"/>
      </left>
      <right/>
      <top/>
      <bottom/>
    </border>
    <border>
      <left/>
      <right/>
      <top style="thin">
        <color rgb="FFD3DBDB"/>
      </top>
      <bottom/>
    </border>
    <border>
      <left/>
      <right/>
      <top/>
      <bottom style="thin">
        <color indexed="22"/>
      </bottom>
    </border>
    <border>
      <left/>
      <right style="thin">
        <color theme="0" tint="-0.249970003962517"/>
      </right>
      <top/>
      <bottom/>
    </border>
    <border>
      <left style="thin">
        <color theme="0" tint="-0.249970003962517"/>
      </left>
      <right style="thin">
        <color theme="0" tint="-0.249970003962517"/>
      </right>
      <top style="thin">
        <color theme="0" tint="-0.249970003962517"/>
      </top>
      <bottom/>
    </border>
    <border>
      <left style="thin">
        <color theme="0" tint="-0.249970003962517"/>
      </left>
      <right/>
      <top style="thin">
        <color theme="0" tint="-0.249970003962517"/>
      </top>
      <bottom style="thin">
        <color theme="0" tint="-0.249970003962517"/>
      </bottom>
    </border>
    <border>
      <left/>
      <right/>
      <top style="thin">
        <color theme="0" tint="-0.249970003962517"/>
      </top>
      <bottom/>
    </border>
    <border>
      <left/>
      <right/>
      <top style="thin">
        <color theme="0" tint="-0.249970003962517"/>
      </top>
      <bottom style="thin">
        <color theme="0" tint="-0.249970003962517"/>
      </bottom>
    </border>
    <border>
      <left style="thin">
        <color theme="0" tint="-0.249970003962517"/>
      </left>
      <right style="thin">
        <color theme="0" tint="-0.249970003962517"/>
      </right>
      <top/>
      <bottom style="thin">
        <color theme="0" tint="-0.249970003962517"/>
      </bottom>
    </border>
    <border>
      <left style="thin">
        <color theme="0" tint="-0.249970003962517"/>
      </left>
      <right/>
      <top style="thin">
        <color theme="0" tint="-0.249970003962517"/>
      </top>
      <bottom/>
    </border>
    <border>
      <left style="thin">
        <color theme="0" tint="-0.249970003962517"/>
      </left>
      <right style="thin">
        <color indexed="22"/>
      </right>
      <top style="thin">
        <color indexed="22"/>
      </top>
      <bottom/>
    </border>
    <border>
      <left style="thin">
        <color indexed="22"/>
      </left>
      <right style="thin">
        <color indexed="22"/>
      </right>
      <top/>
      <bottom style="thin">
        <color indexed="22"/>
      </bottom>
    </border>
    <border>
      <left/>
      <right/>
      <top/>
      <bottom style="thin">
        <color theme="0" tint="-0.249970003962517"/>
      </bottom>
    </border>
    <border>
      <left style="thin">
        <color theme="0" tint="-0.249970003962517"/>
      </left>
      <right/>
      <top/>
      <bottom style="thin">
        <color theme="0" tint="-0.249970003962517"/>
      </bottom>
    </border>
    <border>
      <left style="thin">
        <color theme="0" tint="-0.249970003962517"/>
      </left>
      <right style="thin">
        <color theme="0" tint="-0.249970003962517"/>
      </right>
      <top/>
      <bottom/>
    </border>
    <border>
      <left style="thin">
        <color indexed="22"/>
      </left>
      <right/>
      <top/>
      <bottom style="thin">
        <color indexed="22"/>
      </bottom>
    </border>
    <border>
      <left/>
      <right style="thin">
        <color indexed="22"/>
      </right>
      <top/>
      <bottom style="thin">
        <color indexed="22"/>
      </bottom>
    </border>
    <border>
      <left style="thin">
        <color theme="0" tint="-0.249970003962517"/>
      </left>
      <right style="thin">
        <color indexed="22"/>
      </right>
      <top/>
      <bottom/>
    </border>
    <border>
      <left style="thin">
        <color indexed="22"/>
      </left>
      <right style="thin">
        <color indexed="22"/>
      </right>
      <top/>
      <bottom/>
    </border>
    <border>
      <left style="thin">
        <color indexed="55"/>
      </left>
      <right/>
      <top/>
      <bottom/>
    </border>
    <border>
      <left/>
      <right/>
      <top style="thin">
        <color rgb="FFBCBCBC"/>
      </top>
      <bottom style="thin">
        <color rgb="FFBCBCBC"/>
      </bottom>
    </border>
    <border>
      <left style="thin">
        <color theme="0" tint="-0.249970003962517"/>
      </left>
      <right style="thin">
        <color indexed="22"/>
      </right>
      <top/>
      <bottom style="thin">
        <color indexed="22"/>
      </bottom>
    </border>
    <border>
      <left/>
      <right/>
      <top style="thin">
        <color indexed="55"/>
      </top>
      <bottom style="thin">
        <color indexed="55"/>
      </bottom>
    </border>
  </borders>
  <cellStyleXfs count="156">
    <xf numFmtId="49" fontId="0" fillId="0" borderId="0">
      <alignment vertical="top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  <xf numFmtId="169" fontId="4" fillId="0" borderId="0">
      <alignment/>
      <protection/>
    </xf>
    <xf numFmtId="0" fontId="4" fillId="0" borderId="0">
      <alignment/>
      <protection/>
    </xf>
    <xf numFmtId="38" fontId="29" fillId="0" borderId="0">
      <alignment vertical="top"/>
      <protection/>
    </xf>
    <xf numFmtId="38" fontId="29" fillId="0" borderId="0">
      <alignment vertical="top"/>
      <protection/>
    </xf>
    <xf numFmtId="38" fontId="29" fillId="0" borderId="0">
      <alignment vertical="top"/>
      <protection/>
    </xf>
    <xf numFmtId="38" fontId="29" fillId="0" borderId="0">
      <alignment vertical="top"/>
      <protection/>
    </xf>
    <xf numFmtId="38" fontId="29" fillId="0" borderId="0">
      <alignment vertical="top"/>
      <protection/>
    </xf>
    <xf numFmtId="38" fontId="29" fillId="0" borderId="0">
      <alignment vertical="top"/>
      <protection/>
    </xf>
    <xf numFmtId="38" fontId="29" fillId="0" borderId="0">
      <alignment vertical="top"/>
      <protection/>
    </xf>
    <xf numFmtId="38" fontId="29" fillId="0" borderId="0">
      <alignment vertical="top"/>
      <protection/>
    </xf>
    <xf numFmtId="38" fontId="29" fillId="0" borderId="0">
      <alignment vertical="top"/>
      <protection/>
    </xf>
    <xf numFmtId="38" fontId="29" fillId="0" borderId="0">
      <alignment vertical="top"/>
      <protection/>
    </xf>
    <xf numFmtId="38" fontId="29" fillId="0" borderId="0">
      <alignment vertical="top"/>
      <protection/>
    </xf>
    <xf numFmtId="38" fontId="29" fillId="0" borderId="0">
      <alignment vertical="top"/>
      <protection/>
    </xf>
    <xf numFmtId="168" fontId="0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/>
    <xf numFmtId="0" fontId="19" fillId="2" borderId="1" applyNumberFormat="0" applyAlignment="0">
      <protection/>
    </xf>
    <xf numFmtId="0" fontId="1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>
      <alignment/>
      <protection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36" fillId="3" borderId="2" applyNumberFormat="0">
      <alignment horizontal="center" vertical="center"/>
      <protection/>
    </xf>
    <xf numFmtId="0" fontId="14" fillId="4" borderId="1" applyNumberFormat="0" applyAlignment="0" applyProtection="0"/>
    <xf numFmtId="0" fontId="4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Border="0">
      <alignment horizontal="center" vertical="center" wrapText="1"/>
      <protection/>
    </xf>
    <xf numFmtId="0" fontId="9" fillId="0" borderId="0" applyBorder="0">
      <alignment horizontal="center" vertical="center" wrapText="1"/>
      <protection/>
    </xf>
    <xf numFmtId="4" fontId="7" fillId="5" borderId="0" applyBorder="0">
      <alignment horizontal="right"/>
      <protection/>
    </xf>
    <xf numFmtId="0" fontId="22" fillId="0" borderId="0">
      <alignment/>
      <protection/>
    </xf>
    <xf numFmtId="0" fontId="2" fillId="0" borderId="0">
      <alignment/>
      <protection/>
    </xf>
    <xf numFmtId="0" fontId="3" fillId="0" borderId="0">
      <alignment/>
      <protection/>
    </xf>
    <xf numFmtId="0" fontId="35" fillId="6" borderId="0" applyNumberFormat="0" applyBorder="0" applyAlignment="0">
      <protection/>
    </xf>
    <xf numFmtId="49" fontId="7" fillId="0" borderId="0" applyBorder="0">
      <alignment vertical="top"/>
      <protection/>
    </xf>
    <xf numFmtId="49" fontId="7" fillId="0" borderId="0" applyBorder="0">
      <alignment vertical="top"/>
      <protection/>
    </xf>
    <xf numFmtId="49" fontId="7" fillId="6" borderId="0" applyBorder="0">
      <alignment vertical="top"/>
      <protection/>
    </xf>
    <xf numFmtId="49" fontId="35" fillId="0" borderId="0" applyBorder="0">
      <alignment vertical="top"/>
      <protection/>
    </xf>
    <xf numFmtId="49" fontId="7" fillId="0" borderId="0" applyBorder="0">
      <alignment vertical="top"/>
      <protection/>
    </xf>
    <xf numFmtId="0" fontId="22" fillId="0" borderId="0">
      <alignment/>
      <protection/>
    </xf>
    <xf numFmtId="49" fontId="7" fillId="0" borderId="0" applyBorder="0">
      <alignment vertical="top"/>
      <protection/>
    </xf>
    <xf numFmtId="0" fontId="22" fillId="0" borderId="0">
      <alignment/>
      <protection/>
    </xf>
    <xf numFmtId="0" fontId="22" fillId="0" borderId="0">
      <alignment/>
      <protection/>
    </xf>
    <xf numFmtId="0" fontId="3" fillId="0" borderId="0">
      <alignment/>
      <protection/>
    </xf>
    <xf numFmtId="49" fontId="7" fillId="0" borderId="0" applyBorder="0">
      <alignment vertical="top"/>
      <protection/>
    </xf>
    <xf numFmtId="0" fontId="3" fillId="0" borderId="0">
      <alignment/>
      <protection/>
    </xf>
    <xf numFmtId="0" fontId="7" fillId="0" borderId="0">
      <alignment horizontal="left" vertical="center"/>
      <protection/>
    </xf>
    <xf numFmtId="0" fontId="3" fillId="0" borderId="0">
      <alignment/>
      <protection/>
    </xf>
    <xf numFmtId="0" fontId="22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22" fillId="0" borderId="0">
      <alignment/>
      <protection/>
    </xf>
    <xf numFmtId="0" fontId="59" fillId="0" borderId="0" applyNumberFormat="0" applyFill="0" applyBorder="0" applyAlignment="0" applyProtection="0"/>
    <xf numFmtId="0" fontId="60" fillId="0" borderId="3" applyNumberFormat="0" applyFill="0" applyAlignment="0" applyProtection="0"/>
    <xf numFmtId="0" fontId="61" fillId="0" borderId="4" applyNumberFormat="0" applyFill="0" applyAlignment="0" applyProtection="0"/>
    <xf numFmtId="0" fontId="62" fillId="0" borderId="5" applyNumberFormat="0" applyFill="0" applyAlignment="0" applyProtection="0"/>
    <xf numFmtId="0" fontId="62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64" fillId="8" borderId="0" applyNumberFormat="0" applyBorder="0" applyAlignment="0" applyProtection="0"/>
    <xf numFmtId="0" fontId="65" fillId="9" borderId="0" applyNumberFormat="0" applyBorder="0" applyAlignment="0" applyProtection="0"/>
    <xf numFmtId="0" fontId="66" fillId="10" borderId="6" applyNumberFormat="0" applyAlignment="0" applyProtection="0"/>
    <xf numFmtId="0" fontId="67" fillId="10" borderId="7" applyNumberFormat="0" applyAlignment="0" applyProtection="0"/>
    <xf numFmtId="0" fontId="68" fillId="0" borderId="8" applyNumberFormat="0" applyFill="0" applyAlignment="0" applyProtection="0"/>
    <xf numFmtId="0" fontId="69" fillId="11" borderId="9" applyNumberFormat="0" applyAlignment="0" applyProtection="0"/>
    <xf numFmtId="0" fontId="70" fillId="0" borderId="0" applyNumberFormat="0" applyFill="0" applyBorder="0" applyAlignment="0" applyProtection="0"/>
    <xf numFmtId="0" fontId="0" fillId="12" borderId="10" applyNumberFormat="0" applyFont="0" applyAlignment="0" applyProtection="0"/>
    <xf numFmtId="0" fontId="71" fillId="0" borderId="0" applyNumberFormat="0" applyFill="0" applyBorder="0" applyAlignment="0" applyProtection="0"/>
    <xf numFmtId="0" fontId="72" fillId="0" borderId="11" applyNumberFormat="0" applyFill="0" applyAlignment="0" applyProtection="0"/>
    <xf numFmtId="0" fontId="50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52" fillId="34" borderId="0" applyNumberFormat="0" applyBorder="0" applyAlignment="0" applyProtection="0"/>
    <xf numFmtId="0" fontId="52" fillId="35" borderId="0" applyNumberFormat="0" applyBorder="0" applyAlignment="0" applyProtection="0"/>
    <xf numFmtId="0" fontId="50" fillId="36" borderId="0" applyNumberFormat="0" applyBorder="0" applyAlignment="0" applyProtection="0"/>
    <xf numFmtId="171" fontId="7" fillId="5" borderId="0">
      <alignment/>
      <protection locked="0"/>
    </xf>
    <xf numFmtId="172" fontId="7" fillId="5" borderId="0">
      <alignment/>
      <protection locked="0"/>
    </xf>
    <xf numFmtId="173" fontId="7" fillId="5" borderId="0">
      <alignment/>
      <protection locked="0"/>
    </xf>
    <xf numFmtId="49" fontId="7" fillId="0" borderId="0" applyBorder="0">
      <alignment vertical="top"/>
      <protection/>
    </xf>
    <xf numFmtId="49" fontId="0" fillId="37" borderId="0" applyBorder="0">
      <alignment vertical="top"/>
      <protection/>
    </xf>
    <xf numFmtId="49" fontId="35" fillId="0" borderId="0" applyBorder="0">
      <alignment vertical="top"/>
      <protection/>
    </xf>
    <xf numFmtId="167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6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1" applyNumberFormat="0" applyAlignment="0">
      <protection locked="0"/>
    </xf>
    <xf numFmtId="0" fontId="13" fillId="0" borderId="0" applyNumberFormat="0" applyFill="0" applyBorder="0" applyAlignment="0" applyProtection="0"/>
    <xf numFmtId="0" fontId="2" fillId="0" borderId="0">
      <alignment/>
      <protection/>
    </xf>
    <xf numFmtId="0" fontId="3" fillId="0" borderId="0">
      <alignment/>
      <protection/>
    </xf>
    <xf numFmtId="0" fontId="82" fillId="0" borderId="0">
      <alignment/>
      <protection/>
    </xf>
    <xf numFmtId="49" fontId="35" fillId="0" borderId="0" applyBorder="0">
      <alignment vertical="top"/>
      <protection/>
    </xf>
    <xf numFmtId="0" fontId="85" fillId="0" borderId="0">
      <alignment/>
      <protection/>
    </xf>
    <xf numFmtId="49" fontId="0" fillId="37" borderId="0" applyBorder="0">
      <alignment vertical="top"/>
      <protection/>
    </xf>
    <xf numFmtId="49" fontId="35" fillId="0" borderId="0" applyBorder="0">
      <alignment vertical="top"/>
      <protection/>
    </xf>
    <xf numFmtId="49" fontId="0" fillId="37" borderId="0" applyBorder="0">
      <alignment vertical="top"/>
      <protection/>
    </xf>
    <xf numFmtId="49" fontId="0" fillId="37" borderId="0" applyBorder="0">
      <alignment vertical="top"/>
      <protection/>
    </xf>
    <xf numFmtId="0" fontId="2" fillId="0" borderId="0">
      <alignment/>
      <protection/>
    </xf>
    <xf numFmtId="0" fontId="49" fillId="0" borderId="0" applyNumberFormat="0" applyFill="0" applyBorder="0" applyAlignment="0" applyProtection="0"/>
    <xf numFmtId="0" fontId="0" fillId="0" borderId="12" applyNumberFormat="0" applyFont="0" applyFill="0" applyAlignment="0" applyProtection="0"/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2" fillId="0" borderId="0">
      <alignment/>
      <protection/>
    </xf>
    <xf numFmtId="49" fontId="7" fillId="0" borderId="0" applyBorder="0">
      <alignment vertical="top"/>
      <protection/>
    </xf>
  </cellStyleXfs>
  <cellXfs count="920">
    <xf numFmtId="49" fontId="0" fillId="0" borderId="0" xfId="0"/>
    <xf numFmtId="49" fontId="38" fillId="38" borderId="13" xfId="119" applyFont="1" applyFill="1" applyBorder="1" applyAlignment="1" applyProtection="1">
      <alignment horizontal="right" vertical="center"/>
      <protection/>
    </xf>
    <xf numFmtId="0" fontId="7" fillId="0" borderId="14" xfId="72" applyFont="1" applyFill="1" applyBorder="1" applyAlignment="1" applyProtection="1">
      <alignment horizontal="left" vertical="center" wrapText="1" indent="1"/>
      <protection/>
    </xf>
    <xf numFmtId="173" fontId="7" fillId="39" borderId="15" xfId="72" applyNumberFormat="1" applyFont="1" applyFill="1" applyBorder="1" applyAlignment="1" applyProtection="1">
      <alignment horizontal="right" vertical="center" wrapText="1"/>
      <protection locked="0"/>
    </xf>
    <xf numFmtId="14" fontId="7" fillId="0" borderId="0" xfId="72" applyNumberFormat="1" applyFont="1" applyFill="1" applyBorder="1" applyAlignment="1" applyProtection="1">
      <alignment horizontal="center" vertical="center" wrapText="1"/>
      <protection/>
    </xf>
    <xf numFmtId="4" fontId="7" fillId="5" borderId="16" xfId="72" applyNumberFormat="1" applyFont="1" applyFill="1" applyBorder="1" applyAlignment="1" applyProtection="1">
      <alignment horizontal="right" vertical="center" wrapText="1"/>
      <protection locked="0"/>
    </xf>
    <xf numFmtId="0" fontId="7" fillId="0" borderId="15" xfId="72" applyFont="1" applyFill="1" applyBorder="1" applyAlignment="1" applyProtection="1">
      <alignment horizontal="left" vertical="center" wrapText="1" indent="2"/>
      <protection/>
    </xf>
    <xf numFmtId="0" fontId="7" fillId="0" borderId="15" xfId="72" applyFont="1" applyFill="1" applyBorder="1" applyAlignment="1" applyProtection="1">
      <alignment horizontal="left" vertical="center" wrapText="1" indent="1"/>
      <protection/>
    </xf>
    <xf numFmtId="4" fontId="7" fillId="40" borderId="15" xfId="72" applyNumberFormat="1" applyFont="1" applyFill="1" applyBorder="1" applyAlignment="1" applyProtection="1">
      <alignment horizontal="right" vertical="center" wrapText="1"/>
      <protection/>
    </xf>
    <xf numFmtId="49" fontId="9" fillId="0" borderId="0" xfId="119" applyFont="1" applyFill="1" applyBorder="1" applyAlignment="1" applyProtection="1">
      <alignment horizontal="center" vertical="center"/>
      <protection/>
    </xf>
    <xf numFmtId="49" fontId="7" fillId="0" borderId="17" xfId="72" applyNumberFormat="1" applyFont="1" applyFill="1" applyBorder="1" applyAlignment="1" applyProtection="1">
      <alignment horizontal="center" vertical="center" wrapText="1"/>
      <protection/>
    </xf>
    <xf numFmtId="49" fontId="28" fillId="0" borderId="18" xfId="51" applyNumberFormat="1" applyFont="1" applyFill="1" applyBorder="1" applyAlignment="1" applyProtection="1">
      <alignment horizontal="center" vertical="center" wrapText="1"/>
      <protection/>
    </xf>
    <xf numFmtId="0" fontId="19" fillId="0" borderId="0" xfId="74" applyFont="1" applyFill="1" applyBorder="1" applyAlignment="1" applyProtection="1">
      <alignment vertical="center" wrapText="1"/>
      <protection/>
    </xf>
    <xf numFmtId="0" fontId="19" fillId="0" borderId="0" xfId="74" applyFont="1" applyBorder="1" applyAlignment="1">
      <alignment vertical="center" wrapText="1"/>
      <protection/>
    </xf>
    <xf numFmtId="0" fontId="12" fillId="0" borderId="0" xfId="72" applyFont="1" applyFill="1" applyBorder="1" applyAlignment="1" applyProtection="1">
      <alignment vertical="center" wrapText="1"/>
      <protection/>
    </xf>
    <xf numFmtId="49" fontId="50" fillId="0" borderId="0" xfId="72" applyNumberFormat="1" applyFont="1" applyFill="1" applyAlignment="1" applyProtection="1">
      <alignment horizontal="center" vertical="center" wrapText="1"/>
      <protection/>
    </xf>
    <xf numFmtId="49" fontId="7" fillId="40" borderId="19" xfId="0" applyFont="1" applyFill="1" applyBorder="1" applyAlignment="1" applyProtection="1">
      <alignment horizontal="center" vertical="top"/>
      <protection/>
    </xf>
    <xf numFmtId="49" fontId="7" fillId="0" borderId="0" xfId="67" applyFont="1" applyAlignment="1" applyProtection="1">
      <alignment vertical="center" wrapText="1"/>
      <protection/>
    </xf>
    <xf numFmtId="49" fontId="12" fillId="0" borderId="0" xfId="67" applyFont="1" applyAlignment="1" applyProtection="1">
      <alignment vertical="center"/>
      <protection/>
    </xf>
    <xf numFmtId="0" fontId="12" fillId="0" borderId="0" xfId="66" applyFont="1" applyAlignment="1" applyProtection="1">
      <alignment horizontal="center" vertical="center" wrapText="1"/>
      <protection/>
    </xf>
    <xf numFmtId="0" fontId="7" fillId="0" borderId="0" xfId="66" applyFont="1" applyAlignment="1" applyProtection="1">
      <alignment vertical="center" wrapText="1"/>
      <protection/>
    </xf>
    <xf numFmtId="0" fontId="7" fillId="0" borderId="0" xfId="66" applyFont="1" applyAlignment="1" applyProtection="1">
      <alignment horizontal="left" vertical="center" wrapText="1"/>
      <protection/>
    </xf>
    <xf numFmtId="0" fontId="7" fillId="0" borderId="0" xfId="66" applyFont="1" applyProtection="1">
      <alignment/>
      <protection/>
    </xf>
    <xf numFmtId="49" fontId="7" fillId="0" borderId="0" xfId="61" applyFont="1" applyProtection="1">
      <alignment vertical="top"/>
      <protection/>
    </xf>
    <xf numFmtId="49" fontId="7" fillId="0" borderId="0" xfId="61" applyProtection="1">
      <alignment vertical="top"/>
      <protection/>
    </xf>
    <xf numFmtId="0" fontId="12" fillId="0" borderId="0" xfId="69" applyNumberFormat="1" applyFont="1" applyFill="1" applyAlignment="1" applyProtection="1">
      <alignment vertical="center" wrapText="1"/>
      <protection/>
    </xf>
    <xf numFmtId="0" fontId="12" fillId="0" borderId="0" xfId="69" applyFont="1" applyFill="1" applyAlignment="1" applyProtection="1">
      <alignment horizontal="left" vertical="center" wrapText="1"/>
      <protection/>
    </xf>
    <xf numFmtId="0" fontId="12" fillId="0" borderId="0" xfId="69" applyFont="1" applyFill="1" applyAlignment="1" applyProtection="1">
      <alignment vertical="center" wrapText="1"/>
      <protection/>
    </xf>
    <xf numFmtId="0" fontId="7" fillId="0" borderId="0" xfId="69" applyFont="1" applyAlignment="1" applyProtection="1">
      <alignment vertical="center" wrapText="1"/>
      <protection/>
    </xf>
    <xf numFmtId="0" fontId="7" fillId="0" borderId="0" xfId="69" applyFont="1" applyFill="1" applyAlignment="1" applyProtection="1">
      <alignment vertical="center"/>
      <protection/>
    </xf>
    <xf numFmtId="0" fontId="12" fillId="0" borderId="0" xfId="69" applyFont="1" applyFill="1" applyBorder="1" applyAlignment="1" applyProtection="1">
      <alignment vertical="center" wrapText="1"/>
      <protection/>
    </xf>
    <xf numFmtId="49" fontId="12" fillId="0" borderId="0" xfId="69" applyNumberFormat="1" applyFont="1" applyFill="1" applyBorder="1" applyAlignment="1" applyProtection="1">
      <alignment horizontal="left" vertical="center" wrapText="1"/>
      <protection/>
    </xf>
    <xf numFmtId="49" fontId="0" fillId="41" borderId="0" xfId="0" applyFill="1" applyProtection="1">
      <protection/>
    </xf>
    <xf numFmtId="0" fontId="7" fillId="0" borderId="0" xfId="72" applyFont="1" applyFill="1" applyAlignment="1" applyProtection="1">
      <alignment vertical="center" wrapText="1"/>
      <protection/>
    </xf>
    <xf numFmtId="0" fontId="22" fillId="0" borderId="0" xfId="64" applyProtection="1">
      <alignment/>
      <protection/>
    </xf>
    <xf numFmtId="0" fontId="7" fillId="0" borderId="0" xfId="68" applyFont="1" applyFill="1" applyBorder="1" applyAlignment="1" applyProtection="1">
      <alignment horizontal="left" vertical="center" wrapText="1" indent="1"/>
      <protection/>
    </xf>
    <xf numFmtId="4" fontId="7" fillId="0" borderId="0" xfId="52" applyFont="1" applyFill="1" applyBorder="1" applyAlignment="1" applyProtection="1">
      <alignment horizontal="right" vertical="center" wrapText="1"/>
      <protection/>
    </xf>
    <xf numFmtId="0" fontId="20" fillId="41" borderId="0" xfId="72" applyFont="1" applyFill="1" applyAlignment="1" applyProtection="1">
      <alignment horizontal="center" vertical="center" wrapText="1"/>
      <protection/>
    </xf>
    <xf numFmtId="0" fontId="7" fillId="0" borderId="15" xfId="68" applyFont="1" applyFill="1" applyBorder="1" applyAlignment="1" applyProtection="1">
      <alignment vertical="center" wrapText="1"/>
      <protection/>
    </xf>
    <xf numFmtId="0" fontId="0" fillId="0" borderId="15" xfId="68" applyFont="1" applyFill="1" applyBorder="1" applyAlignment="1" applyProtection="1">
      <alignment vertical="center" wrapText="1"/>
      <protection/>
    </xf>
    <xf numFmtId="0" fontId="50" fillId="0" borderId="0" xfId="69" applyFont="1" applyAlignment="1" applyProtection="1">
      <alignment horizontal="center" vertical="center" wrapText="1"/>
      <protection/>
    </xf>
    <xf numFmtId="0" fontId="0" fillId="0" borderId="0" xfId="68" applyFont="1" applyFill="1" applyBorder="1" applyAlignment="1" applyProtection="1">
      <alignment vertical="center" wrapText="1"/>
      <protection/>
    </xf>
    <xf numFmtId="0" fontId="19" fillId="0" borderId="0" xfId="38" applyFont="1" applyFill="1" applyBorder="1" applyAlignment="1" applyProtection="1">
      <alignment horizontal="left" vertical="top" wrapText="1"/>
      <protection/>
    </xf>
    <xf numFmtId="49" fontId="15" fillId="0" borderId="0" xfId="59" applyFont="1" applyFill="1" applyBorder="1" applyAlignment="1" applyProtection="1">
      <alignment vertical="top" wrapText="1"/>
      <protection/>
    </xf>
    <xf numFmtId="0" fontId="19" fillId="0" borderId="0" xfId="38" applyFont="1" applyFill="1" applyBorder="1" applyAlignment="1" applyProtection="1">
      <alignment horizontal="right" vertical="top" wrapText="1"/>
      <protection/>
    </xf>
    <xf numFmtId="49" fontId="0" fillId="41" borderId="0" xfId="0" applyNumberFormat="1" applyFont="1" applyFill="1" applyAlignment="1" applyProtection="1">
      <alignment horizontal="center" vertical="top" wrapText="1"/>
      <protection/>
    </xf>
    <xf numFmtId="49" fontId="0" fillId="0" borderId="0" xfId="0" applyNumberFormat="1" applyFont="1" applyFill="1" applyAlignment="1" applyProtection="1">
      <alignment horizontal="center" vertical="top" wrapText="1"/>
      <protection/>
    </xf>
    <xf numFmtId="0" fontId="12" fillId="0" borderId="0" xfId="72" applyFont="1" applyFill="1" applyAlignment="1" applyProtection="1">
      <alignment vertical="center" wrapText="1"/>
      <protection/>
    </xf>
    <xf numFmtId="49" fontId="9" fillId="41" borderId="0" xfId="0" applyNumberFormat="1" applyFont="1" applyFill="1" applyAlignment="1" applyProtection="1">
      <alignment horizontal="center" vertical="center"/>
      <protection/>
    </xf>
    <xf numFmtId="0" fontId="3" fillId="0" borderId="0" xfId="55">
      <alignment/>
      <protection/>
    </xf>
    <xf numFmtId="0" fontId="7" fillId="0" borderId="0" xfId="60" applyNumberFormat="1" applyFont="1">
      <alignment vertical="top"/>
      <protection/>
    </xf>
    <xf numFmtId="0" fontId="0" fillId="0" borderId="0" xfId="72" applyFont="1" applyFill="1" applyAlignment="1" applyProtection="1">
      <alignment vertical="center" wrapText="1"/>
      <protection/>
    </xf>
    <xf numFmtId="0" fontId="28" fillId="0" borderId="0" xfId="72" applyFont="1" applyFill="1" applyAlignment="1" applyProtection="1">
      <alignment horizontal="center" vertical="center" wrapText="1"/>
      <protection/>
    </xf>
    <xf numFmtId="0" fontId="28" fillId="0" borderId="0" xfId="66" applyFont="1" applyAlignment="1" applyProtection="1">
      <alignment horizontal="center" vertical="center"/>
      <protection/>
    </xf>
    <xf numFmtId="0" fontId="32" fillId="0" borderId="0" xfId="72" applyFont="1" applyFill="1" applyBorder="1" applyAlignment="1" applyProtection="1">
      <alignment horizontal="center" vertical="center" wrapText="1"/>
      <protection/>
    </xf>
    <xf numFmtId="0" fontId="19" fillId="0" borderId="0" xfId="38" applyFont="1" applyFill="1" applyBorder="1" applyAlignment="1" applyProtection="1">
      <alignment horizontal="left" vertical="top"/>
      <protection/>
    </xf>
    <xf numFmtId="49" fontId="7" fillId="0" borderId="0" xfId="69" applyNumberFormat="1" applyFont="1" applyFill="1" applyBorder="1" applyAlignment="1" applyProtection="1">
      <alignment horizontal="center" vertical="center" wrapText="1"/>
      <protection/>
    </xf>
    <xf numFmtId="0" fontId="32" fillId="0" borderId="0" xfId="66" applyFont="1" applyAlignment="1" applyProtection="1">
      <alignment horizontal="center" vertical="center"/>
      <protection/>
    </xf>
    <xf numFmtId="49" fontId="20" fillId="41" borderId="0" xfId="72" applyNumberFormat="1" applyFont="1" applyFill="1" applyAlignment="1" applyProtection="1">
      <alignment horizontal="center" vertical="center" wrapText="1"/>
      <protection/>
    </xf>
    <xf numFmtId="0" fontId="7" fillId="0" borderId="20" xfId="66" applyFont="1" applyFill="1" applyBorder="1" applyAlignment="1" applyProtection="1">
      <alignment horizontal="center" vertical="center" wrapText="1"/>
      <protection/>
    </xf>
    <xf numFmtId="0" fontId="7" fillId="40" borderId="20" xfId="69" applyFont="1" applyFill="1" applyBorder="1" applyAlignment="1" applyProtection="1">
      <alignment horizontal="center" vertical="center"/>
      <protection/>
    </xf>
    <xf numFmtId="49" fontId="7" fillId="40" borderId="20" xfId="69" applyNumberFormat="1" applyFont="1" applyFill="1" applyBorder="1" applyAlignment="1" applyProtection="1">
      <alignment horizontal="center" vertical="center" wrapText="1"/>
      <protection/>
    </xf>
    <xf numFmtId="49" fontId="7" fillId="0" borderId="20" xfId="69" applyNumberFormat="1" applyFont="1" applyFill="1" applyBorder="1" applyAlignment="1" applyProtection="1">
      <alignment horizontal="center" vertical="center" wrapText="1"/>
      <protection/>
    </xf>
    <xf numFmtId="0" fontId="7" fillId="0" borderId="20" xfId="51" applyFont="1" applyFill="1" applyBorder="1" applyAlignment="1" applyProtection="1">
      <alignment horizontal="center" vertical="center" wrapText="1"/>
      <protection/>
    </xf>
    <xf numFmtId="0" fontId="7" fillId="0" borderId="20" xfId="72" applyFont="1" applyFill="1" applyBorder="1" applyAlignment="1" applyProtection="1">
      <alignment horizontal="center" vertical="center" wrapText="1"/>
      <protection/>
    </xf>
    <xf numFmtId="49" fontId="7" fillId="0" borderId="20" xfId="66" applyNumberFormat="1" applyFont="1" applyFill="1" applyBorder="1" applyAlignment="1" applyProtection="1">
      <alignment horizontal="left" vertical="center" wrapText="1"/>
      <protection/>
    </xf>
    <xf numFmtId="49" fontId="7" fillId="39" borderId="20" xfId="66" applyNumberFormat="1" applyFont="1" applyFill="1" applyBorder="1" applyAlignment="1" applyProtection="1">
      <alignment horizontal="left" vertical="center" wrapText="1"/>
      <protection locked="0"/>
    </xf>
    <xf numFmtId="49" fontId="7" fillId="39" borderId="20" xfId="69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66" applyFont="1">
      <alignment/>
      <protection/>
    </xf>
    <xf numFmtId="0" fontId="7" fillId="0" borderId="0" xfId="50" applyFont="1" applyFill="1" applyBorder="1" applyAlignment="1" applyProtection="1">
      <alignment vertical="center" wrapText="1"/>
      <protection/>
    </xf>
    <xf numFmtId="49" fontId="7" fillId="0" borderId="0" xfId="0" applyFont="1" applyFill="1" applyProtection="1">
      <protection/>
    </xf>
    <xf numFmtId="49" fontId="0" fillId="0" borderId="0" xfId="0" applyFill="1" applyProtection="1">
      <protection/>
    </xf>
    <xf numFmtId="49" fontId="9" fillId="0" borderId="0" xfId="0" applyNumberFormat="1" applyFont="1" applyFill="1" applyAlignment="1" applyProtection="1">
      <alignment horizontal="center" vertical="center"/>
      <protection/>
    </xf>
    <xf numFmtId="49" fontId="0" fillId="0" borderId="0" xfId="70" applyNumberFormat="1" applyFont="1" applyFill="1" applyAlignment="1" applyProtection="1">
      <alignment vertical="center" wrapText="1"/>
      <protection/>
    </xf>
    <xf numFmtId="49" fontId="7" fillId="0" borderId="0" xfId="0" applyNumberFormat="1" applyFont="1" applyFill="1" applyAlignment="1" applyProtection="1">
      <alignment horizontal="center" vertical="top"/>
      <protection/>
    </xf>
    <xf numFmtId="49" fontId="0" fillId="0" borderId="0" xfId="0" applyNumberFormat="1" applyFont="1" applyFill="1" applyAlignment="1" applyProtection="1">
      <alignment horizontal="center" vertical="center"/>
      <protection/>
    </xf>
    <xf numFmtId="49" fontId="7" fillId="0" borderId="0" xfId="0" applyNumberFormat="1" applyFont="1" applyFill="1" applyProtection="1">
      <protection/>
    </xf>
    <xf numFmtId="49" fontId="7" fillId="0" borderId="0" xfId="70" applyNumberFormat="1" applyFont="1" applyFill="1" applyAlignment="1" applyProtection="1">
      <alignment vertical="center" wrapText="1"/>
      <protection/>
    </xf>
    <xf numFmtId="0" fontId="7" fillId="0" borderId="0" xfId="70" applyFont="1" applyFill="1" applyAlignment="1" applyProtection="1">
      <alignment vertical="center"/>
      <protection/>
    </xf>
    <xf numFmtId="49" fontId="7" fillId="0" borderId="0" xfId="0" applyNumberFormat="1" applyFont="1" applyFill="1" applyAlignment="1" applyProtection="1">
      <alignment vertical="center" wrapText="1"/>
      <protection/>
    </xf>
    <xf numFmtId="49" fontId="0" fillId="0" borderId="0" xfId="0" applyFill="1" applyAlignment="1" applyProtection="1">
      <alignment horizontal="center" vertical="top"/>
      <protection/>
    </xf>
    <xf numFmtId="49" fontId="0" fillId="0" borderId="0" xfId="0" applyFont="1" applyFill="1" applyProtection="1">
      <protection/>
    </xf>
    <xf numFmtId="49" fontId="0" fillId="0" borderId="0" xfId="0" applyFill="1" applyAlignment="1" applyProtection="1">
      <alignment vertical="top" wrapText="1"/>
      <protection/>
    </xf>
    <xf numFmtId="0" fontId="20" fillId="0" borderId="21" xfId="72" applyFont="1" applyFill="1" applyBorder="1" applyAlignment="1" applyProtection="1">
      <alignment horizontal="center" vertical="center" wrapText="1"/>
      <protection/>
    </xf>
    <xf numFmtId="49" fontId="0" fillId="0" borderId="21" xfId="0" applyFill="1" applyBorder="1" applyAlignment="1" applyProtection="1">
      <alignment horizontal="center" vertical="center" wrapText="1"/>
      <protection/>
    </xf>
    <xf numFmtId="0" fontId="0" fillId="0" borderId="21" xfId="0" applyNumberFormat="1" applyFill="1" applyBorder="1" applyAlignment="1" applyProtection="1">
      <alignment horizontal="center" vertical="center" wrapText="1"/>
      <protection/>
    </xf>
    <xf numFmtId="0" fontId="28" fillId="0" borderId="0" xfId="72" applyFont="1" applyFill="1" applyBorder="1" applyAlignment="1" applyProtection="1">
      <alignment horizontal="center" vertical="center" wrapText="1"/>
      <protection/>
    </xf>
    <xf numFmtId="0" fontId="7" fillId="0" borderId="0" xfId="72" applyFont="1" applyFill="1" applyBorder="1" applyAlignment="1" applyProtection="1">
      <alignment vertical="center" wrapText="1"/>
      <protection/>
    </xf>
    <xf numFmtId="0" fontId="7" fillId="0" borderId="0" xfId="72" applyFont="1" applyFill="1" applyBorder="1" applyAlignment="1" applyProtection="1">
      <alignment horizontal="right" vertical="center" wrapText="1"/>
      <protection/>
    </xf>
    <xf numFmtId="49" fontId="28" fillId="0" borderId="0" xfId="51" applyNumberFormat="1" applyFont="1" applyFill="1" applyBorder="1" applyAlignment="1" applyProtection="1">
      <alignment horizontal="center" vertical="center" wrapText="1"/>
      <protection/>
    </xf>
    <xf numFmtId="49" fontId="12" fillId="0" borderId="0" xfId="0" applyFont="1" applyFill="1" applyBorder="1" applyProtection="1">
      <protection/>
    </xf>
    <xf numFmtId="49" fontId="0" fillId="0" borderId="0" xfId="0" applyFont="1" applyFill="1" applyBorder="1" applyProtection="1">
      <protection/>
    </xf>
    <xf numFmtId="0" fontId="32" fillId="0" borderId="0" xfId="66" applyFont="1" applyFill="1" applyAlignment="1" applyProtection="1">
      <alignment horizontal="center" vertical="center"/>
      <protection/>
    </xf>
    <xf numFmtId="0" fontId="7" fillId="0" borderId="0" xfId="66" applyFont="1" applyFill="1" applyProtection="1">
      <alignment/>
      <protection/>
    </xf>
    <xf numFmtId="0" fontId="32" fillId="0" borderId="0" xfId="66" applyFont="1" applyFill="1" applyBorder="1" applyAlignment="1" applyProtection="1">
      <alignment horizontal="center" vertical="center"/>
      <protection/>
    </xf>
    <xf numFmtId="0" fontId="7" fillId="0" borderId="0" xfId="66" applyFont="1" applyFill="1" applyBorder="1" applyProtection="1">
      <alignment/>
      <protection/>
    </xf>
    <xf numFmtId="0" fontId="7" fillId="0" borderId="20" xfId="66" applyFont="1" applyFill="1" applyBorder="1" applyAlignment="1" applyProtection="1">
      <alignment horizontal="center" vertical="center"/>
      <protection/>
    </xf>
    <xf numFmtId="0" fontId="32" fillId="0" borderId="0" xfId="66" applyFont="1" applyFill="1" applyBorder="1" applyAlignment="1" applyProtection="1">
      <alignment horizontal="center" vertical="center" wrapText="1"/>
      <protection/>
    </xf>
    <xf numFmtId="49" fontId="10" fillId="0" borderId="0" xfId="0" applyFont="1" applyFill="1" applyAlignment="1" applyProtection="1">
      <alignment horizontal="left" vertical="top" wrapText="1"/>
      <protection/>
    </xf>
    <xf numFmtId="49" fontId="10" fillId="0" borderId="0" xfId="0" applyFont="1" applyFill="1" applyAlignment="1" applyProtection="1">
      <alignment vertical="top"/>
      <protection/>
    </xf>
    <xf numFmtId="0" fontId="28" fillId="0" borderId="0" xfId="66" applyFont="1" applyFill="1" applyAlignment="1" applyProtection="1">
      <alignment horizontal="center" vertical="center"/>
      <protection/>
    </xf>
    <xf numFmtId="0" fontId="28" fillId="0" borderId="0" xfId="66" applyFont="1" applyFill="1" applyBorder="1" applyAlignment="1" applyProtection="1">
      <alignment horizontal="center" vertical="center"/>
      <protection/>
    </xf>
    <xf numFmtId="49" fontId="9" fillId="38" borderId="22" xfId="0" applyFont="1" applyFill="1" applyBorder="1" applyAlignment="1" applyProtection="1">
      <alignment horizontal="center" vertical="center"/>
      <protection/>
    </xf>
    <xf numFmtId="49" fontId="38" fillId="38" borderId="23" xfId="0" applyFont="1" applyFill="1" applyBorder="1" applyAlignment="1" applyProtection="1">
      <alignment horizontal="left" vertical="center"/>
      <protection/>
    </xf>
    <xf numFmtId="0" fontId="23" fillId="0" borderId="0" xfId="69" applyFont="1" applyFill="1" applyAlignment="1" applyProtection="1">
      <alignment vertical="center" wrapText="1"/>
      <protection/>
    </xf>
    <xf numFmtId="0" fontId="7" fillId="0" borderId="0" xfId="69" applyFont="1" applyFill="1" applyAlignment="1" applyProtection="1">
      <alignment vertical="center" wrapText="1"/>
      <protection/>
    </xf>
    <xf numFmtId="0" fontId="7" fillId="0" borderId="0" xfId="69" applyFont="1" applyFill="1" applyBorder="1" applyAlignment="1" applyProtection="1">
      <alignment vertical="center" wrapText="1"/>
      <protection/>
    </xf>
    <xf numFmtId="0" fontId="7" fillId="0" borderId="0" xfId="69" applyFont="1" applyFill="1" applyBorder="1" applyAlignment="1" applyProtection="1">
      <alignment horizontal="right" vertical="center" wrapText="1" indent="1"/>
      <protection/>
    </xf>
    <xf numFmtId="14" fontId="12" fillId="0" borderId="0" xfId="69" applyNumberFormat="1" applyFont="1" applyFill="1" applyBorder="1" applyAlignment="1" applyProtection="1">
      <alignment horizontal="center" vertical="center" wrapText="1"/>
      <protection/>
    </xf>
    <xf numFmtId="0" fontId="12" fillId="0" borderId="0" xfId="69" applyNumberFormat="1" applyFont="1" applyFill="1" applyBorder="1" applyAlignment="1" applyProtection="1">
      <alignment horizontal="center" vertical="center" wrapText="1"/>
      <protection/>
    </xf>
    <xf numFmtId="0" fontId="0" fillId="0" borderId="0" xfId="69" applyFont="1" applyFill="1" applyBorder="1" applyAlignment="1" applyProtection="1">
      <alignment horizontal="right" vertical="center" wrapText="1" indent="1"/>
      <protection/>
    </xf>
    <xf numFmtId="0" fontId="23" fillId="0" borderId="0" xfId="69" applyFont="1" applyFill="1" applyAlignment="1" applyProtection="1">
      <alignment horizontal="center" vertical="center" wrapText="1"/>
      <protection/>
    </xf>
    <xf numFmtId="0" fontId="7" fillId="0" borderId="0" xfId="69" applyNumberFormat="1" applyFont="1" applyFill="1" applyBorder="1" applyAlignment="1" applyProtection="1">
      <alignment horizontal="right" vertical="center" wrapText="1" indent="1"/>
      <protection/>
    </xf>
    <xf numFmtId="0" fontId="0" fillId="0" borderId="0" xfId="69" applyNumberFormat="1" applyFont="1" applyFill="1" applyBorder="1" applyAlignment="1" applyProtection="1">
      <alignment horizontal="right" vertical="center" wrapText="1" indent="1"/>
      <protection/>
    </xf>
    <xf numFmtId="49" fontId="7" fillId="0" borderId="0" xfId="69" applyNumberFormat="1" applyFont="1" applyFill="1" applyBorder="1" applyAlignment="1" applyProtection="1">
      <alignment horizontal="right" vertical="center" wrapText="1" indent="1"/>
      <protection/>
    </xf>
    <xf numFmtId="0" fontId="12" fillId="0" borderId="0" xfId="69" applyFont="1" applyFill="1" applyAlignment="1" applyProtection="1">
      <alignment horizontal="center" vertical="center" wrapText="1"/>
      <protection/>
    </xf>
    <xf numFmtId="0" fontId="50" fillId="0" borderId="0" xfId="69" applyFont="1" applyFill="1" applyAlignment="1" applyProtection="1">
      <alignment horizontal="center" vertical="center" wrapText="1"/>
      <protection/>
    </xf>
    <xf numFmtId="0" fontId="7" fillId="0" borderId="0" xfId="69" applyFont="1" applyFill="1" applyAlignment="1" applyProtection="1">
      <alignment horizontal="center" vertical="center" wrapText="1"/>
      <protection/>
    </xf>
    <xf numFmtId="0" fontId="7" fillId="0" borderId="0" xfId="69" applyFont="1" applyFill="1" applyAlignment="1" applyProtection="1">
      <alignment horizontal="right" vertical="center"/>
      <protection/>
    </xf>
    <xf numFmtId="0" fontId="9" fillId="0" borderId="0" xfId="69" applyFont="1" applyFill="1" applyBorder="1" applyAlignment="1" applyProtection="1">
      <alignment vertical="center" wrapText="1"/>
      <protection/>
    </xf>
    <xf numFmtId="0" fontId="25" fillId="0" borderId="0" xfId="69" applyFont="1" applyFill="1" applyBorder="1" applyAlignment="1" applyProtection="1">
      <alignment horizontal="center" vertical="center" wrapText="1"/>
      <protection/>
    </xf>
    <xf numFmtId="0" fontId="7" fillId="0" borderId="0" xfId="69" applyFont="1" applyFill="1" applyBorder="1" applyAlignment="1" applyProtection="1">
      <alignment horizontal="center" vertical="center" wrapText="1"/>
      <protection/>
    </xf>
    <xf numFmtId="14" fontId="7" fillId="0" borderId="0" xfId="69" applyNumberFormat="1" applyFont="1" applyFill="1" applyBorder="1" applyAlignment="1" applyProtection="1">
      <alignment horizontal="center" vertical="center" wrapText="1"/>
      <protection/>
    </xf>
    <xf numFmtId="0" fontId="7" fillId="0" borderId="0" xfId="69" applyNumberFormat="1" applyFont="1" applyFill="1" applyBorder="1" applyAlignment="1" applyProtection="1">
      <alignment horizontal="center" vertical="center" wrapText="1"/>
      <protection/>
    </xf>
    <xf numFmtId="0" fontId="32" fillId="0" borderId="0" xfId="66" applyFont="1" applyFill="1" applyBorder="1" applyAlignment="1" applyProtection="1">
      <alignment horizontal="center"/>
      <protection/>
    </xf>
    <xf numFmtId="49" fontId="0" fillId="0" borderId="0" xfId="0" applyFill="1" applyBorder="1" applyProtection="1">
      <protection/>
    </xf>
    <xf numFmtId="49" fontId="0" fillId="0" borderId="0" xfId="0" applyNumberFormat="1" applyFill="1" applyProtection="1">
      <protection/>
    </xf>
    <xf numFmtId="0" fontId="0" fillId="0" borderId="0" xfId="0" applyNumberFormat="1" applyFill="1" applyProtection="1">
      <protection/>
    </xf>
    <xf numFmtId="49" fontId="24" fillId="0" borderId="24" xfId="59" applyFont="1" applyFill="1" applyBorder="1" applyAlignment="1" applyProtection="1">
      <alignment vertical="center" wrapText="1"/>
      <protection/>
    </xf>
    <xf numFmtId="49" fontId="24" fillId="0" borderId="25" xfId="59" applyFont="1" applyFill="1" applyBorder="1" applyAlignment="1" applyProtection="1">
      <alignment vertical="center" wrapText="1"/>
      <protection/>
    </xf>
    <xf numFmtId="49" fontId="24" fillId="0" borderId="25" xfId="59" applyFont="1" applyFill="1" applyBorder="1" applyAlignment="1" applyProtection="1">
      <alignment horizontal="center" vertical="center" wrapText="1"/>
      <protection/>
    </xf>
    <xf numFmtId="49" fontId="13" fillId="0" borderId="0" xfId="48" applyNumberFormat="1" applyFont="1" applyFill="1" applyBorder="1" applyAlignment="1" applyProtection="1">
      <alignment wrapText="1"/>
      <protection/>
    </xf>
    <xf numFmtId="49" fontId="13" fillId="0" borderId="0" xfId="48" applyNumberFormat="1" applyFont="1" applyFill="1" applyBorder="1" applyAlignment="1" applyProtection="1">
      <alignment horizontal="left" wrapText="1"/>
      <protection/>
    </xf>
    <xf numFmtId="49" fontId="24" fillId="0" borderId="26" xfId="59" applyFont="1" applyFill="1" applyBorder="1" applyAlignment="1" applyProtection="1">
      <alignment vertical="center" wrapText="1"/>
      <protection/>
    </xf>
    <xf numFmtId="49" fontId="50" fillId="0" borderId="0" xfId="0" applyFont="1" applyFill="1" applyProtection="1">
      <protection/>
    </xf>
    <xf numFmtId="49" fontId="0" fillId="0" borderId="27" xfId="0" applyFill="1" applyBorder="1" applyProtection="1">
      <protection/>
    </xf>
    <xf numFmtId="49" fontId="0" fillId="0" borderId="28" xfId="0" applyFill="1" applyBorder="1" applyProtection="1">
      <protection/>
    </xf>
    <xf numFmtId="49" fontId="15" fillId="0" borderId="29" xfId="59" applyFont="1" applyFill="1" applyBorder="1" applyAlignment="1" applyProtection="1">
      <alignment wrapText="1"/>
      <protection/>
    </xf>
    <xf numFmtId="49" fontId="0" fillId="0" borderId="30" xfId="0" applyFill="1" applyBorder="1" applyProtection="1">
      <protection/>
    </xf>
    <xf numFmtId="49" fontId="0" fillId="0" borderId="31" xfId="0" applyFill="1" applyBorder="1" applyProtection="1">
      <protection/>
    </xf>
    <xf numFmtId="49" fontId="15" fillId="0" borderId="0" xfId="59" applyFont="1" applyFill="1" applyBorder="1" applyAlignment="1" applyProtection="1">
      <alignment wrapText="1"/>
      <protection/>
    </xf>
    <xf numFmtId="49" fontId="21" fillId="0" borderId="32" xfId="59" applyFont="1" applyFill="1" applyBorder="1" applyAlignment="1" applyProtection="1">
      <alignment horizontal="left" vertical="center" wrapText="1"/>
      <protection/>
    </xf>
    <xf numFmtId="49" fontId="21" fillId="0" borderId="0" xfId="59" applyFont="1" applyFill="1" applyBorder="1" applyAlignment="1" applyProtection="1">
      <alignment horizontal="left" vertical="center" wrapText="1"/>
      <protection/>
    </xf>
    <xf numFmtId="49" fontId="15" fillId="0" borderId="32" xfId="59" applyFont="1" applyFill="1" applyBorder="1" applyAlignment="1" applyProtection="1">
      <alignment wrapText="1"/>
      <protection/>
    </xf>
    <xf numFmtId="0" fontId="15" fillId="0" borderId="0" xfId="65" applyFont="1" applyFill="1" applyBorder="1" applyAlignment="1" applyProtection="1">
      <alignment horizontal="right" vertical="top" wrapText="1"/>
      <protection/>
    </xf>
    <xf numFmtId="49" fontId="15" fillId="0" borderId="0" xfId="59" applyFont="1" applyFill="1" applyBorder="1" applyAlignment="1" applyProtection="1">
      <alignment horizontal="right" wrapText="1"/>
      <protection/>
    </xf>
    <xf numFmtId="49" fontId="0" fillId="0" borderId="33" xfId="0" applyFill="1" applyBorder="1" applyProtection="1">
      <protection/>
    </xf>
    <xf numFmtId="49" fontId="0" fillId="0" borderId="34" xfId="0" applyFill="1" applyBorder="1" applyProtection="1">
      <protection/>
    </xf>
    <xf numFmtId="49" fontId="21" fillId="0" borderId="35" xfId="59" applyFont="1" applyFill="1" applyBorder="1" applyAlignment="1" applyProtection="1">
      <alignment horizontal="left" vertical="center" wrapText="1"/>
      <protection/>
    </xf>
    <xf numFmtId="49" fontId="21" fillId="0" borderId="36" xfId="59" applyFont="1" applyFill="1" applyBorder="1" applyAlignment="1" applyProtection="1">
      <alignment horizontal="left" vertical="center" wrapText="1"/>
      <protection/>
    </xf>
    <xf numFmtId="49" fontId="0" fillId="5" borderId="12" xfId="56" applyNumberFormat="1" applyFont="1" applyFill="1" applyBorder="1" applyAlignment="1" applyProtection="1">
      <alignment horizontal="center" vertical="center" wrapText="1"/>
      <protection locked="0"/>
    </xf>
    <xf numFmtId="49" fontId="0" fillId="39" borderId="12" xfId="56" applyNumberFormat="1" applyFont="1" applyFill="1" applyBorder="1" applyAlignment="1" applyProtection="1">
      <alignment horizontal="center" vertical="center" wrapText="1"/>
      <protection locked="0"/>
    </xf>
    <xf numFmtId="49" fontId="0" fillId="40" borderId="12" xfId="56" applyNumberFormat="1" applyFont="1" applyFill="1" applyBorder="1" applyAlignment="1" applyProtection="1">
      <alignment horizontal="center" vertical="center" wrapText="1"/>
      <protection/>
    </xf>
    <xf numFmtId="49" fontId="0" fillId="42" borderId="12" xfId="56" applyNumberFormat="1" applyFont="1" applyFill="1" applyBorder="1" applyAlignment="1" applyProtection="1">
      <alignment horizontal="center" vertical="center" wrapText="1"/>
      <protection/>
    </xf>
    <xf numFmtId="49" fontId="0" fillId="5" borderId="16" xfId="0" applyFill="1" applyBorder="1" applyAlignment="1" applyProtection="1">
      <alignment horizontal="left" vertical="center" wrapText="1"/>
      <protection locked="0"/>
    </xf>
    <xf numFmtId="49" fontId="0" fillId="0" borderId="16" xfId="0" applyFill="1" applyBorder="1" applyAlignment="1" applyProtection="1">
      <alignment horizontal="left" vertical="center" wrapText="1"/>
      <protection/>
    </xf>
    <xf numFmtId="0" fontId="0" fillId="0" borderId="16" xfId="0" applyNumberFormat="1" applyFill="1" applyBorder="1" applyAlignment="1" applyProtection="1">
      <alignment horizontal="center" vertical="center" wrapText="1"/>
      <protection/>
    </xf>
    <xf numFmtId="49" fontId="0" fillId="0" borderId="0" xfId="0" applyFill="1" applyBorder="1" applyAlignment="1" applyProtection="1">
      <alignment horizontal="left" vertical="center" wrapText="1"/>
      <protection/>
    </xf>
    <xf numFmtId="0" fontId="0" fillId="0" borderId="0" xfId="0" applyNumberFormat="1" applyFill="1" applyBorder="1" applyAlignment="1" applyProtection="1">
      <alignment horizontal="center" vertical="center" wrapText="1"/>
      <protection/>
    </xf>
    <xf numFmtId="49" fontId="0" fillId="0" borderId="15" xfId="0" applyFill="1" applyBorder="1" applyAlignment="1" applyProtection="1">
      <alignment horizontal="right" vertical="center" wrapText="1" indent="1"/>
      <protection/>
    </xf>
    <xf numFmtId="0" fontId="0" fillId="0" borderId="15" xfId="0" applyNumberFormat="1" applyFill="1" applyBorder="1" applyAlignment="1" applyProtection="1">
      <alignment horizontal="right" vertical="center" wrapText="1"/>
      <protection/>
    </xf>
    <xf numFmtId="49" fontId="7" fillId="0" borderId="0" xfId="0" applyNumberFormat="1" applyFont="1" applyFill="1" applyProtection="1">
      <protection/>
    </xf>
    <xf numFmtId="0" fontId="0" fillId="0" borderId="0" xfId="0" applyNumberFormat="1"/>
    <xf numFmtId="0" fontId="3" fillId="0" borderId="0" xfId="73">
      <alignment/>
      <protection/>
    </xf>
    <xf numFmtId="49" fontId="7" fillId="0" borderId="0" xfId="57">
      <alignment vertical="top"/>
      <protection/>
    </xf>
    <xf numFmtId="0" fontId="37" fillId="0" borderId="0" xfId="69" applyFont="1" applyFill="1" applyAlignment="1" applyProtection="1">
      <alignment vertical="top" wrapText="1"/>
      <protection/>
    </xf>
    <xf numFmtId="0" fontId="37" fillId="0" borderId="0" xfId="69" applyFont="1" applyFill="1" applyAlignment="1" applyProtection="1">
      <alignment horizontal="right" vertical="top" wrapText="1"/>
      <protection/>
    </xf>
    <xf numFmtId="0" fontId="50" fillId="0" borderId="0" xfId="69" applyFont="1" applyFill="1" applyBorder="1" applyAlignment="1" applyProtection="1">
      <alignment horizontal="right" vertical="center" wrapText="1" indent="1"/>
      <protection/>
    </xf>
    <xf numFmtId="49" fontId="50" fillId="0" borderId="0" xfId="69" applyNumberFormat="1" applyFont="1" applyFill="1" applyBorder="1" applyAlignment="1" applyProtection="1">
      <alignment horizontal="center" vertical="center" wrapText="1"/>
      <protection/>
    </xf>
    <xf numFmtId="0" fontId="32" fillId="0" borderId="0" xfId="72" applyFont="1" applyFill="1" applyAlignment="1" applyProtection="1">
      <alignment horizontal="center" vertical="center" wrapText="1"/>
      <protection/>
    </xf>
    <xf numFmtId="0" fontId="31" fillId="0" borderId="0" xfId="72" applyFont="1" applyFill="1" applyAlignment="1" applyProtection="1">
      <alignment vertical="center" wrapText="1"/>
      <protection/>
    </xf>
    <xf numFmtId="4" fontId="0" fillId="0" borderId="0" xfId="52" applyFont="1" applyFill="1" applyBorder="1" applyAlignment="1" applyProtection="1">
      <alignment horizontal="center" vertical="center" wrapText="1"/>
      <protection/>
    </xf>
    <xf numFmtId="4" fontId="7" fillId="0" borderId="0" xfId="52" applyFont="1" applyFill="1" applyBorder="1" applyAlignment="1" applyProtection="1">
      <alignment horizontal="center" vertical="center" wrapText="1"/>
      <protection/>
    </xf>
    <xf numFmtId="0" fontId="42" fillId="0" borderId="0" xfId="72" applyFont="1" applyFill="1" applyAlignment="1" applyProtection="1">
      <alignment vertical="center" wrapText="1"/>
      <protection/>
    </xf>
    <xf numFmtId="0" fontId="10" fillId="0" borderId="0" xfId="72" applyFont="1" applyFill="1" applyAlignment="1" applyProtection="1">
      <alignment vertical="center" wrapText="1"/>
      <protection/>
    </xf>
    <xf numFmtId="0" fontId="43" fillId="0" borderId="0" xfId="72" applyFont="1" applyFill="1" applyAlignment="1" applyProtection="1">
      <alignment horizontal="center" vertical="center" wrapText="1"/>
      <protection/>
    </xf>
    <xf numFmtId="0" fontId="50" fillId="0" borderId="0" xfId="58" applyNumberFormat="1" applyFont="1" applyAlignment="1">
      <alignment vertical="center"/>
      <protection/>
    </xf>
    <xf numFmtId="0" fontId="7" fillId="0" borderId="0" xfId="62" applyFont="1" applyFill="1" applyBorder="1" applyAlignment="1" applyProtection="1">
      <alignment vertical="center" wrapText="1"/>
      <protection/>
    </xf>
    <xf numFmtId="0" fontId="7" fillId="0" borderId="0" xfId="62" applyFont="1" applyFill="1" applyBorder="1" applyAlignment="1" applyProtection="1">
      <alignment horizontal="center" vertical="center" wrapText="1"/>
      <protection/>
    </xf>
    <xf numFmtId="0" fontId="44" fillId="0" borderId="0" xfId="62" applyFont="1" applyFill="1" applyBorder="1" applyAlignment="1" applyProtection="1">
      <alignment horizontal="center" vertical="center" wrapText="1"/>
      <protection/>
    </xf>
    <xf numFmtId="0" fontId="7" fillId="0" borderId="0" xfId="51" applyNumberFormat="1" applyFont="1" applyFill="1" applyBorder="1" applyAlignment="1" applyProtection="1">
      <alignment horizontal="center" vertical="center" wrapText="1"/>
      <protection/>
    </xf>
    <xf numFmtId="0" fontId="7" fillId="0" borderId="0" xfId="58" applyNumberFormat="1" applyFill="1" applyAlignment="1" applyProtection="1">
      <alignment vertical="center"/>
      <protection/>
    </xf>
    <xf numFmtId="49" fontId="7" fillId="0" borderId="0" xfId="57" applyFill="1" applyProtection="1">
      <alignment vertical="top"/>
      <protection/>
    </xf>
    <xf numFmtId="0" fontId="51" fillId="0" borderId="0" xfId="54" applyFont="1" applyFill="1" applyProtection="1">
      <alignment/>
      <protection/>
    </xf>
    <xf numFmtId="0" fontId="9" fillId="0" borderId="12" xfId="53" applyFont="1" applyBorder="1" applyAlignment="1" applyProtection="1">
      <alignment horizontal="justify" vertical="center" wrapText="1"/>
      <protection/>
    </xf>
    <xf numFmtId="0" fontId="7" fillId="0" borderId="12" xfId="53" applyFont="1" applyBorder="1" applyAlignment="1" applyProtection="1">
      <alignment horizontal="justify" vertical="center" wrapText="1"/>
      <protection/>
    </xf>
    <xf numFmtId="170" fontId="7" fillId="0" borderId="15" xfId="51" applyNumberFormat="1" applyFont="1" applyFill="1" applyBorder="1" applyAlignment="1" applyProtection="1">
      <alignment horizontal="center" vertical="center" wrapText="1"/>
      <protection/>
    </xf>
    <xf numFmtId="49" fontId="9" fillId="38" borderId="37" xfId="57" applyFont="1" applyFill="1" applyBorder="1" applyAlignment="1" applyProtection="1">
      <alignment horizontal="right" vertical="center" wrapText="1"/>
      <protection/>
    </xf>
    <xf numFmtId="49" fontId="38" fillId="38" borderId="13" xfId="57" applyFont="1" applyFill="1" applyBorder="1" applyAlignment="1" applyProtection="1">
      <alignment horizontal="left" vertical="center" indent="2"/>
      <protection/>
    </xf>
    <xf numFmtId="49" fontId="7" fillId="38" borderId="13" xfId="57" applyFont="1" applyFill="1" applyBorder="1" applyAlignment="1" applyProtection="1">
      <alignment horizontal="right" vertical="center" wrapText="1"/>
      <protection/>
    </xf>
    <xf numFmtId="49" fontId="7" fillId="38" borderId="38" xfId="57" applyFont="1" applyFill="1" applyBorder="1" applyAlignment="1" applyProtection="1">
      <alignment horizontal="right" vertical="center" wrapText="1"/>
      <protection/>
    </xf>
    <xf numFmtId="0" fontId="50" fillId="0" borderId="0" xfId="72" applyFont="1" applyFill="1" applyAlignment="1" applyProtection="1">
      <alignment vertical="center" wrapText="1"/>
      <protection/>
    </xf>
    <xf numFmtId="49" fontId="7" fillId="40" borderId="15" xfId="72" applyNumberFormat="1" applyFont="1" applyFill="1" applyBorder="1" applyAlignment="1" applyProtection="1">
      <alignment horizontal="center" vertical="center" wrapText="1"/>
      <protection/>
    </xf>
    <xf numFmtId="49" fontId="38" fillId="38" borderId="13" xfId="57" applyFont="1" applyFill="1" applyBorder="1" applyAlignment="1" applyProtection="1">
      <alignment horizontal="left" vertical="center" indent="1"/>
      <protection/>
    </xf>
    <xf numFmtId="0" fontId="50" fillId="0" borderId="0" xfId="58" applyNumberFormat="1" applyFont="1" applyFill="1" applyAlignment="1" applyProtection="1">
      <alignment vertical="center"/>
      <protection/>
    </xf>
    <xf numFmtId="49" fontId="28" fillId="0" borderId="15" xfId="51" applyNumberFormat="1" applyFont="1" applyFill="1" applyBorder="1" applyAlignment="1" applyProtection="1">
      <alignment horizontal="center" vertical="center" wrapText="1"/>
      <protection/>
    </xf>
    <xf numFmtId="49" fontId="7" fillId="0" borderId="15" xfId="51" applyNumberFormat="1" applyFont="1" applyFill="1" applyBorder="1" applyAlignment="1" applyProtection="1">
      <alignment horizontal="center" vertical="center" wrapText="1"/>
      <protection/>
    </xf>
    <xf numFmtId="49" fontId="9" fillId="38" borderId="13" xfId="57" applyFont="1" applyFill="1" applyBorder="1" applyAlignment="1" applyProtection="1">
      <alignment horizontal="right" vertical="center" wrapText="1"/>
      <protection/>
    </xf>
    <xf numFmtId="49" fontId="9" fillId="38" borderId="38" xfId="57" applyFont="1" applyFill="1" applyBorder="1" applyAlignment="1" applyProtection="1">
      <alignment horizontal="right" vertical="center" wrapText="1"/>
      <protection/>
    </xf>
    <xf numFmtId="49" fontId="7" fillId="0" borderId="0" xfId="70" applyNumberFormat="1" applyFont="1" applyFill="1" applyBorder="1" applyAlignment="1" applyProtection="1">
      <alignment vertical="center" wrapText="1"/>
      <protection/>
    </xf>
    <xf numFmtId="49" fontId="7" fillId="0" borderId="39" xfId="51" applyNumberFormat="1" applyFont="1" applyFill="1" applyBorder="1" applyAlignment="1" applyProtection="1">
      <alignment horizontal="center" vertical="center" wrapText="1"/>
      <protection/>
    </xf>
    <xf numFmtId="49" fontId="7" fillId="0" borderId="14" xfId="51" applyNumberFormat="1" applyFont="1" applyFill="1" applyBorder="1" applyAlignment="1" applyProtection="1">
      <alignment horizontal="center" vertical="center" wrapText="1"/>
      <protection/>
    </xf>
    <xf numFmtId="0" fontId="7" fillId="43" borderId="40" xfId="66" applyFont="1" applyFill="1" applyBorder="1" applyAlignment="1">
      <alignment horizontal="center" vertical="center"/>
      <protection/>
    </xf>
    <xf numFmtId="0" fontId="7" fillId="43" borderId="41" xfId="66" applyFont="1" applyFill="1" applyBorder="1" applyAlignment="1">
      <alignment horizontal="center" vertical="center"/>
      <protection/>
    </xf>
    <xf numFmtId="0" fontId="7" fillId="38" borderId="37" xfId="51" applyNumberFormat="1" applyFont="1" applyFill="1" applyBorder="1" applyAlignment="1" applyProtection="1">
      <alignment horizontal="center" vertical="center" wrapText="1"/>
      <protection/>
    </xf>
    <xf numFmtId="49" fontId="7" fillId="38" borderId="13" xfId="70" applyNumberFormat="1" applyFont="1" applyFill="1" applyBorder="1" applyAlignment="1" applyProtection="1">
      <alignment horizontal="center" vertical="center" wrapText="1"/>
      <protection/>
    </xf>
    <xf numFmtId="49" fontId="7" fillId="38" borderId="13" xfId="51" applyNumberFormat="1" applyFont="1" applyFill="1" applyBorder="1" applyAlignment="1" applyProtection="1">
      <alignment horizontal="center" vertical="center" wrapText="1"/>
      <protection/>
    </xf>
    <xf numFmtId="49" fontId="7" fillId="38" borderId="13" xfId="58" applyNumberFormat="1" applyFill="1" applyBorder="1" applyAlignment="1" applyProtection="1">
      <alignment horizontal="left" vertical="center"/>
      <protection/>
    </xf>
    <xf numFmtId="0" fontId="7" fillId="38" borderId="38" xfId="58" applyNumberFormat="1" applyFill="1" applyBorder="1" applyAlignment="1" applyProtection="1">
      <alignment vertical="center"/>
      <protection/>
    </xf>
    <xf numFmtId="0" fontId="50" fillId="38" borderId="42" xfId="72" applyFont="1" applyFill="1" applyBorder="1" applyAlignment="1" applyProtection="1">
      <alignment horizontal="center" vertical="center" wrapText="1"/>
      <protection/>
    </xf>
    <xf numFmtId="0" fontId="50" fillId="38" borderId="43" xfId="72" applyFont="1" applyFill="1" applyBorder="1" applyAlignment="1" applyProtection="1">
      <alignment horizontal="center" vertical="center" wrapText="1"/>
      <protection/>
    </xf>
    <xf numFmtId="49" fontId="50" fillId="38" borderId="43" xfId="72" applyNumberFormat="1" applyFont="1" applyFill="1" applyBorder="1" applyAlignment="1" applyProtection="1">
      <alignment horizontal="left" vertical="center" wrapText="1"/>
      <protection/>
    </xf>
    <xf numFmtId="49" fontId="50" fillId="38" borderId="44" xfId="72" applyNumberFormat="1" applyFont="1" applyFill="1" applyBorder="1" applyAlignment="1" applyProtection="1">
      <alignment horizontal="left" vertical="center" wrapText="1"/>
      <protection/>
    </xf>
    <xf numFmtId="49" fontId="38" fillId="38" borderId="13" xfId="0" applyFont="1" applyFill="1" applyBorder="1" applyAlignment="1" applyProtection="1">
      <alignment horizontal="left" vertical="center" indent="1"/>
      <protection/>
    </xf>
    <xf numFmtId="49" fontId="50" fillId="0" borderId="0" xfId="70" applyNumberFormat="1" applyFont="1" applyFill="1" applyBorder="1" applyAlignment="1" applyProtection="1">
      <alignment horizontal="center" vertical="center" wrapText="1"/>
      <protection/>
    </xf>
    <xf numFmtId="3" fontId="50" fillId="0" borderId="0" xfId="71" applyNumberFormat="1" applyFont="1" applyFill="1" applyBorder="1" applyAlignment="1" applyProtection="1">
      <alignment horizontal="center" vertical="center" wrapText="1"/>
      <protection/>
    </xf>
    <xf numFmtId="49" fontId="38" fillId="38" borderId="38" xfId="57" applyFont="1" applyFill="1" applyBorder="1" applyAlignment="1" applyProtection="1">
      <alignment horizontal="left" vertical="center" indent="1"/>
      <protection/>
    </xf>
    <xf numFmtId="49" fontId="52" fillId="0" borderId="15" xfId="54" applyNumberFormat="1" applyFont="1" applyFill="1" applyBorder="1" applyAlignment="1" applyProtection="1">
      <alignment horizontal="left" vertical="center" wrapText="1" indent="1"/>
      <protection/>
    </xf>
    <xf numFmtId="49" fontId="52" fillId="39" borderId="15" xfId="54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58" applyNumberFormat="1" applyAlignment="1" applyProtection="1">
      <alignment vertical="center"/>
      <protection/>
    </xf>
    <xf numFmtId="0" fontId="50" fillId="0" borderId="0" xfId="58" applyNumberFormat="1" applyFont="1" applyAlignment="1" applyProtection="1">
      <alignment vertical="center"/>
      <protection/>
    </xf>
    <xf numFmtId="0" fontId="7" fillId="0" borderId="0" xfId="58" applyNumberFormat="1" applyFont="1" applyBorder="1" applyAlignment="1" applyProtection="1">
      <alignment vertical="center"/>
      <protection/>
    </xf>
    <xf numFmtId="0" fontId="53" fillId="0" borderId="0" xfId="58" applyNumberFormat="1" applyFont="1" applyAlignment="1" applyProtection="1">
      <alignment vertical="center"/>
      <protection/>
    </xf>
    <xf numFmtId="0" fontId="40" fillId="0" borderId="0" xfId="58" applyNumberFormat="1" applyFont="1" applyAlignment="1" applyProtection="1">
      <alignment vertical="center"/>
      <protection/>
    </xf>
    <xf numFmtId="0" fontId="40" fillId="0" borderId="0" xfId="58" applyNumberFormat="1" applyFont="1" applyBorder="1" applyAlignment="1" applyProtection="1">
      <alignment vertical="center"/>
      <protection/>
    </xf>
    <xf numFmtId="0" fontId="53" fillId="0" borderId="0" xfId="58" applyNumberFormat="1" applyFont="1" applyBorder="1" applyAlignment="1" applyProtection="1">
      <alignment vertical="center"/>
      <protection/>
    </xf>
    <xf numFmtId="0" fontId="22" fillId="0" borderId="0" xfId="58" applyNumberFormat="1" applyFont="1" applyBorder="1" applyAlignment="1" applyProtection="1">
      <alignment vertical="center"/>
      <protection/>
    </xf>
    <xf numFmtId="0" fontId="54" fillId="0" borderId="0" xfId="58" applyNumberFormat="1" applyFont="1" applyBorder="1" applyAlignment="1" applyProtection="1">
      <alignment horizontal="center" vertical="center"/>
      <protection/>
    </xf>
    <xf numFmtId="0" fontId="52" fillId="44" borderId="0" xfId="54" applyFont="1" applyFill="1" applyBorder="1" applyAlignment="1" applyProtection="1">
      <alignment vertical="top"/>
      <protection/>
    </xf>
    <xf numFmtId="49" fontId="0" fillId="0" borderId="15" xfId="0" applyFill="1" applyBorder="1" applyAlignment="1" applyProtection="1">
      <alignment horizontal="center" vertical="center" wrapText="1"/>
      <protection/>
    </xf>
    <xf numFmtId="49" fontId="0" fillId="0" borderId="16" xfId="0" applyNumberFormat="1" applyFill="1" applyBorder="1" applyAlignment="1" applyProtection="1">
      <alignment horizontal="center" vertical="center" wrapText="1"/>
      <protection/>
    </xf>
    <xf numFmtId="0" fontId="7" fillId="39" borderId="20" xfId="70" applyNumberFormat="1" applyFont="1" applyFill="1" applyBorder="1" applyAlignment="1" applyProtection="1">
      <alignment horizontal="center" vertical="center" wrapText="1"/>
      <protection locked="0"/>
    </xf>
    <xf numFmtId="0" fontId="7" fillId="0" borderId="43" xfId="58" applyNumberFormat="1" applyBorder="1" applyAlignment="1" applyProtection="1">
      <alignment vertical="center"/>
      <protection/>
    </xf>
    <xf numFmtId="49" fontId="0" fillId="38" borderId="13" xfId="0" applyFont="1" applyFill="1" applyBorder="1" applyAlignment="1" applyProtection="1">
      <alignment horizontal="right" vertical="center" wrapText="1"/>
      <protection/>
    </xf>
    <xf numFmtId="49" fontId="0" fillId="38" borderId="38" xfId="0" applyFont="1" applyFill="1" applyBorder="1" applyAlignment="1" applyProtection="1">
      <alignment horizontal="right" vertical="center" wrapText="1"/>
      <protection/>
    </xf>
    <xf numFmtId="0" fontId="50" fillId="0" borderId="0" xfId="72" applyFont="1" applyFill="1" applyAlignment="1" applyProtection="1">
      <alignment horizontal="center" vertical="center" wrapText="1"/>
      <protection/>
    </xf>
    <xf numFmtId="0" fontId="28" fillId="0" borderId="0" xfId="51" applyNumberFormat="1" applyFont="1" applyFill="1" applyBorder="1" applyAlignment="1" applyProtection="1">
      <alignment horizontal="center" vertical="center" wrapText="1"/>
      <protection/>
    </xf>
    <xf numFmtId="0" fontId="50" fillId="0" borderId="0" xfId="72" applyFont="1" applyFill="1" applyBorder="1" applyAlignment="1" applyProtection="1">
      <alignment vertical="center" wrapText="1"/>
      <protection/>
    </xf>
    <xf numFmtId="0" fontId="50" fillId="0" borderId="45" xfId="58" applyNumberFormat="1" applyFont="1" applyBorder="1" applyAlignment="1">
      <alignment vertical="center"/>
      <protection/>
    </xf>
    <xf numFmtId="0" fontId="7" fillId="0" borderId="15" xfId="66" applyFont="1" applyFill="1" applyBorder="1" applyAlignment="1" applyProtection="1">
      <alignment horizontal="center" vertical="center"/>
      <protection/>
    </xf>
    <xf numFmtId="49" fontId="7" fillId="39" borderId="15" xfId="66" applyNumberFormat="1" applyFont="1" applyFill="1" applyBorder="1" applyAlignment="1" applyProtection="1">
      <alignment horizontal="left" vertical="center" wrapText="1"/>
      <protection locked="0"/>
    </xf>
    <xf numFmtId="49" fontId="7" fillId="5" borderId="15" xfId="66" applyNumberFormat="1" applyFont="1" applyFill="1" applyBorder="1" applyAlignment="1" applyProtection="1">
      <alignment horizontal="left" vertical="center" wrapText="1"/>
      <protection locked="0"/>
    </xf>
    <xf numFmtId="49" fontId="50" fillId="0" borderId="0" xfId="0" applyFont="1" applyFill="1" applyAlignment="1" applyProtection="1">
      <alignment vertical="top"/>
      <protection/>
    </xf>
    <xf numFmtId="49" fontId="50" fillId="41" borderId="0" xfId="0" applyFont="1" applyFill="1" applyAlignment="1" applyProtection="1">
      <alignment vertical="top"/>
      <protection/>
    </xf>
    <xf numFmtId="0" fontId="46" fillId="0" borderId="0" xfId="69" applyFont="1" applyFill="1" applyAlignment="1" applyProtection="1">
      <alignment vertical="center" wrapText="1"/>
      <protection/>
    </xf>
    <xf numFmtId="0" fontId="47" fillId="0" borderId="0" xfId="69" applyFont="1" applyFill="1" applyAlignment="1" applyProtection="1">
      <alignment vertical="center" wrapText="1"/>
      <protection/>
    </xf>
    <xf numFmtId="0" fontId="47" fillId="0" borderId="0" xfId="69" applyFont="1" applyAlignment="1" applyProtection="1">
      <alignment vertical="center" wrapText="1"/>
      <protection/>
    </xf>
    <xf numFmtId="0" fontId="47" fillId="0" borderId="0" xfId="72" applyFont="1" applyFill="1" applyAlignment="1" applyProtection="1">
      <alignment vertical="center" wrapText="1"/>
      <protection/>
    </xf>
    <xf numFmtId="0" fontId="56" fillId="0" borderId="0" xfId="72" applyFont="1" applyFill="1" applyAlignment="1" applyProtection="1">
      <alignment vertical="center" wrapText="1"/>
      <protection/>
    </xf>
    <xf numFmtId="0" fontId="56" fillId="0" borderId="0" xfId="58" applyNumberFormat="1" applyFont="1" applyAlignment="1" applyProtection="1">
      <alignment vertical="center"/>
      <protection/>
    </xf>
    <xf numFmtId="0" fontId="57" fillId="0" borderId="0" xfId="58" applyNumberFormat="1" applyFont="1" applyAlignment="1" applyProtection="1">
      <alignment vertical="center"/>
      <protection/>
    </xf>
    <xf numFmtId="0" fontId="57" fillId="0" borderId="0" xfId="58" applyNumberFormat="1" applyFont="1" applyBorder="1" applyAlignment="1" applyProtection="1">
      <alignment vertical="center"/>
      <protection/>
    </xf>
    <xf numFmtId="0" fontId="56" fillId="0" borderId="0" xfId="58" applyNumberFormat="1" applyFont="1" applyFill="1" applyAlignment="1" applyProtection="1">
      <alignment vertical="center"/>
      <protection/>
    </xf>
    <xf numFmtId="0" fontId="56" fillId="0" borderId="0" xfId="58" applyNumberFormat="1" applyFont="1" applyAlignment="1">
      <alignment vertical="center"/>
      <protection/>
    </xf>
    <xf numFmtId="49" fontId="48" fillId="0" borderId="0" xfId="0" applyFont="1" applyFill="1" applyBorder="1" applyProtection="1">
      <protection/>
    </xf>
    <xf numFmtId="0" fontId="48" fillId="0" borderId="0" xfId="72" applyFont="1" applyFill="1" applyAlignment="1" applyProtection="1">
      <alignment vertical="center" wrapText="1"/>
      <protection/>
    </xf>
    <xf numFmtId="0" fontId="47" fillId="0" borderId="0" xfId="66" applyFont="1" applyFill="1" applyProtection="1">
      <alignment/>
      <protection/>
    </xf>
    <xf numFmtId="0" fontId="47" fillId="0" borderId="0" xfId="66" applyFont="1" applyProtection="1">
      <alignment/>
      <protection/>
    </xf>
    <xf numFmtId="49" fontId="48" fillId="41" borderId="0" xfId="0" applyFont="1" applyFill="1" applyProtection="1">
      <protection/>
    </xf>
    <xf numFmtId="49" fontId="48" fillId="0" borderId="0" xfId="0" applyFont="1" applyFill="1" applyProtection="1">
      <protection/>
    </xf>
    <xf numFmtId="49" fontId="54" fillId="0" borderId="0" xfId="0" applyFont="1" applyFill="1" applyProtection="1">
      <protection/>
    </xf>
    <xf numFmtId="0" fontId="50" fillId="0" borderId="0" xfId="69" applyFont="1" applyFill="1" applyAlignment="1" applyProtection="1">
      <alignment vertical="center"/>
      <protection/>
    </xf>
    <xf numFmtId="49" fontId="9" fillId="0" borderId="0" xfId="0" applyFont="1" applyFill="1" applyBorder="1" applyAlignment="1" applyProtection="1">
      <alignment horizontal="left" vertical="top"/>
      <protection/>
    </xf>
    <xf numFmtId="0" fontId="0" fillId="0" borderId="0" xfId="59" applyNumberFormat="1" applyFont="1" applyFill="1" applyBorder="1" applyAlignment="1" applyProtection="1">
      <alignment horizontal="justify" vertical="center" wrapText="1"/>
      <protection/>
    </xf>
    <xf numFmtId="0" fontId="49" fillId="0" borderId="0" xfId="46" applyFill="1" applyBorder="1" applyAlignment="1" applyProtection="1">
      <alignment horizontal="left" vertical="top" wrapText="1" indent="1"/>
      <protection/>
    </xf>
    <xf numFmtId="0" fontId="7" fillId="0" borderId="15" xfId="63" applyNumberFormat="1" applyFont="1" applyFill="1" applyBorder="1" applyAlignment="1" applyProtection="1">
      <alignment horizontal="center" vertical="center" wrapText="1"/>
      <protection/>
    </xf>
    <xf numFmtId="0" fontId="0" fillId="0" borderId="0" xfId="0" applyNumberFormat="1" applyFill="1" applyProtection="1">
      <protection/>
    </xf>
    <xf numFmtId="0" fontId="7" fillId="0" borderId="15" xfId="72" applyFont="1" applyFill="1" applyBorder="1" applyAlignment="1" applyProtection="1">
      <alignment horizontal="center" vertical="center" wrapText="1"/>
      <protection/>
    </xf>
    <xf numFmtId="49" fontId="7" fillId="0" borderId="15" xfId="51" applyNumberFormat="1" applyFont="1" applyFill="1" applyBorder="1" applyAlignment="1" applyProtection="1">
      <alignment horizontal="center" vertical="center" wrapText="1"/>
      <protection/>
    </xf>
    <xf numFmtId="0" fontId="7" fillId="0" borderId="15" xfId="72" applyFont="1" applyFill="1" applyBorder="1" applyAlignment="1" applyProtection="1">
      <alignment horizontal="left" vertical="center" wrapText="1"/>
      <protection/>
    </xf>
    <xf numFmtId="49" fontId="12" fillId="0" borderId="0" xfId="57" applyFont="1" applyBorder="1" applyProtection="1">
      <alignment vertical="top"/>
      <protection/>
    </xf>
    <xf numFmtId="49" fontId="7" fillId="0" borderId="0" xfId="57" applyFont="1" applyBorder="1" applyProtection="1">
      <alignment vertical="top"/>
      <protection/>
    </xf>
    <xf numFmtId="49" fontId="32" fillId="0" borderId="0" xfId="57" applyFont="1" applyBorder="1" applyAlignment="1" applyProtection="1">
      <alignment horizontal="center" vertical="center"/>
      <protection/>
    </xf>
    <xf numFmtId="49" fontId="7" fillId="0" borderId="0" xfId="57" applyBorder="1" applyProtection="1">
      <alignment vertical="top"/>
      <protection/>
    </xf>
    <xf numFmtId="0" fontId="73" fillId="0" borderId="0" xfId="50" applyFont="1" applyFill="1" applyBorder="1" applyAlignment="1" applyProtection="1">
      <alignment vertical="center" wrapText="1"/>
      <protection/>
    </xf>
    <xf numFmtId="49" fontId="50" fillId="0" borderId="0" xfId="58" applyFont="1">
      <alignment vertical="top"/>
      <protection/>
    </xf>
    <xf numFmtId="49" fontId="7" fillId="0" borderId="0" xfId="57" applyFont="1">
      <alignment vertical="top"/>
      <protection/>
    </xf>
    <xf numFmtId="49" fontId="32" fillId="0" borderId="0" xfId="57" applyFont="1" applyAlignment="1">
      <alignment horizontal="center" vertical="center" wrapText="1"/>
      <protection/>
    </xf>
    <xf numFmtId="49" fontId="7" fillId="0" borderId="15" xfId="63" applyNumberFormat="1" applyFont="1" applyFill="1" applyBorder="1" applyAlignment="1" applyProtection="1">
      <alignment horizontal="center" vertical="center" wrapText="1"/>
      <protection/>
    </xf>
    <xf numFmtId="0" fontId="7" fillId="39" borderId="15" xfId="70" applyNumberFormat="1" applyFont="1" applyFill="1" applyBorder="1" applyAlignment="1" applyProtection="1">
      <alignment horizontal="left" vertical="center" wrapText="1"/>
      <protection locked="0"/>
    </xf>
    <xf numFmtId="49" fontId="7" fillId="39" borderId="15" xfId="70" applyNumberFormat="1" applyFont="1" applyFill="1" applyBorder="1" applyAlignment="1" applyProtection="1">
      <alignment horizontal="left" vertical="center" wrapText="1"/>
      <protection locked="0"/>
    </xf>
    <xf numFmtId="49" fontId="0" fillId="39" borderId="15" xfId="70" applyNumberFormat="1" applyFont="1" applyFill="1" applyBorder="1" applyAlignment="1" applyProtection="1">
      <alignment horizontal="center" vertical="center" wrapText="1"/>
      <protection locked="0"/>
    </xf>
    <xf numFmtId="49" fontId="49" fillId="39" borderId="15" xfId="46" applyNumberFormat="1" applyFill="1" applyBorder="1" applyAlignment="1" applyProtection="1">
      <alignment horizontal="left" vertical="center" wrapText="1"/>
      <protection locked="0"/>
    </xf>
    <xf numFmtId="0" fontId="54" fillId="0" borderId="0" xfId="57" applyNumberFormat="1" applyFont="1">
      <alignment vertical="top"/>
      <protection/>
    </xf>
    <xf numFmtId="49" fontId="54" fillId="0" borderId="0" xfId="57" applyNumberFormat="1" applyFont="1">
      <alignment vertical="top"/>
      <protection/>
    </xf>
    <xf numFmtId="0" fontId="7" fillId="38" borderId="37" xfId="72" applyFont="1" applyFill="1" applyBorder="1" applyAlignment="1" applyProtection="1">
      <alignment vertical="center" wrapText="1"/>
      <protection/>
    </xf>
    <xf numFmtId="49" fontId="38" fillId="38" borderId="13" xfId="57" applyFont="1" applyFill="1" applyBorder="1" applyAlignment="1" applyProtection="1">
      <alignment horizontal="left" vertical="center"/>
      <protection/>
    </xf>
    <xf numFmtId="49" fontId="26" fillId="38" borderId="13" xfId="57" applyFont="1" applyFill="1" applyBorder="1" applyAlignment="1" applyProtection="1">
      <alignment horizontal="center" vertical="top"/>
      <protection/>
    </xf>
    <xf numFmtId="49" fontId="26" fillId="38" borderId="38" xfId="57" applyFont="1" applyFill="1" applyBorder="1" applyAlignment="1" applyProtection="1">
      <alignment horizontal="center" vertical="top"/>
      <protection/>
    </xf>
    <xf numFmtId="49" fontId="7" fillId="0" borderId="0" xfId="57" applyProtection="1">
      <alignment vertical="top"/>
      <protection/>
    </xf>
    <xf numFmtId="49" fontId="50" fillId="0" borderId="0" xfId="0" applyFont="1"/>
    <xf numFmtId="49" fontId="7" fillId="0" borderId="15" xfId="57" applyBorder="1">
      <alignment vertical="top"/>
      <protection/>
    </xf>
    <xf numFmtId="49" fontId="12" fillId="0" borderId="0" xfId="57" applyFont="1" applyFill="1" applyBorder="1" applyProtection="1">
      <alignment vertical="top"/>
      <protection/>
    </xf>
    <xf numFmtId="49" fontId="7" fillId="0" borderId="0" xfId="57" applyFont="1" applyFill="1" applyBorder="1" applyProtection="1">
      <alignment vertical="top"/>
      <protection/>
    </xf>
    <xf numFmtId="49" fontId="32" fillId="0" borderId="0" xfId="57" applyFont="1" applyFill="1" applyBorder="1" applyAlignment="1" applyProtection="1">
      <alignment horizontal="center" vertical="center"/>
      <protection/>
    </xf>
    <xf numFmtId="0" fontId="7" fillId="0" borderId="0" xfId="57" applyNumberFormat="1" applyFont="1" applyFill="1" applyBorder="1" applyAlignment="1" applyProtection="1">
      <alignment/>
      <protection/>
    </xf>
    <xf numFmtId="49" fontId="7" fillId="0" borderId="0" xfId="57" applyFill="1" applyBorder="1" applyProtection="1">
      <alignment vertical="top"/>
      <protection/>
    </xf>
    <xf numFmtId="0" fontId="74" fillId="0" borderId="0" xfId="57" applyNumberFormat="1" applyFont="1" applyFill="1" applyBorder="1" applyAlignment="1" applyProtection="1">
      <alignment horizontal="center" vertical="center" wrapText="1"/>
      <protection/>
    </xf>
    <xf numFmtId="0" fontId="12" fillId="0" borderId="0" xfId="57" applyNumberFormat="1" applyFont="1" applyFill="1" applyBorder="1" applyAlignment="1" applyProtection="1">
      <alignment/>
      <protection/>
    </xf>
    <xf numFmtId="49" fontId="7" fillId="0" borderId="15" xfId="0" applyNumberFormat="1" applyFont="1" applyBorder="1" applyProtection="1">
      <protection/>
    </xf>
    <xf numFmtId="49" fontId="50" fillId="0" borderId="0" xfId="57" applyFont="1">
      <alignment vertical="top"/>
      <protection/>
    </xf>
    <xf numFmtId="0" fontId="54" fillId="0" borderId="0" xfId="72" applyFont="1" applyFill="1" applyAlignment="1" applyProtection="1">
      <alignment vertical="center" wrapText="1"/>
      <protection/>
    </xf>
    <xf numFmtId="0" fontId="54" fillId="0" borderId="0" xfId="72" applyFont="1" applyFill="1" applyAlignment="1" applyProtection="1">
      <alignment horizontal="left" vertical="center" wrapText="1" indent="1"/>
      <protection/>
    </xf>
    <xf numFmtId="0" fontId="54" fillId="0" borderId="0" xfId="72" applyFont="1" applyFill="1" applyAlignment="1" applyProtection="1">
      <alignment horizontal="left" vertical="center" indent="1"/>
      <protection/>
    </xf>
    <xf numFmtId="0" fontId="54" fillId="0" borderId="0" xfId="72" applyNumberFormat="1" applyFont="1" applyFill="1" applyAlignment="1" applyProtection="1">
      <alignment horizontal="left" vertical="center" indent="1"/>
      <protection/>
    </xf>
    <xf numFmtId="0" fontId="50" fillId="0" borderId="0" xfId="72" applyFont="1" applyFill="1" applyAlignment="1" applyProtection="1">
      <alignment horizontal="left" vertical="center" wrapText="1" indent="1"/>
      <protection/>
    </xf>
    <xf numFmtId="0" fontId="55" fillId="0" borderId="0" xfId="72" applyFont="1" applyFill="1" applyAlignment="1" applyProtection="1">
      <alignment horizontal="left" vertical="center" wrapText="1" indent="1"/>
      <protection/>
    </xf>
    <xf numFmtId="0" fontId="76" fillId="0" borderId="0" xfId="72" applyFont="1" applyFill="1" applyAlignment="1" applyProtection="1">
      <alignment horizontal="left" vertical="center" indent="1"/>
      <protection/>
    </xf>
    <xf numFmtId="0" fontId="55" fillId="0" borderId="0" xfId="72" applyFont="1" applyFill="1" applyAlignment="1" applyProtection="1">
      <alignment vertical="center" wrapText="1"/>
      <protection/>
    </xf>
    <xf numFmtId="0" fontId="54" fillId="0" borderId="0" xfId="72" applyFont="1" applyFill="1" applyAlignment="1" applyProtection="1">
      <alignment vertical="center"/>
      <protection/>
    </xf>
    <xf numFmtId="0" fontId="54" fillId="0" borderId="0" xfId="72" applyNumberFormat="1" applyFont="1" applyFill="1" applyAlignment="1" applyProtection="1">
      <alignment vertical="center"/>
      <protection/>
    </xf>
    <xf numFmtId="0" fontId="77" fillId="0" borderId="0" xfId="72" applyFont="1" applyFill="1" applyAlignment="1" applyProtection="1">
      <alignment vertical="center"/>
      <protection/>
    </xf>
    <xf numFmtId="0" fontId="73" fillId="0" borderId="0" xfId="72" applyFont="1" applyFill="1" applyAlignment="1" applyProtection="1">
      <alignment vertical="center" wrapText="1"/>
      <protection/>
    </xf>
    <xf numFmtId="0" fontId="70" fillId="0" borderId="0" xfId="72" applyFont="1" applyFill="1" applyAlignment="1" applyProtection="1">
      <alignment vertical="center"/>
      <protection/>
    </xf>
    <xf numFmtId="0" fontId="7" fillId="0" borderId="46" xfId="72" applyFont="1" applyFill="1" applyBorder="1" applyAlignment="1" applyProtection="1">
      <alignment vertical="center" wrapText="1"/>
      <protection/>
    </xf>
    <xf numFmtId="49" fontId="35" fillId="0" borderId="0" xfId="120" applyProtection="1">
      <alignment vertical="top"/>
      <protection/>
    </xf>
    <xf numFmtId="49" fontId="35" fillId="0" borderId="0" xfId="120">
      <alignment vertical="top"/>
      <protection/>
    </xf>
    <xf numFmtId="49" fontId="0" fillId="0" borderId="47" xfId="0" applyFill="1" applyBorder="1" applyProtection="1">
      <protection/>
    </xf>
    <xf numFmtId="14" fontId="45" fillId="0" borderId="15" xfId="70" applyNumberFormat="1" applyFont="1" applyFill="1" applyBorder="1" applyAlignment="1" applyProtection="1">
      <alignment horizontal="center" vertical="center" wrapText="1"/>
      <protection/>
    </xf>
    <xf numFmtId="14" fontId="7" fillId="0" borderId="15" xfId="70" applyNumberFormat="1" applyFont="1" applyFill="1" applyBorder="1" applyAlignment="1" applyProtection="1">
      <alignment horizontal="left" vertical="center" wrapText="1" indent="1"/>
      <protection/>
    </xf>
    <xf numFmtId="49" fontId="69" fillId="38" borderId="13" xfId="57" applyFont="1" applyFill="1" applyBorder="1" applyAlignment="1" applyProtection="1">
      <alignment horizontal="center" vertical="center" wrapText="1"/>
      <protection/>
    </xf>
    <xf numFmtId="0" fontId="28" fillId="0" borderId="0" xfId="72" applyNumberFormat="1" applyFont="1" applyFill="1" applyBorder="1" applyAlignment="1" applyProtection="1">
      <alignment horizontal="center" vertical="center" wrapText="1"/>
      <protection/>
    </xf>
    <xf numFmtId="0" fontId="28" fillId="0" borderId="0" xfId="72" applyFont="1" applyFill="1" applyBorder="1" applyAlignment="1" applyProtection="1">
      <alignment horizontal="center" vertical="top" wrapText="1"/>
      <protection/>
    </xf>
    <xf numFmtId="14" fontId="7" fillId="40" borderId="15" xfId="70" applyNumberFormat="1" applyFont="1" applyFill="1" applyBorder="1" applyAlignment="1" applyProtection="1">
      <alignment horizontal="left" vertical="center" wrapText="1" indent="1"/>
      <protection/>
    </xf>
    <xf numFmtId="0" fontId="7" fillId="0" borderId="15" xfId="72" applyFont="1" applyFill="1" applyBorder="1" applyAlignment="1" applyProtection="1">
      <alignment vertical="center" wrapText="1"/>
      <protection/>
    </xf>
    <xf numFmtId="0" fontId="7" fillId="38" borderId="13" xfId="72" applyFont="1" applyFill="1" applyBorder="1" applyAlignment="1" applyProtection="1">
      <alignment vertical="center" wrapText="1"/>
      <protection/>
    </xf>
    <xf numFmtId="0" fontId="7" fillId="0" borderId="37" xfId="51" applyFont="1" applyFill="1" applyBorder="1" applyAlignment="1" applyProtection="1">
      <alignment horizontal="left" vertical="top" wrapText="1"/>
      <protection/>
    </xf>
    <xf numFmtId="0" fontId="50" fillId="38" borderId="38" xfId="72" applyFont="1" applyFill="1" applyBorder="1" applyAlignment="1" applyProtection="1">
      <alignment vertical="center" wrapText="1"/>
      <protection/>
    </xf>
    <xf numFmtId="49" fontId="7" fillId="0" borderId="15" xfId="72" applyNumberFormat="1" applyFont="1" applyFill="1" applyBorder="1" applyAlignment="1" applyProtection="1">
      <alignment horizontal="center" vertical="center" wrapText="1"/>
      <protection/>
    </xf>
    <xf numFmtId="0" fontId="0" fillId="0" borderId="15" xfId="0" applyNumberFormat="1" applyFill="1" applyBorder="1" applyAlignment="1">
      <alignment horizontal="center" vertical="center"/>
    </xf>
    <xf numFmtId="0" fontId="7" fillId="0" borderId="15" xfId="62" applyNumberFormat="1" applyFont="1" applyFill="1" applyBorder="1" applyAlignment="1" applyProtection="1">
      <alignment horizontal="center" vertical="center" wrapText="1"/>
      <protection/>
    </xf>
    <xf numFmtId="0" fontId="7" fillId="0" borderId="15" xfId="70" applyNumberFormat="1" applyFont="1" applyFill="1" applyBorder="1" applyAlignment="1" applyProtection="1">
      <alignment horizontal="center" vertical="center" wrapText="1"/>
      <protection/>
    </xf>
    <xf numFmtId="0" fontId="78" fillId="0" borderId="0" xfId="62" applyNumberFormat="1" applyFont="1" applyFill="1" applyBorder="1" applyAlignment="1" applyProtection="1">
      <alignment horizontal="center" vertical="center" wrapText="1"/>
      <protection/>
    </xf>
    <xf numFmtId="0" fontId="78" fillId="0" borderId="0" xfId="70" applyNumberFormat="1" applyFont="1" applyFill="1" applyBorder="1" applyAlignment="1" applyProtection="1">
      <alignment horizontal="center" vertical="center" wrapText="1"/>
      <protection/>
    </xf>
    <xf numFmtId="0" fontId="78" fillId="0" borderId="0" xfId="0" applyNumberFormat="1" applyFont="1" applyFill="1" applyBorder="1" applyAlignment="1">
      <alignment horizontal="center" vertical="center"/>
    </xf>
    <xf numFmtId="0" fontId="7" fillId="0" borderId="15" xfId="72" applyNumberFormat="1" applyFont="1" applyFill="1" applyBorder="1" applyAlignment="1" applyProtection="1">
      <alignment horizontal="center" vertical="center" wrapText="1"/>
      <protection/>
    </xf>
    <xf numFmtId="0" fontId="7" fillId="0" borderId="15" xfId="62" applyFont="1" applyFill="1" applyBorder="1" applyAlignment="1" applyProtection="1">
      <alignment horizontal="left" vertical="center" wrapText="1" indent="1"/>
      <protection/>
    </xf>
    <xf numFmtId="0" fontId="7" fillId="0" borderId="15" xfId="72" applyNumberFormat="1" applyFont="1" applyFill="1" applyBorder="1" applyAlignment="1" applyProtection="1">
      <alignment vertical="center" wrapText="1"/>
      <protection/>
    </xf>
    <xf numFmtId="0" fontId="7" fillId="0" borderId="15" xfId="62" applyFont="1" applyFill="1" applyBorder="1" applyAlignment="1" applyProtection="1">
      <alignment horizontal="left" vertical="center" wrapText="1" indent="2"/>
      <protection/>
    </xf>
    <xf numFmtId="0" fontId="7" fillId="0" borderId="15" xfId="62" applyFont="1" applyFill="1" applyBorder="1" applyAlignment="1" applyProtection="1">
      <alignment horizontal="left" vertical="center" wrapText="1" indent="3"/>
      <protection/>
    </xf>
    <xf numFmtId="0" fontId="7" fillId="0" borderId="15" xfId="62" applyFont="1" applyFill="1" applyBorder="1" applyAlignment="1" applyProtection="1">
      <alignment horizontal="left" vertical="center" wrapText="1" indent="4"/>
      <protection/>
    </xf>
    <xf numFmtId="49" fontId="7" fillId="0" borderId="43" xfId="72" applyNumberFormat="1" applyFont="1" applyFill="1" applyBorder="1" applyAlignment="1" applyProtection="1">
      <alignment horizontal="center" vertical="center" wrapText="1"/>
      <protection/>
    </xf>
    <xf numFmtId="0" fontId="7" fillId="0" borderId="43" xfId="62" applyFont="1" applyFill="1" applyBorder="1" applyAlignment="1" applyProtection="1">
      <alignment horizontal="left" vertical="center" wrapText="1" indent="2"/>
      <protection/>
    </xf>
    <xf numFmtId="0" fontId="7" fillId="0" borderId="43" xfId="70" applyNumberFormat="1" applyFont="1" applyFill="1" applyBorder="1" applyAlignment="1" applyProtection="1">
      <alignment horizontal="left" vertical="center" wrapText="1"/>
      <protection/>
    </xf>
    <xf numFmtId="49" fontId="7" fillId="0" borderId="43" xfId="72" applyNumberFormat="1" applyFont="1" applyFill="1" applyBorder="1" applyAlignment="1" applyProtection="1">
      <alignment vertical="center" wrapText="1"/>
      <protection/>
    </xf>
    <xf numFmtId="49" fontId="7" fillId="0" borderId="0" xfId="72" applyNumberFormat="1" applyFont="1" applyFill="1" applyBorder="1" applyAlignment="1" applyProtection="1">
      <alignment horizontal="center" vertical="center" wrapText="1"/>
      <protection/>
    </xf>
    <xf numFmtId="49" fontId="7" fillId="0" borderId="0" xfId="72" applyNumberFormat="1" applyFont="1" applyFill="1" applyBorder="1" applyAlignment="1" applyProtection="1">
      <alignment vertical="center" wrapText="1"/>
      <protection/>
    </xf>
    <xf numFmtId="0" fontId="7" fillId="0" borderId="15" xfId="72" applyNumberFormat="1" applyFont="1" applyFill="1" applyBorder="1" applyAlignment="1" applyProtection="1">
      <alignment horizontal="left" vertical="top" wrapText="1"/>
      <protection/>
    </xf>
    <xf numFmtId="49" fontId="78" fillId="0" borderId="0" xfId="51" applyNumberFormat="1" applyFont="1" applyFill="1" applyBorder="1" applyAlignment="1" applyProtection="1">
      <alignment horizontal="center" vertical="center" wrapText="1"/>
      <protection/>
    </xf>
    <xf numFmtId="0" fontId="7" fillId="0" borderId="0" xfId="72" applyNumberFormat="1" applyFont="1" applyFill="1" applyAlignment="1" applyProtection="1">
      <alignment vertical="center"/>
      <protection/>
    </xf>
    <xf numFmtId="0" fontId="7" fillId="0" borderId="45" xfId="72" applyFont="1" applyFill="1" applyBorder="1" applyAlignment="1" applyProtection="1">
      <alignment vertical="center"/>
      <protection/>
    </xf>
    <xf numFmtId="49" fontId="0" fillId="0" borderId="0" xfId="0" applyFill="1" applyBorder="1" applyProtection="1">
      <protection/>
    </xf>
    <xf numFmtId="49" fontId="0" fillId="0" borderId="47" xfId="0" applyFill="1" applyBorder="1" applyAlignment="1" applyProtection="1">
      <alignment horizontal="left" vertical="center" indent="1"/>
      <protection/>
    </xf>
    <xf numFmtId="49" fontId="7" fillId="0" borderId="0" xfId="0" applyNumberFormat="1" applyFont="1" applyAlignment="1" applyProtection="1">
      <alignment vertical="top" wrapText="1"/>
      <protection/>
    </xf>
    <xf numFmtId="0" fontId="7" fillId="40" borderId="37" xfId="70" applyNumberFormat="1" applyFont="1" applyFill="1" applyBorder="1" applyAlignment="1" applyProtection="1">
      <alignment horizontal="left" vertical="center" wrapText="1"/>
      <protection/>
    </xf>
    <xf numFmtId="0" fontId="7" fillId="0" borderId="37" xfId="70" applyNumberFormat="1" applyFont="1" applyFill="1" applyBorder="1" applyAlignment="1" applyProtection="1">
      <alignment horizontal="center" vertical="center" wrapText="1"/>
      <protection/>
    </xf>
    <xf numFmtId="49" fontId="0" fillId="0" borderId="15" xfId="0" applyFont="1" applyBorder="1" applyAlignment="1">
      <alignment horizontal="justify" vertical="center" wrapText="1"/>
    </xf>
    <xf numFmtId="49" fontId="0" fillId="0" borderId="15" xfId="0" applyFont="1" applyBorder="1" applyAlignment="1">
      <alignment vertical="top" wrapText="1"/>
    </xf>
    <xf numFmtId="49" fontId="7" fillId="0" borderId="0" xfId="118">
      <alignment vertical="top"/>
      <protection/>
    </xf>
    <xf numFmtId="14" fontId="79" fillId="0" borderId="0" xfId="69" applyNumberFormat="1" applyFont="1" applyFill="1" applyBorder="1" applyAlignment="1" applyProtection="1">
      <alignment horizontal="center" vertical="center" wrapText="1"/>
      <protection/>
    </xf>
    <xf numFmtId="0" fontId="79" fillId="0" borderId="0" xfId="69" applyFont="1" applyFill="1" applyAlignment="1" applyProtection="1">
      <alignment horizontal="left" vertical="center" wrapText="1"/>
      <protection/>
    </xf>
    <xf numFmtId="0" fontId="54" fillId="0" borderId="0" xfId="69" applyFont="1" applyFill="1" applyAlignment="1" applyProtection="1">
      <alignment vertical="center"/>
      <protection/>
    </xf>
    <xf numFmtId="0" fontId="79" fillId="0" borderId="0" xfId="69" applyNumberFormat="1" applyFont="1" applyFill="1" applyBorder="1" applyAlignment="1" applyProtection="1">
      <alignment horizontal="center" vertical="center" wrapText="1"/>
      <protection/>
    </xf>
    <xf numFmtId="0" fontId="80" fillId="0" borderId="0" xfId="69" applyFont="1" applyFill="1" applyBorder="1" applyAlignment="1" applyProtection="1">
      <alignment horizontal="right" vertical="center" wrapText="1" indent="1"/>
      <protection/>
    </xf>
    <xf numFmtId="0" fontId="80" fillId="0" borderId="29" xfId="70" applyNumberFormat="1" applyFont="1" applyFill="1" applyBorder="1" applyAlignment="1" applyProtection="1">
      <alignment horizontal="center" vertical="center" wrapText="1"/>
      <protection/>
    </xf>
    <xf numFmtId="0" fontId="80" fillId="0" borderId="0" xfId="69" applyFont="1" applyFill="1" applyBorder="1" applyAlignment="1" applyProtection="1">
      <alignment horizontal="center" vertical="center" wrapText="1"/>
      <protection/>
    </xf>
    <xf numFmtId="0" fontId="80" fillId="0" borderId="0" xfId="69" applyFont="1" applyFill="1" applyAlignment="1" applyProtection="1">
      <alignment vertical="center" wrapText="1"/>
      <protection/>
    </xf>
    <xf numFmtId="0" fontId="54" fillId="0" borderId="0" xfId="69" applyFont="1" applyAlignment="1" applyProtection="1">
      <alignment horizontal="center" vertical="center" wrapText="1"/>
      <protection/>
    </xf>
    <xf numFmtId="0" fontId="80" fillId="0" borderId="0" xfId="69" applyFont="1" applyAlignment="1" applyProtection="1">
      <alignment vertical="center" wrapText="1"/>
      <protection/>
    </xf>
    <xf numFmtId="0" fontId="81" fillId="0" borderId="0" xfId="69" applyFont="1" applyFill="1" applyAlignment="1" applyProtection="1">
      <alignment vertical="center" wrapText="1"/>
      <protection/>
    </xf>
    <xf numFmtId="0" fontId="80" fillId="0" borderId="0" xfId="69" applyNumberFormat="1" applyFont="1" applyFill="1" applyBorder="1" applyAlignment="1" applyProtection="1">
      <alignment horizontal="center" vertical="center" wrapText="1"/>
      <protection/>
    </xf>
    <xf numFmtId="0" fontId="54" fillId="0" borderId="0" xfId="69" applyFont="1" applyFill="1" applyAlignment="1" applyProtection="1">
      <alignment horizontal="center" vertical="center" wrapText="1"/>
      <protection/>
    </xf>
    <xf numFmtId="0" fontId="7" fillId="0" borderId="0" xfId="69" applyFont="1" applyFill="1" applyBorder="1" applyAlignment="1" applyProtection="1">
      <alignment horizontal="right" vertical="center" wrapText="1" indent="1"/>
      <protection/>
    </xf>
    <xf numFmtId="0" fontId="12" fillId="0" borderId="0" xfId="69" applyFont="1" applyFill="1" applyAlignment="1" applyProtection="1">
      <alignment horizontal="left" vertical="center" wrapText="1"/>
      <protection/>
    </xf>
    <xf numFmtId="0" fontId="23" fillId="0" borderId="0" xfId="69" applyFont="1" applyFill="1" applyAlignment="1" applyProtection="1">
      <alignment vertical="center" wrapText="1"/>
      <protection/>
    </xf>
    <xf numFmtId="0" fontId="7" fillId="0" borderId="0" xfId="69" applyFont="1" applyFill="1" applyAlignment="1" applyProtection="1">
      <alignment vertical="center" wrapText="1"/>
      <protection/>
    </xf>
    <xf numFmtId="0" fontId="7" fillId="0" borderId="0" xfId="69" applyFont="1" applyFill="1" applyBorder="1" applyAlignment="1" applyProtection="1">
      <alignment horizontal="right" vertical="center" wrapText="1" indent="1"/>
      <protection/>
    </xf>
    <xf numFmtId="14" fontId="12" fillId="0" borderId="0" xfId="69" applyNumberFormat="1" applyFont="1" applyFill="1" applyBorder="1" applyAlignment="1" applyProtection="1">
      <alignment horizontal="center" vertical="center" wrapText="1"/>
      <protection/>
    </xf>
    <xf numFmtId="0" fontId="12" fillId="0" borderId="0" xfId="69" applyNumberFormat="1" applyFont="1" applyFill="1" applyBorder="1" applyAlignment="1" applyProtection="1">
      <alignment horizontal="center" vertical="center" wrapText="1"/>
      <protection/>
    </xf>
    <xf numFmtId="0" fontId="7" fillId="0" borderId="0" xfId="69" applyFont="1" applyFill="1" applyBorder="1" applyAlignment="1" applyProtection="1">
      <alignment horizontal="center" vertical="center" wrapText="1"/>
      <protection/>
    </xf>
    <xf numFmtId="0" fontId="7" fillId="0" borderId="0" xfId="69" applyNumberFormat="1" applyFont="1" applyFill="1" applyBorder="1" applyAlignment="1" applyProtection="1">
      <alignment horizontal="center" vertical="center" wrapText="1"/>
      <protection/>
    </xf>
    <xf numFmtId="0" fontId="47" fillId="0" borderId="0" xfId="69" applyFont="1" applyFill="1" applyAlignment="1" applyProtection="1">
      <alignment vertical="center" wrapText="1"/>
      <protection/>
    </xf>
    <xf numFmtId="0" fontId="7" fillId="0" borderId="0" xfId="72" applyFont="1" applyFill="1" applyBorder="1" applyAlignment="1" applyProtection="1">
      <alignment horizontal="center" vertical="center" wrapText="1"/>
      <protection/>
    </xf>
    <xf numFmtId="0" fontId="7" fillId="0" borderId="15" xfId="72" applyFont="1" applyFill="1" applyBorder="1" applyAlignment="1" applyProtection="1">
      <alignment horizontal="center" vertical="center" wrapText="1"/>
      <protection/>
    </xf>
    <xf numFmtId="0" fontId="7" fillId="0" borderId="14" xfId="72" applyFont="1" applyFill="1" applyBorder="1" applyAlignment="1" applyProtection="1">
      <alignment horizontal="center" vertical="center" wrapText="1"/>
      <protection/>
    </xf>
    <xf numFmtId="0" fontId="7" fillId="0" borderId="15" xfId="51" applyFont="1" applyFill="1" applyBorder="1" applyAlignment="1" applyProtection="1">
      <alignment horizontal="center" vertical="center" wrapText="1"/>
      <protection/>
    </xf>
    <xf numFmtId="0" fontId="83" fillId="0" borderId="0" xfId="58" applyNumberFormat="1" applyFont="1" applyAlignment="1" applyProtection="1">
      <alignment vertical="center"/>
      <protection/>
    </xf>
    <xf numFmtId="0" fontId="80" fillId="0" borderId="0" xfId="62" applyNumberFormat="1" applyFont="1" applyFill="1" applyBorder="1" applyAlignment="1" applyProtection="1">
      <alignment vertical="center" wrapText="1"/>
      <protection/>
    </xf>
    <xf numFmtId="0" fontId="80" fillId="0" borderId="0" xfId="62" applyFont="1" applyFill="1" applyBorder="1" applyAlignment="1" applyProtection="1">
      <alignment vertical="center" wrapText="1"/>
      <protection/>
    </xf>
    <xf numFmtId="49" fontId="80" fillId="0" borderId="0" xfId="70" applyNumberFormat="1" applyFont="1" applyFill="1" applyBorder="1" applyAlignment="1" applyProtection="1">
      <alignment horizontal="center" vertical="center" wrapText="1"/>
      <protection/>
    </xf>
    <xf numFmtId="0" fontId="54" fillId="0" borderId="0" xfId="58" applyNumberFormat="1" applyFont="1" applyAlignment="1" applyProtection="1">
      <alignment vertical="center"/>
      <protection/>
    </xf>
    <xf numFmtId="0" fontId="7" fillId="0" borderId="0" xfId="72" applyFont="1" applyFill="1" applyAlignment="1" applyProtection="1">
      <alignment horizontal="left" vertical="center" wrapText="1"/>
      <protection/>
    </xf>
    <xf numFmtId="49" fontId="54" fillId="0" borderId="0" xfId="72" applyNumberFormat="1" applyFont="1" applyFill="1" applyAlignment="1" applyProtection="1">
      <alignment horizontal="center" vertical="center" wrapText="1"/>
      <protection/>
    </xf>
    <xf numFmtId="0" fontId="80" fillId="0" borderId="0" xfId="72" applyFont="1" applyFill="1" applyBorder="1" applyAlignment="1" applyProtection="1">
      <alignment vertical="center" wrapText="1"/>
      <protection/>
    </xf>
    <xf numFmtId="0" fontId="80" fillId="0" borderId="0" xfId="72" applyFont="1" applyFill="1" applyAlignment="1" applyProtection="1">
      <alignment vertical="center" wrapText="1"/>
      <protection/>
    </xf>
    <xf numFmtId="0" fontId="79" fillId="0" borderId="0" xfId="72" applyFont="1" applyFill="1" applyAlignment="1" applyProtection="1">
      <alignment vertical="center" wrapText="1"/>
      <protection/>
    </xf>
    <xf numFmtId="49" fontId="12" fillId="0" borderId="0" xfId="72" applyNumberFormat="1" applyFont="1" applyFill="1" applyAlignment="1" applyProtection="1">
      <alignment horizontal="center" vertical="center" wrapText="1"/>
      <protection/>
    </xf>
    <xf numFmtId="0" fontId="12" fillId="0" borderId="0" xfId="72" applyNumberFormat="1" applyFont="1" applyFill="1" applyAlignment="1" applyProtection="1">
      <alignment vertical="center" wrapText="1"/>
      <protection/>
    </xf>
    <xf numFmtId="0" fontId="7" fillId="0" borderId="0" xfId="74" applyFont="1" applyFill="1" applyBorder="1" applyAlignment="1" applyProtection="1">
      <alignment horizontal="center" vertical="center" wrapText="1"/>
      <protection/>
    </xf>
    <xf numFmtId="0" fontId="9" fillId="0" borderId="0" xfId="72" applyFont="1" applyFill="1" applyBorder="1" applyAlignment="1" applyProtection="1">
      <alignment horizontal="center" vertical="center" wrapText="1"/>
      <protection/>
    </xf>
    <xf numFmtId="0" fontId="7" fillId="0" borderId="16" xfId="72" applyFont="1" applyFill="1" applyBorder="1" applyAlignment="1" applyProtection="1">
      <alignment horizontal="center" vertical="center" wrapText="1"/>
      <protection/>
    </xf>
    <xf numFmtId="49" fontId="12" fillId="0" borderId="0" xfId="72" applyNumberFormat="1" applyFont="1" applyFill="1" applyBorder="1" applyAlignment="1" applyProtection="1">
      <alignment horizontal="center" vertical="center" wrapText="1"/>
      <protection/>
    </xf>
    <xf numFmtId="4" fontId="7" fillId="0" borderId="0" xfId="72" applyNumberFormat="1" applyFont="1" applyFill="1" applyBorder="1" applyAlignment="1" applyProtection="1">
      <alignment horizontal="right" vertical="center" wrapText="1"/>
      <protection/>
    </xf>
    <xf numFmtId="9" fontId="9" fillId="0" borderId="0" xfId="57" applyNumberFormat="1" applyFont="1" applyFill="1" applyBorder="1" applyAlignment="1" applyProtection="1">
      <alignment horizontal="center" vertical="center" wrapText="1"/>
      <protection/>
    </xf>
    <xf numFmtId="0" fontId="12" fillId="0" borderId="0" xfId="72" applyNumberFormat="1" applyFont="1" applyFill="1" applyBorder="1" applyAlignment="1" applyProtection="1">
      <alignment vertical="center" wrapText="1"/>
      <protection/>
    </xf>
    <xf numFmtId="49" fontId="79" fillId="0" borderId="0" xfId="72" applyNumberFormat="1" applyFont="1" applyFill="1" applyAlignment="1" applyProtection="1">
      <alignment horizontal="center" vertical="center" wrapText="1"/>
      <protection/>
    </xf>
    <xf numFmtId="49" fontId="54" fillId="0" borderId="0" xfId="72" applyNumberFormat="1" applyFont="1" applyFill="1" applyBorder="1" applyAlignment="1" applyProtection="1">
      <alignment horizontal="center" vertical="center" wrapText="1"/>
      <protection/>
    </xf>
    <xf numFmtId="49" fontId="80" fillId="0" borderId="0" xfId="72" applyNumberFormat="1" applyFont="1" applyFill="1" applyBorder="1" applyAlignment="1" applyProtection="1">
      <alignment horizontal="center" vertical="center" wrapText="1"/>
      <protection/>
    </xf>
    <xf numFmtId="0" fontId="79" fillId="0" borderId="0" xfId="72" applyNumberFormat="1" applyFont="1" applyFill="1" applyAlignment="1" applyProtection="1">
      <alignment vertical="center" wrapText="1"/>
      <protection/>
    </xf>
    <xf numFmtId="49" fontId="38" fillId="38" borderId="37" xfId="119" applyFont="1" applyFill="1" applyBorder="1" applyAlignment="1" applyProtection="1">
      <alignment horizontal="right" vertical="center"/>
      <protection/>
    </xf>
    <xf numFmtId="49" fontId="38" fillId="38" borderId="38" xfId="119" applyFont="1" applyFill="1" applyBorder="1" applyAlignment="1" applyProtection="1">
      <alignment horizontal="right" vertical="center"/>
      <protection/>
    </xf>
    <xf numFmtId="0" fontId="7" fillId="0" borderId="0" xfId="72" applyFont="1" applyFill="1" applyAlignment="1" applyProtection="1">
      <alignment horizontal="right" vertical="center" wrapText="1"/>
      <protection/>
    </xf>
    <xf numFmtId="0" fontId="0" fillId="0" borderId="0" xfId="72" applyFont="1" applyFill="1" applyAlignment="1" applyProtection="1">
      <alignment vertical="center"/>
      <protection/>
    </xf>
    <xf numFmtId="0" fontId="10" fillId="0" borderId="0" xfId="72" applyFont="1" applyFill="1" applyAlignment="1" applyProtection="1">
      <alignment horizontal="right" vertical="top" wrapText="1"/>
      <protection/>
    </xf>
    <xf numFmtId="0" fontId="7" fillId="0" borderId="0" xfId="129" applyFont="1" applyFill="1" applyProtection="1">
      <alignment/>
      <protection/>
    </xf>
    <xf numFmtId="49" fontId="28" fillId="0" borderId="48" xfId="51" applyNumberFormat="1" applyFont="1" applyFill="1" applyBorder="1" applyAlignment="1" applyProtection="1">
      <alignment horizontal="center" vertical="center" wrapText="1"/>
      <protection/>
    </xf>
    <xf numFmtId="0" fontId="7" fillId="0" borderId="0" xfId="129" applyNumberFormat="1" applyFont="1" applyFill="1" applyBorder="1" applyAlignment="1" applyProtection="1">
      <alignment horizontal="center" wrapText="1"/>
      <protection/>
    </xf>
    <xf numFmtId="49" fontId="7" fillId="0" borderId="16" xfId="72" applyNumberFormat="1" applyFont="1" applyFill="1" applyBorder="1" applyAlignment="1" applyProtection="1">
      <alignment horizontal="center" vertical="center" wrapText="1"/>
      <protection/>
    </xf>
    <xf numFmtId="0" fontId="7" fillId="0" borderId="16" xfId="72" applyFont="1" applyFill="1" applyBorder="1" applyAlignment="1" applyProtection="1">
      <alignment horizontal="left" vertical="center" wrapText="1"/>
      <protection/>
    </xf>
    <xf numFmtId="49" fontId="7" fillId="45" borderId="16" xfId="70" applyNumberFormat="1" applyFont="1" applyFill="1" applyBorder="1" applyAlignment="1" applyProtection="1">
      <alignment horizontal="left" vertical="center" wrapText="1"/>
      <protection/>
    </xf>
    <xf numFmtId="4" fontId="7" fillId="40" borderId="16" xfId="72" applyNumberFormat="1" applyFont="1" applyFill="1" applyBorder="1" applyAlignment="1" applyProtection="1">
      <alignment horizontal="right" vertical="center" wrapText="1"/>
      <protection/>
    </xf>
    <xf numFmtId="0" fontId="50" fillId="0" borderId="0" xfId="129" applyNumberFormat="1" applyFont="1" applyFill="1" applyBorder="1" applyAlignment="1" applyProtection="1">
      <alignment horizontal="center" wrapText="1"/>
      <protection/>
    </xf>
    <xf numFmtId="0" fontId="7" fillId="0" borderId="49" xfId="72" applyNumberFormat="1" applyFont="1" applyFill="1" applyBorder="1" applyAlignment="1" applyProtection="1">
      <alignment horizontal="center" vertical="center" wrapText="1"/>
      <protection/>
    </xf>
    <xf numFmtId="0" fontId="7" fillId="0" borderId="49" xfId="72" applyFont="1" applyFill="1" applyBorder="1" applyAlignment="1" applyProtection="1">
      <alignment horizontal="center" vertical="center" wrapText="1"/>
      <protection/>
    </xf>
    <xf numFmtId="49" fontId="84" fillId="38" borderId="50" xfId="57" applyFont="1" applyFill="1" applyBorder="1" applyAlignment="1" applyProtection="1">
      <alignment horizontal="left" vertical="center"/>
      <protection/>
    </xf>
    <xf numFmtId="49" fontId="38" fillId="38" borderId="51" xfId="57" applyFont="1" applyFill="1" applyBorder="1" applyAlignment="1" applyProtection="1">
      <alignment horizontal="left" vertical="center" indent="2"/>
      <protection/>
    </xf>
    <xf numFmtId="49" fontId="38" fillId="38" borderId="52" xfId="57" applyFont="1" applyFill="1" applyBorder="1" applyAlignment="1" applyProtection="1">
      <alignment horizontal="left" vertical="center" indent="1"/>
      <protection/>
    </xf>
    <xf numFmtId="49" fontId="38" fillId="38" borderId="52" xfId="57" applyFont="1" applyFill="1" applyBorder="1" applyAlignment="1" applyProtection="1">
      <alignment horizontal="left" vertical="center"/>
      <protection/>
    </xf>
    <xf numFmtId="49" fontId="7" fillId="0" borderId="53" xfId="72" applyNumberFormat="1" applyFont="1" applyFill="1" applyBorder="1" applyAlignment="1" applyProtection="1">
      <alignment horizontal="center" vertical="center" wrapText="1"/>
      <protection/>
    </xf>
    <xf numFmtId="0" fontId="7" fillId="0" borderId="53" xfId="72" applyFont="1" applyFill="1" applyBorder="1" applyAlignment="1" applyProtection="1">
      <alignment horizontal="center" vertical="center" wrapText="1"/>
      <protection/>
    </xf>
    <xf numFmtId="4" fontId="7" fillId="40" borderId="53" xfId="72" applyNumberFormat="1" applyFont="1" applyFill="1" applyBorder="1" applyAlignment="1" applyProtection="1">
      <alignment horizontal="right" vertical="center" wrapText="1"/>
      <protection/>
    </xf>
    <xf numFmtId="0" fontId="7" fillId="0" borderId="16" xfId="72" applyNumberFormat="1" applyFont="1" applyFill="1" applyBorder="1" applyAlignment="1" applyProtection="1">
      <alignment horizontal="center" vertical="center" wrapText="1"/>
      <protection/>
    </xf>
    <xf numFmtId="49" fontId="84" fillId="38" borderId="54" xfId="57" applyFont="1" applyFill="1" applyBorder="1" applyAlignment="1" applyProtection="1">
      <alignment horizontal="left" vertical="center" indent="1"/>
      <protection/>
    </xf>
    <xf numFmtId="49" fontId="84" fillId="38" borderId="50" xfId="57" applyFont="1" applyFill="1" applyBorder="1" applyAlignment="1" applyProtection="1">
      <alignment horizontal="left" vertical="center" indent="1"/>
      <protection/>
    </xf>
    <xf numFmtId="0" fontId="50" fillId="0" borderId="0" xfId="129" applyNumberFormat="1" applyFont="1" applyFill="1" applyBorder="1" applyAlignment="1" applyProtection="1">
      <alignment/>
      <protection/>
    </xf>
    <xf numFmtId="0" fontId="50" fillId="0" borderId="0" xfId="72" applyNumberFormat="1" applyFont="1" applyFill="1" applyAlignment="1" applyProtection="1">
      <alignment horizontal="center" vertical="center" wrapText="1"/>
      <protection/>
    </xf>
    <xf numFmtId="0" fontId="7" fillId="0" borderId="16" xfId="72" applyFont="1" applyFill="1" applyBorder="1" applyAlignment="1" applyProtection="1">
      <alignment horizontal="left" vertical="center" wrapText="1" indent="1"/>
      <protection/>
    </xf>
    <xf numFmtId="0" fontId="7" fillId="0" borderId="16" xfId="72" applyFont="1" applyFill="1" applyBorder="1" applyAlignment="1" applyProtection="1">
      <alignment horizontal="left" vertical="center" wrapText="1" indent="2"/>
      <protection/>
    </xf>
    <xf numFmtId="0" fontId="52" fillId="0" borderId="0" xfId="129" applyFont="1" applyBorder="1">
      <alignment/>
      <protection/>
    </xf>
    <xf numFmtId="0" fontId="7" fillId="0" borderId="0" xfId="51" applyFont="1" applyFill="1" applyBorder="1" applyAlignment="1" applyProtection="1">
      <alignment vertical="top" wrapText="1"/>
      <protection/>
    </xf>
    <xf numFmtId="0" fontId="7" fillId="0" borderId="0" xfId="51" applyFont="1" applyFill="1" applyBorder="1" applyAlignment="1" applyProtection="1">
      <alignment horizontal="left" vertical="top" wrapText="1"/>
      <protection/>
    </xf>
    <xf numFmtId="0" fontId="10" fillId="0" borderId="0" xfId="72" applyFont="1" applyFill="1" applyAlignment="1" applyProtection="1">
      <alignment vertical="top"/>
      <protection/>
    </xf>
    <xf numFmtId="49" fontId="12" fillId="0" borderId="0" xfId="119" applyFont="1" applyFill="1" applyBorder="1" applyProtection="1">
      <alignment vertical="top"/>
      <protection/>
    </xf>
    <xf numFmtId="49" fontId="0" fillId="0" borderId="0" xfId="119" applyFont="1" applyFill="1" applyBorder="1" applyProtection="1">
      <alignment vertical="top"/>
      <protection/>
    </xf>
    <xf numFmtId="49" fontId="28" fillId="0" borderId="0" xfId="119" applyFont="1" applyFill="1" applyBorder="1" applyAlignment="1" applyProtection="1">
      <alignment horizontal="center" vertical="center"/>
      <protection/>
    </xf>
    <xf numFmtId="49" fontId="48" fillId="0" borderId="0" xfId="119" applyFont="1" applyFill="1" applyBorder="1" applyProtection="1">
      <alignment vertical="top"/>
      <protection/>
    </xf>
    <xf numFmtId="0" fontId="87" fillId="0" borderId="0" xfId="72" applyFont="1" applyFill="1" applyAlignment="1" applyProtection="1">
      <alignment vertical="center" wrapText="1"/>
      <protection/>
    </xf>
    <xf numFmtId="0" fontId="7" fillId="40" borderId="15" xfId="72" applyNumberFormat="1" applyFont="1" applyFill="1" applyBorder="1" applyAlignment="1" applyProtection="1">
      <alignment horizontal="right" vertical="center" wrapText="1"/>
      <protection/>
    </xf>
    <xf numFmtId="49" fontId="7" fillId="0" borderId="55" xfId="72" applyNumberFormat="1" applyFont="1" applyFill="1" applyBorder="1" applyAlignment="1" applyProtection="1">
      <alignment horizontal="center" vertical="center" wrapText="1"/>
      <protection/>
    </xf>
    <xf numFmtId="0" fontId="7" fillId="0" borderId="14" xfId="72" applyFont="1" applyFill="1" applyBorder="1" applyAlignment="1" applyProtection="1">
      <alignment vertical="top" wrapText="1"/>
      <protection/>
    </xf>
    <xf numFmtId="0" fontId="7" fillId="0" borderId="14" xfId="72" applyFont="1" applyFill="1" applyBorder="1" applyAlignment="1" applyProtection="1">
      <alignment vertical="center" wrapText="1"/>
      <protection/>
    </xf>
    <xf numFmtId="0" fontId="7" fillId="0" borderId="56" xfId="72" applyFont="1" applyFill="1" applyBorder="1" applyAlignment="1" applyProtection="1">
      <alignment vertical="center" wrapText="1"/>
      <protection/>
    </xf>
    <xf numFmtId="49" fontId="7" fillId="39" borderId="15" xfId="72" applyNumberFormat="1" applyFont="1" applyFill="1" applyBorder="1" applyAlignment="1" applyProtection="1">
      <alignment vertical="center" wrapText="1"/>
      <protection locked="0"/>
    </xf>
    <xf numFmtId="49" fontId="7" fillId="38" borderId="37" xfId="72" applyNumberFormat="1" applyFont="1" applyFill="1" applyBorder="1" applyAlignment="1" applyProtection="1">
      <alignment vertical="center" wrapText="1"/>
      <protection/>
    </xf>
    <xf numFmtId="4" fontId="7" fillId="40" borderId="14" xfId="72" applyNumberFormat="1" applyFont="1" applyFill="1" applyBorder="1" applyAlignment="1" applyProtection="1">
      <alignment horizontal="right" vertical="center" wrapText="1"/>
      <protection/>
    </xf>
    <xf numFmtId="0" fontId="70" fillId="0" borderId="0" xfId="72" applyFont="1" applyFill="1" applyAlignment="1" applyProtection="1">
      <alignment vertical="center" wrapText="1"/>
      <protection/>
    </xf>
    <xf numFmtId="49" fontId="28" fillId="0" borderId="47" xfId="51" applyNumberFormat="1" applyFont="1" applyFill="1" applyBorder="1" applyAlignment="1" applyProtection="1">
      <alignment horizontal="center" vertical="center" wrapText="1"/>
      <protection/>
    </xf>
    <xf numFmtId="0" fontId="28" fillId="0" borderId="47" xfId="51" applyNumberFormat="1" applyFont="1" applyFill="1" applyBorder="1" applyAlignment="1" applyProtection="1">
      <alignment horizontal="center" vertical="center" wrapText="1"/>
      <protection/>
    </xf>
    <xf numFmtId="0" fontId="88" fillId="0" borderId="0" xfId="72" applyFont="1" applyFill="1" applyAlignment="1" applyProtection="1">
      <alignment vertical="center" wrapText="1"/>
      <protection/>
    </xf>
    <xf numFmtId="0" fontId="88" fillId="0" borderId="0" xfId="72" applyFont="1" applyFill="1" applyBorder="1" applyAlignment="1" applyProtection="1">
      <alignment vertical="center" wrapText="1"/>
      <protection/>
    </xf>
    <xf numFmtId="49" fontId="7" fillId="45" borderId="15" xfId="70" applyNumberFormat="1" applyFont="1" applyFill="1" applyBorder="1" applyAlignment="1" applyProtection="1">
      <alignment horizontal="left" vertical="center" wrapText="1"/>
      <protection/>
    </xf>
    <xf numFmtId="49" fontId="0" fillId="0" borderId="15" xfId="136" applyFont="1" applyFill="1" applyBorder="1" applyAlignment="1" applyProtection="1">
      <alignment horizontal="center" vertical="center"/>
      <protection/>
    </xf>
    <xf numFmtId="49" fontId="0" fillId="0" borderId="0" xfId="134" applyFont="1" applyFill="1" applyProtection="1">
      <alignment vertical="top"/>
      <protection/>
    </xf>
    <xf numFmtId="49" fontId="0" fillId="41" borderId="0" xfId="134" applyFont="1" applyFill="1" applyProtection="1">
      <alignment vertical="top"/>
      <protection/>
    </xf>
    <xf numFmtId="49" fontId="50" fillId="41" borderId="0" xfId="134" applyFont="1" applyFill="1" applyProtection="1">
      <alignment vertical="top"/>
      <protection/>
    </xf>
    <xf numFmtId="49" fontId="54" fillId="41" borderId="0" xfId="134" applyFont="1" applyFill="1" applyProtection="1">
      <alignment vertical="top"/>
      <protection/>
    </xf>
    <xf numFmtId="49" fontId="54" fillId="0" borderId="0" xfId="134" applyFont="1" applyFill="1" applyProtection="1">
      <alignment vertical="top"/>
      <protection/>
    </xf>
    <xf numFmtId="49" fontId="50" fillId="0" borderId="0" xfId="134" applyFont="1" applyFill="1" applyProtection="1">
      <alignment vertical="top"/>
      <protection/>
    </xf>
    <xf numFmtId="49" fontId="50" fillId="0" borderId="0" xfId="134" applyFont="1" applyFill="1" applyAlignment="1" applyProtection="1">
      <alignment vertical="top"/>
      <protection/>
    </xf>
    <xf numFmtId="0" fontId="50" fillId="0" borderId="0" xfId="134" applyNumberFormat="1" applyFont="1" applyFill="1" applyProtection="1">
      <alignment vertical="top"/>
      <protection/>
    </xf>
    <xf numFmtId="0" fontId="56" fillId="0" borderId="0" xfId="134" applyNumberFormat="1" applyFont="1" applyFill="1" applyProtection="1">
      <alignment vertical="top"/>
      <protection/>
    </xf>
    <xf numFmtId="49" fontId="50" fillId="0" borderId="0" xfId="134" applyFont="1" applyFill="1">
      <alignment vertical="top"/>
      <protection/>
    </xf>
    <xf numFmtId="49" fontId="54" fillId="0" borderId="0" xfId="134" applyFont="1" applyFill="1">
      <alignment vertical="top"/>
      <protection/>
    </xf>
    <xf numFmtId="0" fontId="89" fillId="0" borderId="0" xfId="134" applyNumberFormat="1" applyFont="1" applyFill="1">
      <alignment vertical="top"/>
      <protection/>
    </xf>
    <xf numFmtId="0" fontId="7" fillId="0" borderId="0" xfId="72" applyFont="1" applyFill="1" applyAlignment="1" applyProtection="1">
      <alignment vertical="center" wrapText="1"/>
      <protection/>
    </xf>
    <xf numFmtId="0" fontId="0" fillId="0" borderId="0" xfId="72" applyFont="1" applyFill="1" applyAlignment="1" applyProtection="1">
      <alignment vertical="center" wrapText="1"/>
      <protection/>
    </xf>
    <xf numFmtId="0" fontId="7" fillId="0" borderId="0" xfId="72" applyFont="1" applyFill="1" applyBorder="1" applyAlignment="1" applyProtection="1">
      <alignment vertical="center" wrapText="1"/>
      <protection/>
    </xf>
    <xf numFmtId="0" fontId="7" fillId="0" borderId="15" xfId="72" applyFont="1" applyFill="1" applyBorder="1" applyAlignment="1" applyProtection="1">
      <alignment horizontal="center" vertical="center" wrapText="1"/>
      <protection/>
    </xf>
    <xf numFmtId="0" fontId="50" fillId="0" borderId="0" xfId="72" applyFont="1" applyFill="1" applyAlignment="1" applyProtection="1">
      <alignment vertical="center" wrapText="1"/>
      <protection/>
    </xf>
    <xf numFmtId="49" fontId="50" fillId="0" borderId="0" xfId="72" applyNumberFormat="1" applyFont="1" applyFill="1" applyAlignment="1" applyProtection="1">
      <alignment horizontal="center" vertical="center" wrapText="1"/>
      <protection/>
    </xf>
    <xf numFmtId="0" fontId="7" fillId="0" borderId="0" xfId="129" applyNumberFormat="1" applyFont="1" applyFill="1" applyBorder="1" applyAlignment="1" applyProtection="1">
      <alignment horizontal="center" wrapText="1"/>
      <protection/>
    </xf>
    <xf numFmtId="49" fontId="7" fillId="0" borderId="16" xfId="72" applyNumberFormat="1" applyFont="1" applyFill="1" applyBorder="1" applyAlignment="1" applyProtection="1">
      <alignment horizontal="center" vertical="center" wrapText="1"/>
      <protection/>
    </xf>
    <xf numFmtId="0" fontId="7" fillId="0" borderId="16" xfId="72" applyFont="1" applyFill="1" applyBorder="1" applyAlignment="1" applyProtection="1">
      <alignment horizontal="center" vertical="center" wrapText="1"/>
      <protection/>
    </xf>
    <xf numFmtId="0" fontId="7" fillId="0" borderId="16" xfId="72" applyFont="1" applyFill="1" applyBorder="1" applyAlignment="1" applyProtection="1">
      <alignment horizontal="left" vertical="center" wrapText="1" indent="1"/>
      <protection/>
    </xf>
    <xf numFmtId="0" fontId="54" fillId="0" borderId="0" xfId="72" applyFont="1" applyFill="1" applyAlignment="1" applyProtection="1">
      <alignment vertical="center" wrapText="1"/>
      <protection/>
    </xf>
    <xf numFmtId="0" fontId="54" fillId="0" borderId="0" xfId="72" applyNumberFormat="1" applyFont="1" applyFill="1" applyAlignment="1" applyProtection="1">
      <alignment vertical="center" wrapText="1"/>
      <protection/>
    </xf>
    <xf numFmtId="4" fontId="7" fillId="39" borderId="16" xfId="72" applyNumberFormat="1" applyFont="1" applyFill="1" applyBorder="1" applyAlignment="1" applyProtection="1">
      <alignment horizontal="right" vertical="center" wrapText="1"/>
      <protection locked="0"/>
    </xf>
    <xf numFmtId="4" fontId="7" fillId="0" borderId="15" xfId="72" applyNumberFormat="1" applyFont="1" applyFill="1" applyBorder="1" applyAlignment="1" applyProtection="1">
      <alignment horizontal="center" vertical="center" wrapText="1"/>
      <protection/>
    </xf>
    <xf numFmtId="0" fontId="88" fillId="0" borderId="0" xfId="129" applyFont="1">
      <alignment/>
      <protection/>
    </xf>
    <xf numFmtId="0" fontId="87" fillId="0" borderId="0" xfId="129" applyFont="1">
      <alignment/>
      <protection/>
    </xf>
    <xf numFmtId="0" fontId="90" fillId="0" borderId="0" xfId="129" applyNumberFormat="1" applyFont="1" applyFill="1" applyBorder="1" applyAlignment="1" applyProtection="1">
      <alignment horizontal="right" vertical="top"/>
      <protection/>
    </xf>
    <xf numFmtId="0" fontId="75" fillId="0" borderId="0" xfId="72" applyFont="1" applyFill="1" applyAlignment="1" applyProtection="1">
      <alignment vertical="center" wrapText="1"/>
      <protection/>
    </xf>
    <xf numFmtId="1" fontId="7" fillId="39" borderId="37" xfId="72" applyNumberFormat="1" applyFont="1" applyFill="1" applyBorder="1" applyAlignment="1" applyProtection="1">
      <alignment horizontal="left" vertical="center" wrapText="1" indent="1"/>
      <protection locked="0"/>
    </xf>
    <xf numFmtId="49" fontId="38" fillId="38" borderId="57" xfId="57" applyFont="1" applyFill="1" applyBorder="1" applyAlignment="1" applyProtection="1">
      <alignment horizontal="left" vertical="center"/>
      <protection/>
    </xf>
    <xf numFmtId="49" fontId="38" fillId="38" borderId="57" xfId="57" applyFont="1" applyFill="1" applyBorder="1" applyAlignment="1" applyProtection="1">
      <alignment horizontal="left" vertical="center" indent="1"/>
      <protection/>
    </xf>
    <xf numFmtId="49" fontId="84" fillId="38" borderId="58" xfId="57" applyFont="1" applyFill="1" applyBorder="1" applyAlignment="1" applyProtection="1">
      <alignment horizontal="left" vertical="center" indent="1"/>
      <protection/>
    </xf>
    <xf numFmtId="49" fontId="38" fillId="38" borderId="51" xfId="57" applyFont="1" applyFill="1" applyBorder="1" applyAlignment="1" applyProtection="1">
      <alignment horizontal="left" vertical="center"/>
      <protection/>
    </xf>
    <xf numFmtId="49" fontId="38" fillId="38" borderId="51" xfId="57" applyFont="1" applyFill="1" applyBorder="1" applyAlignment="1" applyProtection="1">
      <alignment horizontal="left" vertical="center" indent="1"/>
      <protection/>
    </xf>
    <xf numFmtId="49" fontId="86" fillId="0" borderId="15" xfId="57" applyFont="1" applyFill="1" applyBorder="1" applyAlignment="1" applyProtection="1">
      <alignment horizontal="center" vertical="center" wrapText="1"/>
      <protection/>
    </xf>
    <xf numFmtId="0" fontId="7" fillId="0" borderId="15" xfId="0" applyNumberFormat="1" applyFont="1" applyBorder="1" applyAlignment="1" applyProtection="1">
      <alignment vertical="top" wrapText="1"/>
      <protection/>
    </xf>
    <xf numFmtId="49" fontId="7" fillId="0" borderId="15" xfId="0" applyNumberFormat="1" applyFont="1" applyBorder="1" applyAlignment="1" applyProtection="1">
      <alignment vertical="top" wrapText="1"/>
      <protection/>
    </xf>
    <xf numFmtId="0" fontId="20" fillId="41" borderId="0" xfId="72" applyFont="1" applyFill="1" applyAlignment="1" applyProtection="1">
      <alignment horizontal="center" vertical="center" wrapText="1"/>
      <protection/>
    </xf>
    <xf numFmtId="0" fontId="7" fillId="0" borderId="15" xfId="68" applyFont="1" applyFill="1" applyBorder="1" applyAlignment="1" applyProtection="1">
      <alignment vertical="center" wrapText="1"/>
      <protection/>
    </xf>
    <xf numFmtId="0" fontId="7" fillId="0" borderId="15" xfId="72" applyFont="1" applyFill="1" applyBorder="1" applyAlignment="1" applyProtection="1">
      <alignment horizontal="center" vertical="center" wrapText="1"/>
      <protection/>
    </xf>
    <xf numFmtId="0" fontId="7" fillId="0" borderId="15" xfId="72" applyFont="1" applyFill="1" applyBorder="1" applyAlignment="1" applyProtection="1">
      <alignment horizontal="left" vertical="center" wrapText="1"/>
      <protection/>
    </xf>
    <xf numFmtId="0" fontId="7" fillId="0" borderId="15" xfId="72" applyFont="1" applyFill="1" applyBorder="1" applyAlignment="1" applyProtection="1">
      <alignment horizontal="left" vertical="center" wrapText="1" indent="1"/>
      <protection/>
    </xf>
    <xf numFmtId="0" fontId="7" fillId="0" borderId="15" xfId="72" applyFont="1" applyFill="1" applyBorder="1" applyAlignment="1" applyProtection="1">
      <alignment horizontal="left" vertical="center" wrapText="1" indent="2"/>
      <protection/>
    </xf>
    <xf numFmtId="49" fontId="84" fillId="38" borderId="54" xfId="57" applyFont="1" applyFill="1" applyBorder="1" applyAlignment="1" applyProtection="1">
      <alignment horizontal="left" vertical="center" indent="1"/>
      <protection/>
    </xf>
    <xf numFmtId="0" fontId="7" fillId="0" borderId="16" xfId="72" applyFont="1" applyFill="1" applyBorder="1" applyAlignment="1" applyProtection="1">
      <alignment horizontal="center" vertical="center" wrapText="1"/>
      <protection/>
    </xf>
    <xf numFmtId="0" fontId="7" fillId="0" borderId="16" xfId="72" applyFont="1" applyFill="1" applyBorder="1" applyAlignment="1" applyProtection="1">
      <alignment horizontal="left" vertical="center" wrapText="1" indent="2"/>
      <protection/>
    </xf>
    <xf numFmtId="0" fontId="50" fillId="0" borderId="59" xfId="129" applyNumberFormat="1" applyFont="1" applyFill="1" applyBorder="1" applyAlignment="1" applyProtection="1">
      <alignment/>
      <protection/>
    </xf>
    <xf numFmtId="49" fontId="7" fillId="39" borderId="15" xfId="72" applyNumberFormat="1" applyFont="1" applyFill="1" applyBorder="1" applyAlignment="1" applyProtection="1">
      <alignment horizontal="left" vertical="center" wrapText="1" indent="1"/>
      <protection locked="0"/>
    </xf>
    <xf numFmtId="4" fontId="7" fillId="5" borderId="15" xfId="72" applyNumberFormat="1" applyFont="1" applyFill="1" applyBorder="1" applyAlignment="1" applyProtection="1">
      <alignment horizontal="right" vertical="center" wrapText="1"/>
      <protection locked="0"/>
    </xf>
    <xf numFmtId="49" fontId="7" fillId="39" borderId="37" xfId="72" applyNumberFormat="1" applyFont="1" applyFill="1" applyBorder="1" applyAlignment="1" applyProtection="1">
      <alignment horizontal="left" vertical="center" wrapText="1" indent="1"/>
      <protection locked="0"/>
    </xf>
    <xf numFmtId="49" fontId="7" fillId="0" borderId="15" xfId="72" applyNumberFormat="1" applyFont="1" applyFill="1" applyBorder="1" applyAlignment="1" applyProtection="1">
      <alignment vertical="center" wrapText="1"/>
      <protection/>
    </xf>
    <xf numFmtId="0" fontId="7" fillId="0" borderId="15" xfId="72" applyFont="1" applyFill="1" applyBorder="1" applyAlignment="1" applyProtection="1">
      <alignment horizontal="center" vertical="center" wrapText="1"/>
      <protection/>
    </xf>
    <xf numFmtId="49" fontId="7" fillId="0" borderId="15" xfId="72" applyNumberFormat="1" applyFont="1" applyFill="1" applyBorder="1" applyAlignment="1" applyProtection="1">
      <alignment horizontal="center" vertical="center" wrapText="1"/>
      <protection/>
    </xf>
    <xf numFmtId="49" fontId="50" fillId="0" borderId="0" xfId="72" applyNumberFormat="1" applyFont="1" applyFill="1" applyAlignment="1" applyProtection="1">
      <alignment horizontal="center" vertical="center" wrapText="1"/>
      <protection/>
    </xf>
    <xf numFmtId="49" fontId="7" fillId="0" borderId="0" xfId="72" applyNumberFormat="1" applyFont="1" applyFill="1" applyBorder="1" applyAlignment="1" applyProtection="1">
      <alignment horizontal="center" vertical="top" wrapText="1"/>
      <protection/>
    </xf>
    <xf numFmtId="0" fontId="7" fillId="0" borderId="38" xfId="72" applyFont="1" applyFill="1" applyBorder="1" applyAlignment="1" applyProtection="1">
      <alignment vertical="top" wrapText="1"/>
      <protection/>
    </xf>
    <xf numFmtId="49" fontId="7" fillId="39" borderId="37" xfId="72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17" xfId="72" applyFont="1" applyFill="1" applyBorder="1" applyAlignment="1" applyProtection="1">
      <alignment vertical="center" wrapText="1"/>
      <protection/>
    </xf>
    <xf numFmtId="0" fontId="7" fillId="0" borderId="15" xfId="51" applyFont="1" applyFill="1" applyBorder="1" applyAlignment="1" applyProtection="1">
      <alignment horizontal="center" vertical="center" wrapText="1"/>
      <protection/>
    </xf>
    <xf numFmtId="49" fontId="7" fillId="39" borderId="16" xfId="72" applyNumberFormat="1" applyFont="1" applyFill="1" applyBorder="1" applyAlignment="1" applyProtection="1">
      <alignment horizontal="left" vertical="center" wrapText="1"/>
      <protection locked="0"/>
    </xf>
    <xf numFmtId="49" fontId="7" fillId="0" borderId="16" xfId="57" applyFont="1" applyBorder="1" applyAlignment="1">
      <alignment horizontal="center" vertical="center" wrapText="1"/>
      <protection/>
    </xf>
    <xf numFmtId="0" fontId="7" fillId="0" borderId="56" xfId="133" applyFont="1" applyFill="1" applyBorder="1" applyAlignment="1" applyProtection="1">
      <alignment vertical="center" wrapText="1"/>
      <protection/>
    </xf>
    <xf numFmtId="0" fontId="54" fillId="0" borderId="0" xfId="72" applyFont="1" applyFill="1" applyBorder="1" applyAlignment="1" applyProtection="1">
      <alignment horizontal="center" vertical="center" wrapText="1"/>
      <protection/>
    </xf>
    <xf numFmtId="0" fontId="7" fillId="0" borderId="56" xfId="72" applyFont="1" applyFill="1" applyBorder="1" applyAlignment="1" applyProtection="1">
      <alignment horizontal="center" vertical="center" wrapText="1"/>
      <protection/>
    </xf>
    <xf numFmtId="0" fontId="54" fillId="0" borderId="0" xfId="72" applyFont="1" applyFill="1" applyBorder="1" applyAlignment="1" applyProtection="1">
      <alignment vertical="center" wrapText="1"/>
      <protection/>
    </xf>
    <xf numFmtId="0" fontId="0" fillId="0" borderId="0" xfId="134" applyNumberFormat="1" applyFont="1" applyFill="1" applyProtection="1">
      <alignment vertical="top"/>
      <protection/>
    </xf>
    <xf numFmtId="9" fontId="9" fillId="0" borderId="15" xfId="134" applyNumberFormat="1" applyFont="1" applyFill="1" applyBorder="1" applyAlignment="1" applyProtection="1">
      <alignment horizontal="center" vertical="center" wrapText="1"/>
      <protection/>
    </xf>
    <xf numFmtId="0" fontId="54" fillId="0" borderId="0" xfId="72" applyNumberFormat="1" applyFont="1" applyFill="1" applyAlignment="1" applyProtection="1">
      <alignment horizontal="center" vertical="center" wrapText="1"/>
      <protection/>
    </xf>
    <xf numFmtId="0" fontId="54" fillId="0" borderId="15" xfId="72" applyFont="1" applyFill="1" applyBorder="1" applyAlignment="1" applyProtection="1">
      <alignment horizontal="left" vertical="center" wrapText="1"/>
      <protection/>
    </xf>
    <xf numFmtId="49" fontId="38" fillId="38" borderId="37" xfId="134" applyFont="1" applyFill="1" applyBorder="1" applyAlignment="1" applyProtection="1">
      <alignment horizontal="left" vertical="center"/>
      <protection/>
    </xf>
    <xf numFmtId="49" fontId="38" fillId="38" borderId="13" xfId="134" applyFont="1" applyFill="1" applyBorder="1" applyAlignment="1" applyProtection="1">
      <alignment horizontal="left" vertical="center" indent="1"/>
      <protection/>
    </xf>
    <xf numFmtId="49" fontId="38" fillId="38" borderId="13" xfId="134" applyFont="1" applyFill="1" applyBorder="1" applyAlignment="1" applyProtection="1">
      <alignment horizontal="left" vertical="center"/>
      <protection/>
    </xf>
    <xf numFmtId="49" fontId="38" fillId="38" borderId="38" xfId="134" applyFont="1" applyFill="1" applyBorder="1" applyAlignment="1" applyProtection="1">
      <alignment horizontal="left" vertical="center" indent="1"/>
      <protection/>
    </xf>
    <xf numFmtId="9" fontId="9" fillId="0" borderId="56" xfId="134" applyNumberFormat="1" applyFont="1" applyFill="1" applyBorder="1" applyAlignment="1" applyProtection="1">
      <alignment horizontal="center" vertical="center" wrapText="1"/>
      <protection/>
    </xf>
    <xf numFmtId="0" fontId="54" fillId="0" borderId="14" xfId="72" applyFont="1" applyFill="1" applyBorder="1" applyAlignment="1" applyProtection="1">
      <alignment horizontal="left" vertical="center" wrapText="1"/>
      <protection/>
    </xf>
    <xf numFmtId="0" fontId="0" fillId="0" borderId="15" xfId="72" applyFont="1" applyFill="1" applyBorder="1" applyAlignment="1" applyProtection="1">
      <alignment horizontal="left" vertical="center" wrapText="1"/>
      <protection/>
    </xf>
    <xf numFmtId="4" fontId="0" fillId="40" borderId="15" xfId="72" applyNumberFormat="1" applyFont="1" applyFill="1" applyBorder="1" applyAlignment="1" applyProtection="1">
      <alignment horizontal="right" vertical="center" wrapText="1"/>
      <protection/>
    </xf>
    <xf numFmtId="49" fontId="0" fillId="39" borderId="15" xfId="72" applyNumberFormat="1" applyFont="1" applyFill="1" applyBorder="1" applyAlignment="1" applyProtection="1">
      <alignment horizontal="left" vertical="center" wrapText="1"/>
      <protection locked="0"/>
    </xf>
    <xf numFmtId="4" fontId="0" fillId="39" borderId="15" xfId="72" applyNumberFormat="1" applyFont="1" applyFill="1" applyBorder="1" applyAlignment="1" applyProtection="1">
      <alignment horizontal="right" vertical="center" wrapText="1"/>
      <protection locked="0"/>
    </xf>
    <xf numFmtId="4" fontId="50" fillId="0" borderId="15" xfId="72" applyNumberFormat="1" applyFont="1" applyFill="1" applyBorder="1" applyAlignment="1" applyProtection="1">
      <alignment horizontal="right" vertical="center" wrapText="1"/>
      <protection/>
    </xf>
    <xf numFmtId="49" fontId="0" fillId="38" borderId="13" xfId="136" applyFont="1" applyFill="1" applyBorder="1" applyAlignment="1" applyProtection="1">
      <alignment horizontal="center" vertical="center"/>
      <protection/>
    </xf>
    <xf numFmtId="49" fontId="38" fillId="38" borderId="13" xfId="136" applyFont="1" applyFill="1" applyBorder="1" applyAlignment="1" applyProtection="1">
      <alignment horizontal="left" vertical="center"/>
      <protection/>
    </xf>
    <xf numFmtId="49" fontId="38" fillId="38" borderId="38" xfId="136" applyFont="1" applyFill="1" applyBorder="1" applyAlignment="1" applyProtection="1">
      <alignment horizontal="left" vertical="center" indent="1"/>
      <protection/>
    </xf>
    <xf numFmtId="0" fontId="54" fillId="0" borderId="0" xfId="72" applyNumberFormat="1" applyFont="1" applyFill="1" applyBorder="1" applyAlignment="1" applyProtection="1">
      <alignment vertical="center" wrapText="1"/>
      <protection/>
    </xf>
    <xf numFmtId="49" fontId="0" fillId="0" borderId="20" xfId="70" applyNumberFormat="1" applyFont="1" applyFill="1" applyBorder="1" applyAlignment="1" applyProtection="1">
      <alignment horizontal="center" vertical="center" wrapText="1"/>
      <protection/>
    </xf>
    <xf numFmtId="49" fontId="9" fillId="38" borderId="60" xfId="57" applyFont="1" applyFill="1" applyBorder="1" applyAlignment="1" applyProtection="1">
      <alignment horizontal="right" vertical="center" wrapText="1"/>
      <protection/>
    </xf>
    <xf numFmtId="49" fontId="0" fillId="39" borderId="15" xfId="72" applyNumberFormat="1" applyFont="1" applyFill="1" applyBorder="1" applyAlignment="1" applyProtection="1">
      <alignment horizontal="center" vertical="center" wrapText="1"/>
      <protection locked="0"/>
    </xf>
    <xf numFmtId="49" fontId="0" fillId="0" borderId="38" xfId="72" applyNumberFormat="1" applyFont="1" applyFill="1" applyBorder="1" applyAlignment="1" applyProtection="1">
      <alignment horizontal="center" vertical="center" wrapText="1"/>
      <protection/>
    </xf>
    <xf numFmtId="49" fontId="0" fillId="38" borderId="60" xfId="136" applyFont="1" applyFill="1" applyBorder="1" applyAlignment="1" applyProtection="1">
      <alignment horizontal="center" vertical="center"/>
      <protection/>
    </xf>
    <xf numFmtId="0" fontId="0" fillId="0" borderId="15" xfId="72" applyFont="1" applyFill="1" applyBorder="1" applyAlignment="1" applyProtection="1">
      <alignment vertical="center" wrapText="1"/>
      <protection/>
    </xf>
    <xf numFmtId="49" fontId="0" fillId="0" borderId="61" xfId="72" applyNumberFormat="1" applyFont="1" applyFill="1" applyBorder="1" applyAlignment="1" applyProtection="1">
      <alignment horizontal="center" vertical="center" wrapText="1"/>
      <protection/>
    </xf>
    <xf numFmtId="0" fontId="7" fillId="0" borderId="15" xfId="134" applyNumberFormat="1" applyFont="1" applyFill="1" applyBorder="1" applyAlignment="1" applyProtection="1">
      <alignment horizontal="left" vertical="center" indent="1"/>
      <protection/>
    </xf>
    <xf numFmtId="0" fontId="7" fillId="0" borderId="15" xfId="72" applyNumberFormat="1" applyFont="1" applyFill="1" applyBorder="1" applyAlignment="1" applyProtection="1">
      <alignment horizontal="left" vertical="center" wrapText="1"/>
      <protection/>
    </xf>
    <xf numFmtId="0" fontId="54" fillId="0" borderId="15" xfId="72" applyNumberFormat="1" applyFont="1" applyFill="1" applyBorder="1" applyAlignment="1" applyProtection="1">
      <alignment vertical="center" wrapText="1"/>
      <protection/>
    </xf>
    <xf numFmtId="0" fontId="38" fillId="0" borderId="15" xfId="134" applyNumberFormat="1" applyFont="1" applyFill="1" applyBorder="1" applyAlignment="1" applyProtection="1">
      <alignment horizontal="left" vertical="center" indent="1"/>
      <protection/>
    </xf>
    <xf numFmtId="0" fontId="80" fillId="0" borderId="59" xfId="129" applyNumberFormat="1" applyFont="1" applyFill="1" applyBorder="1" applyAlignment="1" applyProtection="1">
      <alignment horizontal="center" wrapText="1"/>
      <protection/>
    </xf>
    <xf numFmtId="0" fontId="80" fillId="0" borderId="62" xfId="129" applyNumberFormat="1" applyFont="1" applyFill="1" applyBorder="1" applyAlignment="1" applyProtection="1">
      <alignment horizontal="center" wrapText="1"/>
      <protection/>
    </xf>
    <xf numFmtId="0" fontId="54" fillId="0" borderId="62" xfId="129" applyNumberFormat="1" applyFont="1" applyFill="1" applyBorder="1" applyAlignment="1" applyProtection="1">
      <alignment horizontal="center" wrapText="1"/>
      <protection/>
    </xf>
    <xf numFmtId="49" fontId="91" fillId="0" borderId="63" xfId="57" applyFont="1" applyFill="1" applyBorder="1" applyAlignment="1" applyProtection="1">
      <alignment horizontal="left" vertical="center"/>
      <protection/>
    </xf>
    <xf numFmtId="0" fontId="54" fillId="0" borderId="39" xfId="129" applyNumberFormat="1" applyFont="1" applyFill="1" applyBorder="1" applyAlignment="1" applyProtection="1">
      <alignment/>
      <protection/>
    </xf>
    <xf numFmtId="0" fontId="54" fillId="0" borderId="62" xfId="129" applyNumberFormat="1" applyFont="1" applyFill="1" applyBorder="1" applyAlignment="1" applyProtection="1">
      <alignment/>
      <protection/>
    </xf>
    <xf numFmtId="0" fontId="54" fillId="0" borderId="59" xfId="129" applyNumberFormat="1" applyFont="1" applyFill="1" applyBorder="1" applyAlignment="1" applyProtection="1">
      <alignment/>
      <protection/>
    </xf>
    <xf numFmtId="49" fontId="91" fillId="0" borderId="56" xfId="57" applyFont="1" applyFill="1" applyBorder="1" applyAlignment="1" applyProtection="1">
      <alignment horizontal="left" vertical="center"/>
      <protection/>
    </xf>
    <xf numFmtId="0" fontId="7" fillId="0" borderId="15" xfId="72" applyFont="1" applyFill="1" applyBorder="1" applyAlignment="1" applyProtection="1">
      <alignment horizontal="center" vertical="center" wrapText="1"/>
      <protection/>
    </xf>
    <xf numFmtId="0" fontId="7" fillId="0" borderId="15" xfId="51" applyFont="1" applyFill="1" applyBorder="1" applyAlignment="1" applyProtection="1">
      <alignment horizontal="center" vertical="center" wrapText="1"/>
      <protection/>
    </xf>
    <xf numFmtId="49" fontId="7" fillId="0" borderId="15" xfId="72" applyNumberFormat="1" applyFont="1" applyFill="1" applyBorder="1" applyAlignment="1" applyProtection="1">
      <alignment horizontal="center" vertical="center" wrapText="1"/>
      <protection/>
    </xf>
    <xf numFmtId="0" fontId="7" fillId="0" borderId="15" xfId="72" applyFont="1" applyFill="1" applyBorder="1" applyAlignment="1" applyProtection="1">
      <alignment horizontal="left" vertical="center" wrapText="1" indent="1"/>
      <protection/>
    </xf>
    <xf numFmtId="0" fontId="7" fillId="0" borderId="15" xfId="72" applyFont="1" applyFill="1" applyBorder="1" applyAlignment="1" applyProtection="1">
      <alignment horizontal="left" vertical="center" wrapText="1" indent="2"/>
      <protection/>
    </xf>
    <xf numFmtId="49" fontId="50" fillId="0" borderId="0" xfId="72" applyNumberFormat="1" applyFont="1" applyFill="1" applyAlignment="1" applyProtection="1">
      <alignment horizontal="center" vertical="center" wrapText="1"/>
      <protection/>
    </xf>
    <xf numFmtId="0" fontId="54" fillId="0" borderId="0" xfId="72" applyNumberFormat="1" applyFont="1" applyFill="1" applyAlignment="1" applyProtection="1">
      <alignment horizontal="center" vertical="center" wrapText="1"/>
      <protection/>
    </xf>
    <xf numFmtId="0" fontId="7" fillId="0" borderId="15" xfId="72" applyNumberFormat="1" applyFont="1" applyFill="1" applyBorder="1" applyAlignment="1" applyProtection="1">
      <alignment horizontal="left" vertical="center" wrapText="1"/>
      <protection/>
    </xf>
    <xf numFmtId="0" fontId="7" fillId="0" borderId="15" xfId="72" applyFont="1" applyFill="1" applyBorder="1" applyAlignment="1" applyProtection="1">
      <alignment horizontal="left" vertical="center" wrapText="1"/>
      <protection/>
    </xf>
    <xf numFmtId="0" fontId="7" fillId="0" borderId="0" xfId="72" applyFont="1" applyFill="1" applyBorder="1" applyAlignment="1" applyProtection="1">
      <alignment horizontal="center" vertical="center" wrapText="1"/>
      <protection/>
    </xf>
    <xf numFmtId="49" fontId="7" fillId="0" borderId="15" xfId="72" applyNumberFormat="1" applyFont="1" applyFill="1" applyBorder="1" applyAlignment="1" applyProtection="1">
      <alignment horizontal="center" vertical="center" wrapText="1"/>
      <protection/>
    </xf>
    <xf numFmtId="0" fontId="79" fillId="0" borderId="0" xfId="69" applyFont="1" applyFill="1" applyAlignment="1" applyProtection="1">
      <alignment vertical="center" wrapText="1"/>
      <protection/>
    </xf>
    <xf numFmtId="0" fontId="81" fillId="0" borderId="0" xfId="69" applyFont="1" applyFill="1" applyAlignment="1" applyProtection="1">
      <alignment horizontal="center" vertical="center" wrapText="1"/>
      <protection/>
    </xf>
    <xf numFmtId="0" fontId="80" fillId="0" borderId="0" xfId="69" applyNumberFormat="1" applyFont="1" applyFill="1" applyBorder="1" applyAlignment="1" applyProtection="1">
      <alignment horizontal="right" vertical="center" wrapText="1" indent="1"/>
      <protection/>
    </xf>
    <xf numFmtId="49" fontId="80" fillId="0" borderId="0" xfId="69" applyNumberFormat="1" applyFont="1" applyFill="1" applyBorder="1" applyAlignment="1" applyProtection="1">
      <alignment horizontal="center" vertical="center" wrapText="1"/>
      <protection/>
    </xf>
    <xf numFmtId="14" fontId="80" fillId="0" borderId="0" xfId="69" applyNumberFormat="1" applyFont="1" applyFill="1" applyBorder="1" applyAlignment="1" applyProtection="1">
      <alignment horizontal="center" vertical="center" wrapText="1"/>
      <protection/>
    </xf>
    <xf numFmtId="0" fontId="80" fillId="0" borderId="0" xfId="69" applyFont="1" applyFill="1" applyAlignment="1" applyProtection="1">
      <alignment vertical="center"/>
      <protection/>
    </xf>
    <xf numFmtId="0" fontId="92" fillId="0" borderId="15" xfId="72" applyFont="1" applyFill="1" applyBorder="1" applyAlignment="1" applyProtection="1">
      <alignment horizontal="left" vertical="center" wrapText="1" indent="2"/>
      <protection/>
    </xf>
    <xf numFmtId="49" fontId="80" fillId="0" borderId="15" xfId="72" applyNumberFormat="1" applyFont="1" applyFill="1" applyBorder="1" applyAlignment="1" applyProtection="1">
      <alignment vertical="center" wrapText="1"/>
      <protection/>
    </xf>
    <xf numFmtId="0" fontId="80" fillId="0" borderId="15" xfId="72" applyNumberFormat="1" applyFont="1" applyFill="1" applyBorder="1" applyAlignment="1" applyProtection="1">
      <alignment horizontal="left" vertical="center" wrapText="1"/>
      <protection/>
    </xf>
    <xf numFmtId="4" fontId="80" fillId="0" borderId="15" xfId="72" applyNumberFormat="1" applyFont="1" applyFill="1" applyBorder="1" applyAlignment="1" applyProtection="1">
      <alignment horizontal="right" vertical="center" wrapText="1"/>
      <protection/>
    </xf>
    <xf numFmtId="0" fontId="80" fillId="0" borderId="15" xfId="72" applyFont="1" applyFill="1" applyBorder="1" applyAlignment="1" applyProtection="1">
      <alignment horizontal="left" vertical="center" wrapText="1" indent="3"/>
      <protection/>
    </xf>
    <xf numFmtId="0" fontId="80" fillId="0" borderId="17" xfId="72" applyNumberFormat="1" applyFont="1" applyFill="1" applyBorder="1" applyAlignment="1" applyProtection="1">
      <alignment horizontal="center" vertical="center" wrapText="1"/>
      <protection/>
    </xf>
    <xf numFmtId="0" fontId="92" fillId="0" borderId="0" xfId="72" applyFont="1" applyFill="1" applyAlignment="1" applyProtection="1">
      <alignment vertical="center" wrapText="1"/>
      <protection/>
    </xf>
    <xf numFmtId="49" fontId="80" fillId="0" borderId="14" xfId="72" applyNumberFormat="1" applyFont="1" applyFill="1" applyBorder="1" applyAlignment="1" applyProtection="1">
      <alignment horizontal="center" vertical="center" wrapText="1"/>
      <protection/>
    </xf>
    <xf numFmtId="0" fontId="80" fillId="0" borderId="15" xfId="72" applyFont="1" applyFill="1" applyBorder="1" applyAlignment="1" applyProtection="1">
      <alignment vertical="center" wrapText="1"/>
      <protection/>
    </xf>
    <xf numFmtId="49" fontId="80" fillId="0" borderId="15" xfId="72" applyNumberFormat="1" applyFont="1" applyFill="1" applyBorder="1" applyAlignment="1" applyProtection="1">
      <alignment horizontal="left" vertical="center" wrapText="1"/>
      <protection/>
    </xf>
    <xf numFmtId="0" fontId="80" fillId="0" borderId="15" xfId="72" applyFont="1" applyFill="1" applyBorder="1" applyAlignment="1" applyProtection="1">
      <alignment horizontal="center" vertical="center" wrapText="1"/>
      <protection/>
    </xf>
    <xf numFmtId="0" fontId="80" fillId="0" borderId="15" xfId="72" applyFont="1" applyFill="1" applyBorder="1" applyAlignment="1" applyProtection="1">
      <alignment horizontal="left" vertical="center" wrapText="1" indent="2"/>
      <protection/>
    </xf>
    <xf numFmtId="49" fontId="80" fillId="0" borderId="17" xfId="72" applyNumberFormat="1" applyFont="1" applyFill="1" applyBorder="1" applyAlignment="1" applyProtection="1">
      <alignment horizontal="center" vertical="center" wrapText="1"/>
      <protection/>
    </xf>
    <xf numFmtId="0" fontId="7" fillId="0" borderId="17" xfId="72" applyNumberFormat="1" applyFont="1" applyFill="1" applyBorder="1" applyAlignment="1" applyProtection="1">
      <alignment horizontal="center" vertical="center" wrapText="1"/>
      <protection/>
    </xf>
    <xf numFmtId="0" fontId="80" fillId="0" borderId="14" xfId="72" applyFont="1" applyFill="1" applyBorder="1" applyAlignment="1" applyProtection="1">
      <alignment vertical="center" wrapText="1"/>
      <protection/>
    </xf>
    <xf numFmtId="49" fontId="80" fillId="0" borderId="15" xfId="70" applyNumberFormat="1" applyFont="1" applyFill="1" applyBorder="1" applyAlignment="1" applyProtection="1">
      <alignment horizontal="left" vertical="center" wrapText="1"/>
      <protection/>
    </xf>
    <xf numFmtId="0" fontId="80" fillId="0" borderId="14" xfId="72" applyFont="1" applyFill="1" applyBorder="1" applyAlignment="1" applyProtection="1">
      <alignment horizontal="center" vertical="center" wrapText="1"/>
      <protection/>
    </xf>
    <xf numFmtId="9" fontId="94" fillId="0" borderId="15" xfId="134" applyNumberFormat="1" applyFont="1" applyFill="1" applyBorder="1" applyAlignment="1" applyProtection="1">
      <alignment horizontal="center" vertical="center" wrapText="1"/>
      <protection/>
    </xf>
    <xf numFmtId="0" fontId="93" fillId="0" borderId="0" xfId="72" applyFont="1" applyFill="1" applyAlignment="1" applyProtection="1">
      <alignment vertical="center" wrapText="1"/>
      <protection/>
    </xf>
    <xf numFmtId="49" fontId="0" fillId="0" borderId="43" xfId="0" applyFill="1" applyBorder="1" applyProtection="1">
      <protection/>
    </xf>
    <xf numFmtId="0" fontId="54" fillId="0" borderId="39" xfId="72" applyFont="1" applyFill="1" applyBorder="1" applyAlignment="1" applyProtection="1">
      <alignment horizontal="left" vertical="center" wrapText="1"/>
      <protection/>
    </xf>
    <xf numFmtId="49" fontId="0" fillId="0" borderId="39" xfId="0" applyFill="1" applyBorder="1" applyProtection="1">
      <protection/>
    </xf>
    <xf numFmtId="0" fontId="92" fillId="0" borderId="15" xfId="72" applyFont="1" applyFill="1" applyBorder="1" applyAlignment="1" applyProtection="1">
      <alignment horizontal="left" vertical="center" wrapText="1" indent="1"/>
      <protection/>
    </xf>
    <xf numFmtId="0" fontId="7" fillId="0" borderId="15" xfId="72" applyFont="1" applyFill="1" applyBorder="1" applyAlignment="1" applyProtection="1">
      <alignment horizontal="left" vertical="center" wrapText="1" indent="3"/>
      <protection/>
    </xf>
    <xf numFmtId="49" fontId="7" fillId="0" borderId="0" xfId="69" applyNumberFormat="1" applyFont="1" applyFill="1" applyBorder="1" applyAlignment="1" applyProtection="1">
      <alignment horizontal="right" vertical="center" wrapText="1" indent="1"/>
      <protection/>
    </xf>
    <xf numFmtId="49" fontId="54" fillId="0" borderId="0" xfId="134" applyFont="1" applyFill="1" applyAlignment="1" applyProtection="1">
      <alignment vertical="top"/>
      <protection/>
    </xf>
    <xf numFmtId="49" fontId="93" fillId="0" borderId="0" xfId="0" applyFont="1" applyFill="1" applyProtection="1">
      <protection/>
    </xf>
    <xf numFmtId="0" fontId="80" fillId="0" borderId="14" xfId="72" applyFont="1" applyFill="1" applyBorder="1" applyAlignment="1" applyProtection="1">
      <alignment horizontal="left" vertical="center" wrapText="1" indent="1"/>
      <protection/>
    </xf>
    <xf numFmtId="49" fontId="38" fillId="38" borderId="13" xfId="57" applyFont="1" applyFill="1" applyBorder="1" applyAlignment="1" applyProtection="1">
      <alignment horizontal="left" vertical="center" indent="2"/>
      <protection/>
    </xf>
    <xf numFmtId="49" fontId="38" fillId="38" borderId="13" xfId="57" applyFont="1" applyFill="1" applyBorder="1" applyAlignment="1" applyProtection="1">
      <alignment horizontal="left" vertical="center" indent="1"/>
      <protection/>
    </xf>
    <xf numFmtId="49" fontId="54" fillId="0" borderId="0" xfId="0" applyFont="1" applyFill="1" applyProtection="1">
      <protection/>
    </xf>
    <xf numFmtId="0" fontId="7" fillId="39" borderId="20" xfId="69" applyNumberFormat="1" applyFont="1" applyFill="1" applyBorder="1" applyAlignment="1" applyProtection="1">
      <alignment horizontal="center" vertical="center" wrapText="1"/>
      <protection locked="0"/>
    </xf>
    <xf numFmtId="49" fontId="49" fillId="39" borderId="15" xfId="46" applyNumberFormat="1" applyFill="1" applyBorder="1" applyAlignment="1" applyProtection="1">
      <alignment horizontal="left" vertical="center" wrapText="1"/>
      <protection locked="0"/>
    </xf>
    <xf numFmtId="49" fontId="7" fillId="0" borderId="15" xfId="0" applyNumberFormat="1" applyFont="1" applyBorder="1" applyProtection="1">
      <protection/>
    </xf>
    <xf numFmtId="0" fontId="3" fillId="0" borderId="0" xfId="73" applyNumberFormat="1">
      <alignment/>
      <protection/>
    </xf>
    <xf numFmtId="49" fontId="7" fillId="41" borderId="15" xfId="118" applyNumberFormat="1" applyFont="1" applyFill="1" applyBorder="1" applyAlignment="1" applyProtection="1">
      <alignment horizontal="center" vertical="center" wrapText="1"/>
      <protection/>
    </xf>
    <xf numFmtId="0" fontId="7" fillId="0" borderId="15" xfId="70" applyFont="1" applyBorder="1" applyAlignment="1" applyProtection="1">
      <alignment horizontal="left" vertical="center" wrapText="1"/>
      <protection/>
    </xf>
    <xf numFmtId="0" fontId="75" fillId="0" borderId="0" xfId="72" applyFont="1" applyFill="1" applyAlignment="1" applyProtection="1">
      <alignment horizontal="right" vertical="top" wrapText="1"/>
      <protection/>
    </xf>
    <xf numFmtId="0" fontId="80" fillId="0" borderId="15" xfId="72" applyFont="1" applyFill="1" applyBorder="1" applyAlignment="1" applyProtection="1">
      <alignment horizontal="left" vertical="center" wrapText="1" indent="1"/>
      <protection/>
    </xf>
    <xf numFmtId="49" fontId="80" fillId="0" borderId="15" xfId="72" applyNumberFormat="1" applyFont="1" applyFill="1" applyBorder="1" applyAlignment="1" applyProtection="1">
      <alignment horizontal="center" vertical="center" wrapText="1"/>
      <protection/>
    </xf>
    <xf numFmtId="49" fontId="80" fillId="0" borderId="56" xfId="72" applyNumberFormat="1" applyFont="1" applyFill="1" applyBorder="1" applyAlignment="1" applyProtection="1">
      <alignment horizontal="left" vertical="center" wrapText="1"/>
      <protection/>
    </xf>
    <xf numFmtId="0" fontId="80" fillId="0" borderId="56" xfId="72" applyFont="1" applyFill="1" applyBorder="1" applyAlignment="1" applyProtection="1">
      <alignment horizontal="center" vertical="center" wrapText="1"/>
      <protection/>
    </xf>
    <xf numFmtId="0" fontId="80" fillId="0" borderId="56" xfId="72" applyFont="1" applyFill="1" applyBorder="1" applyAlignment="1" applyProtection="1">
      <alignment horizontal="left" vertical="center" wrapText="1"/>
      <protection/>
    </xf>
    <xf numFmtId="49" fontId="80" fillId="0" borderId="56" xfId="72" applyNumberFormat="1" applyFont="1" applyFill="1" applyBorder="1" applyAlignment="1" applyProtection="1">
      <alignment horizontal="center" vertical="center" wrapText="1"/>
      <protection/>
    </xf>
    <xf numFmtId="0" fontId="54" fillId="0" borderId="15" xfId="72" applyFont="1" applyFill="1" applyBorder="1" applyAlignment="1" applyProtection="1">
      <alignment vertical="center" wrapText="1"/>
      <protection/>
    </xf>
    <xf numFmtId="0" fontId="54" fillId="0" borderId="15" xfId="72" applyFont="1" applyFill="1" applyBorder="1" applyAlignment="1" applyProtection="1">
      <alignment horizontal="center" vertical="center" wrapText="1"/>
      <protection/>
    </xf>
    <xf numFmtId="0" fontId="54" fillId="0" borderId="15" xfId="72" applyNumberFormat="1" applyFont="1" applyFill="1" applyBorder="1" applyAlignment="1" applyProtection="1">
      <alignment horizontal="left" vertical="center" wrapText="1" indent="2"/>
      <protection/>
    </xf>
    <xf numFmtId="0" fontId="54" fillId="0" borderId="17" xfId="72" applyNumberFormat="1" applyFont="1" applyFill="1" applyBorder="1" applyAlignment="1" applyProtection="1">
      <alignment horizontal="center" vertical="center" wrapText="1"/>
      <protection/>
    </xf>
    <xf numFmtId="0" fontId="7" fillId="5" borderId="15" xfId="72" applyNumberFormat="1" applyFont="1" applyFill="1" applyBorder="1" applyAlignment="1" applyProtection="1">
      <alignment horizontal="left" vertical="center" wrapText="1"/>
      <protection locked="0"/>
    </xf>
    <xf numFmtId="0" fontId="7" fillId="0" borderId="0" xfId="72" applyFont="1" applyFill="1" applyAlignment="1" applyProtection="1">
      <alignment vertical="center" wrapText="1"/>
      <protection/>
    </xf>
    <xf numFmtId="0" fontId="7" fillId="0" borderId="15" xfId="68" applyFont="1" applyFill="1" applyBorder="1" applyAlignment="1" applyProtection="1">
      <alignment vertical="center" wrapText="1"/>
      <protection/>
    </xf>
    <xf numFmtId="0" fontId="12" fillId="0" borderId="0" xfId="72" applyFont="1" applyFill="1" applyAlignment="1" applyProtection="1">
      <alignment vertical="center" wrapText="1"/>
      <protection/>
    </xf>
    <xf numFmtId="0" fontId="7" fillId="0" borderId="15" xfId="72" applyFont="1" applyFill="1" applyBorder="1" applyAlignment="1" applyProtection="1">
      <alignment horizontal="left" vertical="center" wrapText="1" indent="2"/>
      <protection/>
    </xf>
    <xf numFmtId="0" fontId="50" fillId="0" borderId="0" xfId="72" applyFont="1" applyFill="1" applyAlignment="1" applyProtection="1">
      <alignment vertical="center" wrapText="1"/>
      <protection/>
    </xf>
    <xf numFmtId="49" fontId="50" fillId="0" borderId="0" xfId="72" applyNumberFormat="1" applyFont="1" applyFill="1" applyAlignment="1" applyProtection="1">
      <alignment horizontal="center" vertical="center" wrapText="1"/>
      <protection/>
    </xf>
    <xf numFmtId="0" fontId="7" fillId="0" borderId="15" xfId="72" applyFont="1" applyFill="1" applyBorder="1" applyAlignment="1" applyProtection="1">
      <alignment horizontal="center" vertical="center" wrapText="1"/>
      <protection/>
    </xf>
    <xf numFmtId="0" fontId="7" fillId="0" borderId="0" xfId="72" applyFont="1" applyFill="1" applyAlignment="1" applyProtection="1">
      <alignment vertical="center"/>
      <protection/>
    </xf>
    <xf numFmtId="4" fontId="7" fillId="39" borderId="15" xfId="72" applyNumberFormat="1" applyFont="1" applyFill="1" applyBorder="1" applyAlignment="1" applyProtection="1">
      <alignment horizontal="right" vertical="center" wrapText="1"/>
      <protection locked="0"/>
    </xf>
    <xf numFmtId="0" fontId="7" fillId="0" borderId="15" xfId="72" applyFont="1" applyFill="1" applyBorder="1" applyAlignment="1" applyProtection="1">
      <alignment horizontal="left" vertical="center" wrapText="1" indent="1"/>
      <protection/>
    </xf>
    <xf numFmtId="0" fontId="7" fillId="0" borderId="15" xfId="72" applyFont="1" applyFill="1" applyBorder="1" applyAlignment="1" applyProtection="1">
      <alignment horizontal="left" vertical="center" wrapText="1"/>
      <protection/>
    </xf>
    <xf numFmtId="0" fontId="7" fillId="39" borderId="15" xfId="72" applyNumberFormat="1" applyFont="1" applyFill="1" applyBorder="1" applyAlignment="1" applyProtection="1">
      <alignment horizontal="left" vertical="center" wrapText="1" indent="2"/>
      <protection locked="0"/>
    </xf>
    <xf numFmtId="49" fontId="91" fillId="0" borderId="13" xfId="134" applyFont="1" applyFill="1" applyBorder="1" applyAlignment="1" applyProtection="1">
      <alignment horizontal="left" vertical="center"/>
      <protection/>
    </xf>
    <xf numFmtId="49" fontId="91" fillId="0" borderId="13" xfId="134" applyFont="1" applyFill="1" applyBorder="1" applyAlignment="1" applyProtection="1">
      <alignment horizontal="left" vertical="center" indent="1"/>
      <protection/>
    </xf>
    <xf numFmtId="49" fontId="91" fillId="0" borderId="38" xfId="134" applyFont="1" applyFill="1" applyBorder="1" applyAlignment="1" applyProtection="1">
      <alignment horizontal="left" vertical="center" indent="1"/>
      <protection/>
    </xf>
    <xf numFmtId="0" fontId="91" fillId="0" borderId="15" xfId="134" applyNumberFormat="1" applyFont="1" applyFill="1" applyBorder="1" applyAlignment="1" applyProtection="1">
      <alignment horizontal="left" vertical="center" indent="1"/>
      <protection/>
    </xf>
    <xf numFmtId="0" fontId="7" fillId="0" borderId="15" xfId="134" applyNumberFormat="1" applyFont="1" applyFill="1" applyBorder="1" applyAlignment="1" applyProtection="1">
      <alignment horizontal="left" vertical="center" wrapText="1"/>
      <protection/>
    </xf>
    <xf numFmtId="49" fontId="91" fillId="0" borderId="37" xfId="134" applyFont="1" applyFill="1" applyBorder="1" applyAlignment="1" applyProtection="1">
      <alignment horizontal="left" vertical="center"/>
      <protection/>
    </xf>
    <xf numFmtId="173" fontId="7" fillId="5" borderId="15" xfId="72" applyNumberFormat="1" applyFont="1" applyFill="1" applyBorder="1" applyAlignment="1" applyProtection="1">
      <alignment horizontal="right" vertical="center" wrapText="1"/>
      <protection locked="0"/>
    </xf>
    <xf numFmtId="49" fontId="0" fillId="5" borderId="15" xfId="70" applyNumberFormat="1" applyFont="1" applyFill="1" applyBorder="1" applyAlignment="1" applyProtection="1">
      <alignment horizontal="center" vertical="center" wrapText="1"/>
      <protection locked="0"/>
    </xf>
    <xf numFmtId="4" fontId="7" fillId="0" borderId="15" xfId="72" applyNumberFormat="1" applyFont="1" applyFill="1" applyBorder="1" applyAlignment="1" applyProtection="1">
      <alignment horizontal="right" vertical="center" wrapText="1"/>
      <protection/>
    </xf>
    <xf numFmtId="4" fontId="7" fillId="0" borderId="37" xfId="72" applyNumberFormat="1" applyFont="1" applyFill="1" applyBorder="1" applyAlignment="1" applyProtection="1">
      <alignment horizontal="center" vertical="center" wrapText="1"/>
      <protection/>
    </xf>
    <xf numFmtId="49" fontId="49" fillId="0" borderId="37" xfId="46" applyNumberFormat="1" applyFill="1" applyBorder="1" applyAlignment="1" applyProtection="1">
      <alignment horizontal="left" vertical="center" wrapText="1"/>
      <protection/>
    </xf>
    <xf numFmtId="0" fontId="7" fillId="0" borderId="15" xfId="7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72" applyFont="1" applyFill="1" applyAlignment="1" applyProtection="1">
      <alignment vertical="top" wrapText="1"/>
      <protection/>
    </xf>
    <xf numFmtId="0" fontId="7" fillId="0" borderId="0" xfId="72" applyFont="1" applyFill="1" applyAlignment="1" applyProtection="1">
      <alignment vertical="top"/>
      <protection/>
    </xf>
    <xf numFmtId="0" fontId="75" fillId="0" borderId="0" xfId="72" applyFont="1" applyFill="1" applyAlignment="1" applyProtection="1">
      <alignment vertical="top" wrapText="1"/>
      <protection/>
    </xf>
    <xf numFmtId="49" fontId="7" fillId="0" borderId="0" xfId="72" applyNumberFormat="1" applyFont="1" applyFill="1" applyAlignment="1" applyProtection="1">
      <alignment vertical="center" wrapText="1"/>
      <protection/>
    </xf>
    <xf numFmtId="0" fontId="95" fillId="0" borderId="0" xfId="72" applyFont="1" applyFill="1" applyAlignment="1" applyProtection="1">
      <alignment vertical="center" wrapText="1"/>
      <protection/>
    </xf>
    <xf numFmtId="0" fontId="7" fillId="0" borderId="0" xfId="72" applyFont="1" applyFill="1" applyAlignment="1" applyProtection="1">
      <alignment horizontal="left" vertical="center" wrapText="1" indent="2"/>
      <protection/>
    </xf>
    <xf numFmtId="0" fontId="0" fillId="0" borderId="15" xfId="51" applyFont="1" applyFill="1" applyBorder="1" applyAlignment="1" applyProtection="1">
      <alignment horizontal="center" vertical="center" wrapText="1"/>
      <protection/>
    </xf>
    <xf numFmtId="0" fontId="0" fillId="39" borderId="15" xfId="46" applyNumberFormat="1" applyFont="1" applyFill="1" applyBorder="1" applyAlignment="1" applyProtection="1">
      <alignment horizontal="left" vertical="center" wrapText="1"/>
      <protection locked="0"/>
    </xf>
    <xf numFmtId="49" fontId="38" fillId="38" borderId="13" xfId="118" applyFont="1" applyFill="1" applyBorder="1" applyAlignment="1" applyProtection="1">
      <alignment horizontal="left" vertical="center"/>
      <protection/>
    </xf>
    <xf numFmtId="49" fontId="38" fillId="38" borderId="13" xfId="118" applyFont="1" applyFill="1" applyBorder="1" applyAlignment="1" applyProtection="1">
      <alignment horizontal="left" vertical="center" indent="2"/>
      <protection/>
    </xf>
    <xf numFmtId="49" fontId="26" fillId="38" borderId="38" xfId="118" applyFont="1" applyFill="1" applyBorder="1" applyAlignment="1" applyProtection="1">
      <alignment horizontal="center" vertical="top"/>
      <protection/>
    </xf>
    <xf numFmtId="0" fontId="7" fillId="0" borderId="43" xfId="72" applyFont="1" applyFill="1" applyBorder="1" applyAlignment="1" applyProtection="1">
      <alignment vertical="center" wrapText="1"/>
      <protection/>
    </xf>
    <xf numFmtId="0" fontId="95" fillId="0" borderId="0" xfId="72" applyFont="1" applyFill="1" applyBorder="1" applyAlignment="1" applyProtection="1">
      <alignment vertical="center" wrapText="1"/>
      <protection/>
    </xf>
    <xf numFmtId="0" fontId="7" fillId="0" borderId="0" xfId="72" applyFont="1" applyFill="1" applyBorder="1" applyAlignment="1" applyProtection="1">
      <alignment horizontal="right" vertical="center"/>
      <protection/>
    </xf>
    <xf numFmtId="0" fontId="73" fillId="0" borderId="0" xfId="74" applyFont="1" applyFill="1" applyBorder="1" applyAlignment="1" applyProtection="1">
      <alignment vertical="center" wrapText="1"/>
      <protection/>
    </xf>
    <xf numFmtId="49" fontId="7" fillId="0" borderId="0" xfId="118" applyNumberFormat="1" applyFont="1" applyFill="1">
      <alignment vertical="top"/>
      <protection/>
    </xf>
    <xf numFmtId="49" fontId="0" fillId="0" borderId="15" xfId="72" applyNumberFormat="1" applyFont="1" applyFill="1" applyBorder="1" applyAlignment="1" applyProtection="1">
      <alignment horizontal="center" vertical="center" wrapText="1"/>
      <protection/>
    </xf>
    <xf numFmtId="49" fontId="7" fillId="0" borderId="0" xfId="120" applyNumberFormat="1" applyFont="1" applyFill="1">
      <alignment vertical="top"/>
      <protection/>
    </xf>
    <xf numFmtId="49" fontId="7" fillId="0" borderId="0" xfId="0" applyNumberFormat="1" applyFont="1"/>
    <xf numFmtId="49" fontId="0" fillId="39" borderId="15" xfId="46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56" xfId="72" applyNumberFormat="1" applyFont="1" applyFill="1" applyBorder="1" applyAlignment="1" applyProtection="1">
      <alignment vertical="top" wrapText="1"/>
      <protection/>
    </xf>
    <xf numFmtId="49" fontId="7" fillId="0" borderId="45" xfId="72" applyNumberFormat="1" applyFont="1" applyFill="1" applyBorder="1" applyAlignment="1" applyProtection="1">
      <alignment horizontal="left" vertical="center" wrapText="1"/>
      <protection/>
    </xf>
    <xf numFmtId="49" fontId="49" fillId="39" borderId="15" xfId="46" applyNumberFormat="1" applyFont="1" applyFill="1" applyBorder="1" applyAlignment="1" applyProtection="1">
      <alignment horizontal="left" vertical="center" wrapText="1"/>
      <protection locked="0"/>
    </xf>
    <xf numFmtId="0" fontId="80" fillId="0" borderId="43" xfId="72" applyFont="1" applyFill="1" applyBorder="1" applyAlignment="1" applyProtection="1">
      <alignment horizontal="center" vertical="center" wrapText="1"/>
      <protection/>
    </xf>
    <xf numFmtId="49" fontId="93" fillId="0" borderId="42" xfId="0" applyFont="1" applyFill="1" applyBorder="1" applyProtection="1">
      <protection/>
    </xf>
    <xf numFmtId="4" fontId="80" fillId="0" borderId="43" xfId="72" applyNumberFormat="1" applyFont="1" applyFill="1" applyBorder="1" applyAlignment="1" applyProtection="1">
      <alignment horizontal="right" vertical="center" wrapText="1"/>
      <protection/>
    </xf>
    <xf numFmtId="9" fontId="94" fillId="0" borderId="43" xfId="134" applyNumberFormat="1" applyFont="1" applyFill="1" applyBorder="1" applyAlignment="1" applyProtection="1">
      <alignment horizontal="center" vertical="center" wrapText="1"/>
      <protection/>
    </xf>
    <xf numFmtId="0" fontId="80" fillId="0" borderId="44" xfId="72" applyNumberFormat="1" applyFont="1" applyFill="1" applyBorder="1" applyAlignment="1" applyProtection="1">
      <alignment horizontal="left" vertical="center" wrapText="1"/>
      <protection/>
    </xf>
    <xf numFmtId="0" fontId="54" fillId="0" borderId="45" xfId="72" applyFont="1" applyFill="1" applyBorder="1" applyAlignment="1" applyProtection="1">
      <alignment horizontal="left" vertical="center" wrapText="1"/>
      <protection/>
    </xf>
    <xf numFmtId="0" fontId="54" fillId="0" borderId="0" xfId="72" applyFont="1" applyFill="1" applyBorder="1" applyAlignment="1" applyProtection="1">
      <alignment horizontal="left" vertical="center" wrapText="1"/>
      <protection/>
    </xf>
    <xf numFmtId="0" fontId="54" fillId="0" borderId="39" xfId="72" applyNumberFormat="1" applyFont="1" applyFill="1" applyBorder="1" applyAlignment="1" applyProtection="1">
      <alignment vertical="center" wrapText="1"/>
      <protection/>
    </xf>
    <xf numFmtId="49" fontId="93" fillId="0" borderId="0" xfId="72" applyNumberFormat="1" applyFont="1" applyFill="1" applyBorder="1" applyAlignment="1" applyProtection="1">
      <alignment horizontal="center" vertical="center" wrapText="1"/>
      <protection/>
    </xf>
    <xf numFmtId="0" fontId="93" fillId="0" borderId="0" xfId="72" applyFont="1" applyFill="1" applyBorder="1" applyAlignment="1" applyProtection="1">
      <alignment horizontal="left" vertical="center" wrapText="1"/>
      <protection/>
    </xf>
    <xf numFmtId="49" fontId="93" fillId="0" borderId="0" xfId="136" applyFont="1" applyFill="1" applyBorder="1" applyAlignment="1" applyProtection="1">
      <alignment horizontal="center" vertical="center"/>
      <protection/>
    </xf>
    <xf numFmtId="4" fontId="93" fillId="0" borderId="0" xfId="72" applyNumberFormat="1" applyFont="1" applyFill="1" applyBorder="1" applyAlignment="1" applyProtection="1">
      <alignment horizontal="right" vertical="center" wrapText="1"/>
      <protection/>
    </xf>
    <xf numFmtId="0" fontId="93" fillId="0" borderId="0" xfId="72" applyFont="1" applyFill="1" applyBorder="1" applyAlignment="1" applyProtection="1">
      <alignment vertical="center" wrapText="1"/>
      <protection/>
    </xf>
    <xf numFmtId="49" fontId="93" fillId="0" borderId="0" xfId="72" applyNumberFormat="1" applyFont="1" applyFill="1" applyBorder="1" applyAlignment="1" applyProtection="1">
      <alignment horizontal="left" vertical="center" wrapText="1"/>
      <protection/>
    </xf>
    <xf numFmtId="4" fontId="54" fillId="0" borderId="0" xfId="72" applyNumberFormat="1" applyFont="1" applyFill="1" applyBorder="1" applyAlignment="1" applyProtection="1">
      <alignment horizontal="right" vertical="center" wrapText="1"/>
      <protection/>
    </xf>
    <xf numFmtId="49" fontId="91" fillId="0" borderId="0" xfId="136" applyFont="1" applyFill="1" applyBorder="1" applyAlignment="1" applyProtection="1">
      <alignment horizontal="left" vertical="center"/>
      <protection/>
    </xf>
    <xf numFmtId="49" fontId="91" fillId="0" borderId="0" xfId="136" applyFont="1" applyFill="1" applyBorder="1" applyAlignment="1" applyProtection="1">
      <alignment horizontal="left" vertical="center" indent="1"/>
      <protection/>
    </xf>
    <xf numFmtId="49" fontId="91" fillId="0" borderId="60" xfId="134" applyFont="1" applyFill="1" applyBorder="1" applyAlignment="1" applyProtection="1">
      <alignment horizontal="left" vertical="center"/>
      <protection/>
    </xf>
    <xf numFmtId="49" fontId="91" fillId="0" borderId="47" xfId="134" applyFont="1" applyFill="1" applyBorder="1" applyAlignment="1" applyProtection="1">
      <alignment horizontal="left" vertical="center" indent="1"/>
      <protection/>
    </xf>
    <xf numFmtId="49" fontId="91" fillId="0" borderId="47" xfId="134" applyFont="1" applyFill="1" applyBorder="1" applyAlignment="1" applyProtection="1">
      <alignment horizontal="left" vertical="center"/>
      <protection/>
    </xf>
    <xf numFmtId="0" fontId="91" fillId="0" borderId="61" xfId="134" applyNumberFormat="1" applyFont="1" applyFill="1" applyBorder="1" applyAlignment="1" applyProtection="1">
      <alignment horizontal="left" vertical="center" indent="1"/>
      <protection/>
    </xf>
    <xf numFmtId="49" fontId="49" fillId="5" borderId="37" xfId="46" applyNumberFormat="1" applyFill="1" applyBorder="1" applyAlignment="1" applyProtection="1">
      <alignment horizontal="left" vertical="center" wrapText="1"/>
      <protection locked="0"/>
    </xf>
    <xf numFmtId="49" fontId="7" fillId="0" borderId="15" xfId="72" applyNumberFormat="1" applyFont="1" applyFill="1" applyBorder="1" applyAlignment="1" applyProtection="1">
      <alignment horizontal="left" vertical="center" wrapText="1"/>
      <protection/>
    </xf>
    <xf numFmtId="49" fontId="49" fillId="5" borderId="37" xfId="46" applyNumberFormat="1" applyFont="1" applyFill="1" applyBorder="1" applyAlignment="1" applyProtection="1">
      <alignment horizontal="left" vertical="center" wrapText="1"/>
      <protection locked="0"/>
    </xf>
    <xf numFmtId="0" fontId="7" fillId="0" borderId="15" xfId="72" applyFont="1" applyFill="1" applyBorder="1" applyAlignment="1" applyProtection="1">
      <alignment horizontal="center" vertical="center" wrapText="1"/>
      <protection/>
    </xf>
    <xf numFmtId="49" fontId="54" fillId="0" borderId="0" xfId="72" applyNumberFormat="1" applyFont="1" applyFill="1" applyAlignment="1" applyProtection="1">
      <alignment horizontal="center" vertical="center" wrapText="1"/>
      <protection/>
    </xf>
    <xf numFmtId="49" fontId="50" fillId="0" borderId="0" xfId="72" applyNumberFormat="1" applyFont="1" applyFill="1" applyAlignment="1" applyProtection="1">
      <alignment horizontal="center" vertical="center" wrapText="1"/>
      <protection/>
    </xf>
    <xf numFmtId="0" fontId="80" fillId="0" borderId="14" xfId="72" applyFont="1" applyFill="1" applyBorder="1" applyAlignment="1" applyProtection="1">
      <alignment horizontal="center" vertical="center" wrapText="1"/>
      <protection/>
    </xf>
    <xf numFmtId="49" fontId="80" fillId="0" borderId="0" xfId="72" applyNumberFormat="1" applyFont="1" applyFill="1" applyBorder="1" applyAlignment="1" applyProtection="1">
      <alignment horizontal="center" vertical="center" wrapText="1"/>
      <protection/>
    </xf>
    <xf numFmtId="0" fontId="80" fillId="0" borderId="0" xfId="66" applyFont="1" applyFill="1" applyProtection="1">
      <alignment/>
      <protection/>
    </xf>
    <xf numFmtId="0" fontId="96" fillId="0" borderId="0" xfId="66" applyFont="1" applyFill="1" applyBorder="1" applyAlignment="1" applyProtection="1">
      <alignment horizontal="center" vertical="center"/>
      <protection/>
    </xf>
    <xf numFmtId="0" fontId="96" fillId="0" borderId="0" xfId="72" applyFont="1" applyFill="1" applyBorder="1" applyAlignment="1" applyProtection="1">
      <alignment horizontal="center" vertical="center" wrapText="1"/>
      <protection/>
    </xf>
    <xf numFmtId="0" fontId="7" fillId="0" borderId="0" xfId="69" applyFont="1" applyFill="1" applyAlignment="1" applyProtection="1">
      <alignment vertical="top" wrapText="1"/>
      <protection/>
    </xf>
    <xf numFmtId="49" fontId="49" fillId="5" borderId="15" xfId="46" applyNumberFormat="1" applyFill="1" applyBorder="1" applyAlignment="1" applyProtection="1">
      <alignment horizontal="left" vertical="center" wrapText="1"/>
      <protection locked="0"/>
    </xf>
    <xf numFmtId="49" fontId="7" fillId="39" borderId="15" xfId="72" applyNumberFormat="1" applyFont="1" applyFill="1" applyBorder="1" applyAlignment="1" applyProtection="1">
      <alignment horizontal="center" vertical="center" wrapText="1"/>
      <protection locked="0"/>
    </xf>
    <xf numFmtId="49" fontId="0" fillId="40" borderId="15" xfId="70" applyNumberFormat="1" applyFont="1" applyFill="1" applyBorder="1" applyAlignment="1" applyProtection="1">
      <alignment horizontal="center" vertical="center" wrapText="1"/>
      <protection/>
    </xf>
    <xf numFmtId="22" fontId="7" fillId="0" borderId="0" xfId="66" applyNumberFormat="1" applyFont="1" applyAlignment="1" applyProtection="1">
      <alignment horizontal="left" vertical="center" wrapText="1"/>
      <protection/>
    </xf>
    <xf numFmtId="49" fontId="0" fillId="0" borderId="0" xfId="0" applyFill="1" applyBorder="1" applyProtection="1">
      <protection/>
    </xf>
    <xf numFmtId="170" fontId="7" fillId="0" borderId="15" xfId="72" applyNumberFormat="1" applyFont="1" applyFill="1" applyBorder="1" applyAlignment="1" applyProtection="1">
      <alignment horizontal="center" vertical="center" wrapText="1"/>
      <protection/>
    </xf>
    <xf numFmtId="49" fontId="28" fillId="0" borderId="13" xfId="51" applyNumberFormat="1" applyFont="1" applyFill="1" applyBorder="1" applyAlignment="1" applyProtection="1">
      <alignment horizontal="center" vertical="center" wrapText="1"/>
      <protection/>
    </xf>
    <xf numFmtId="49" fontId="7" fillId="0" borderId="0" xfId="70" applyNumberFormat="1" applyFont="1" applyFill="1" applyBorder="1" applyAlignment="1" applyProtection="1">
      <alignment horizontal="center" vertical="center" wrapText="1"/>
      <protection/>
    </xf>
    <xf numFmtId="0" fontId="7" fillId="0" borderId="15" xfId="72" applyFont="1" applyFill="1" applyBorder="1" applyAlignment="1" applyProtection="1">
      <alignment horizontal="center" vertical="center" wrapText="1"/>
      <protection/>
    </xf>
    <xf numFmtId="0" fontId="7" fillId="0" borderId="0" xfId="62" applyFont="1" applyFill="1" applyBorder="1" applyAlignment="1" applyProtection="1">
      <alignment horizontal="right" vertical="center" wrapText="1"/>
      <protection/>
    </xf>
    <xf numFmtId="49" fontId="7" fillId="0" borderId="15" xfId="51" applyNumberFormat="1" applyFont="1" applyFill="1" applyBorder="1" applyAlignment="1" applyProtection="1">
      <alignment horizontal="center" vertical="center" wrapText="1"/>
      <protection/>
    </xf>
    <xf numFmtId="0" fontId="7" fillId="0" borderId="15" xfId="62" applyFont="1" applyFill="1" applyBorder="1" applyAlignment="1" applyProtection="1">
      <alignment horizontal="center" vertical="center" wrapText="1"/>
      <protection/>
    </xf>
    <xf numFmtId="49" fontId="50" fillId="0" borderId="0" xfId="72" applyNumberFormat="1" applyFont="1" applyFill="1" applyAlignment="1" applyProtection="1">
      <alignment horizontal="center" vertical="center" wrapText="1"/>
      <protection/>
    </xf>
    <xf numFmtId="0" fontId="54" fillId="0" borderId="0" xfId="72" applyNumberFormat="1" applyFont="1" applyFill="1" applyAlignment="1" applyProtection="1">
      <alignment horizontal="center" vertical="center" wrapText="1"/>
      <protection/>
    </xf>
    <xf numFmtId="0" fontId="54" fillId="0" borderId="0" xfId="72" applyFont="1" applyFill="1" applyAlignment="1" applyProtection="1">
      <alignment horizontal="center" vertical="center" wrapText="1"/>
      <protection/>
    </xf>
    <xf numFmtId="49" fontId="7" fillId="0" borderId="15" xfId="72" applyNumberFormat="1" applyFont="1" applyFill="1" applyBorder="1" applyAlignment="1" applyProtection="1">
      <alignment horizontal="center" vertical="center" wrapText="1"/>
      <protection/>
    </xf>
    <xf numFmtId="0" fontId="7" fillId="0" borderId="15" xfId="72" applyNumberFormat="1" applyFont="1" applyFill="1" applyBorder="1" applyAlignment="1" applyProtection="1">
      <alignment horizontal="left" vertical="center" wrapText="1"/>
      <protection/>
    </xf>
    <xf numFmtId="0" fontId="0" fillId="0" borderId="15" xfId="0" applyNumberFormat="1" applyFill="1" applyBorder="1" applyAlignment="1">
      <alignment horizontal="center" vertical="center"/>
    </xf>
    <xf numFmtId="14" fontId="45" fillId="0" borderId="15" xfId="70" applyNumberFormat="1" applyFont="1" applyFill="1" applyBorder="1" applyAlignment="1" applyProtection="1">
      <alignment horizontal="center" vertical="center" wrapText="1"/>
      <protection/>
    </xf>
    <xf numFmtId="14" fontId="7" fillId="40" borderId="15" xfId="70" applyNumberFormat="1" applyFont="1" applyFill="1" applyBorder="1" applyAlignment="1" applyProtection="1">
      <alignment horizontal="left" vertical="center" wrapText="1" indent="1"/>
      <protection/>
    </xf>
    <xf numFmtId="49" fontId="7" fillId="0" borderId="15" xfId="70" applyNumberFormat="1" applyFont="1" applyFill="1" applyBorder="1" applyAlignment="1" applyProtection="1">
      <alignment horizontal="center" vertical="center" wrapText="1"/>
      <protection/>
    </xf>
    <xf numFmtId="49" fontId="0" fillId="40" borderId="20" xfId="70" applyNumberFormat="1" applyFont="1" applyFill="1" applyBorder="1" applyAlignment="1" applyProtection="1">
      <alignment horizontal="center" vertical="center" wrapText="1"/>
      <protection locked="0"/>
    </xf>
    <xf numFmtId="49" fontId="7" fillId="40" borderId="15" xfId="70" applyNumberFormat="1" applyFont="1" applyFill="1" applyBorder="1" applyAlignment="1" applyProtection="1">
      <alignment horizontal="center" vertical="center" wrapText="1"/>
      <protection/>
    </xf>
    <xf numFmtId="0" fontId="7" fillId="40" borderId="20" xfId="69" applyNumberFormat="1" applyFont="1" applyFill="1" applyBorder="1" applyAlignment="1" applyProtection="1">
      <alignment horizontal="center" vertical="center" wrapText="1"/>
      <protection/>
    </xf>
    <xf numFmtId="0" fontId="7" fillId="40" borderId="15" xfId="70" applyNumberFormat="1" applyFont="1" applyFill="1" applyBorder="1" applyAlignment="1" applyProtection="1">
      <alignment horizontal="center" vertical="center" wrapText="1"/>
      <protection/>
    </xf>
    <xf numFmtId="49" fontId="32" fillId="0" borderId="15" xfId="51" applyNumberFormat="1" applyFont="1" applyFill="1" applyBorder="1" applyAlignment="1" applyProtection="1">
      <alignment horizontal="center" vertical="top" wrapText="1"/>
      <protection/>
    </xf>
    <xf numFmtId="173" fontId="7" fillId="0" borderId="15" xfId="72" applyNumberFormat="1" applyFont="1" applyFill="1" applyBorder="1" applyAlignment="1" applyProtection="1">
      <alignment horizontal="right" vertical="center" wrapText="1"/>
      <protection/>
    </xf>
    <xf numFmtId="49" fontId="7" fillId="0" borderId="0" xfId="58" applyProtection="1">
      <alignment vertical="top"/>
      <protection/>
    </xf>
    <xf numFmtId="0" fontId="7" fillId="0" borderId="15" xfId="134" applyNumberFormat="1" applyFont="1" applyFill="1" applyBorder="1" applyAlignment="1" applyProtection="1">
      <alignment horizontal="left" vertical="center" wrapText="1" indent="1"/>
      <protection/>
    </xf>
    <xf numFmtId="49" fontId="7" fillId="39" borderId="15" xfId="72" applyNumberFormat="1" applyFont="1" applyFill="1" applyBorder="1" applyAlignment="1" applyProtection="1">
      <alignment horizontal="left" vertical="center" wrapText="1" indent="2"/>
      <protection locked="0"/>
    </xf>
    <xf numFmtId="49" fontId="32" fillId="0" borderId="0" xfId="72" applyNumberFormat="1" applyFont="1" applyFill="1" applyBorder="1" applyAlignment="1" applyProtection="1">
      <alignment horizontal="center" vertical="top" wrapText="1"/>
      <protection/>
    </xf>
    <xf numFmtId="49" fontId="32" fillId="0" borderId="0" xfId="0" applyFont="1" applyFill="1" applyAlignment="1" applyProtection="1">
      <alignment horizontal="center" vertical="top" wrapText="1"/>
      <protection/>
    </xf>
    <xf numFmtId="0" fontId="15" fillId="0" borderId="0" xfId="59" applyNumberFormat="1" applyFont="1" applyFill="1" applyBorder="1" applyAlignment="1" applyProtection="1">
      <alignment horizontal="justify" vertical="top" wrapText="1"/>
      <protection/>
    </xf>
    <xf numFmtId="49" fontId="15" fillId="0" borderId="0" xfId="59" applyFont="1" applyFill="1" applyBorder="1" applyAlignment="1" applyProtection="1">
      <alignment horizontal="left" vertical="top" wrapText="1" indent="1"/>
      <protection/>
    </xf>
    <xf numFmtId="49" fontId="15" fillId="0" borderId="64" xfId="59" applyFont="1" applyFill="1" applyBorder="1" applyAlignment="1" applyProtection="1">
      <alignment vertical="center" wrapText="1"/>
      <protection/>
    </xf>
    <xf numFmtId="49" fontId="15" fillId="0" borderId="0" xfId="59" applyFont="1" applyFill="1" applyBorder="1" applyAlignment="1" applyProtection="1">
      <alignment vertical="center" wrapText="1"/>
      <protection/>
    </xf>
    <xf numFmtId="0" fontId="0" fillId="0" borderId="0" xfId="0" applyNumberFormat="1" applyFill="1" applyProtection="1">
      <protection/>
    </xf>
    <xf numFmtId="0" fontId="0" fillId="0" borderId="0" xfId="0" applyNumberFormat="1" applyFill="1" applyAlignment="1" applyProtection="1">
      <alignment vertical="center"/>
      <protection/>
    </xf>
    <xf numFmtId="0" fontId="19" fillId="2" borderId="22" xfId="44" applyNumberFormat="1" applyFont="1" applyFill="1" applyBorder="1" applyAlignment="1" applyProtection="1">
      <alignment horizontal="left" vertical="center" wrapText="1" indent="1"/>
      <protection/>
    </xf>
    <xf numFmtId="0" fontId="19" fillId="2" borderId="65" xfId="44" applyNumberFormat="1" applyFont="1" applyFill="1" applyBorder="1" applyAlignment="1" applyProtection="1">
      <alignment horizontal="left" vertical="center" wrapText="1" indent="1"/>
      <protection/>
    </xf>
    <xf numFmtId="0" fontId="19" fillId="2" borderId="23" xfId="44" applyNumberFormat="1" applyFont="1" applyFill="1" applyBorder="1" applyAlignment="1" applyProtection="1">
      <alignment horizontal="left" vertical="center" wrapText="1" indent="1"/>
      <protection/>
    </xf>
    <xf numFmtId="49" fontId="15" fillId="0" borderId="64" xfId="59" applyFont="1" applyFill="1" applyBorder="1" applyAlignment="1" applyProtection="1">
      <alignment horizontal="left" vertical="center" wrapText="1"/>
      <protection/>
    </xf>
    <xf numFmtId="49" fontId="15" fillId="0" borderId="0" xfId="59" applyFont="1" applyFill="1" applyBorder="1" applyAlignment="1" applyProtection="1">
      <alignment horizontal="left" vertical="center" wrapText="1"/>
      <protection/>
    </xf>
    <xf numFmtId="49" fontId="26" fillId="0" borderId="0" xfId="49" applyNumberFormat="1" applyFont="1" applyFill="1" applyBorder="1" applyAlignment="1" applyProtection="1">
      <alignment horizontal="left" vertical="top" wrapText="1" indent="1"/>
      <protection/>
    </xf>
    <xf numFmtId="0" fontId="15" fillId="0" borderId="0" xfId="59" applyNumberFormat="1" applyFont="1" applyFill="1" applyBorder="1" applyAlignment="1" applyProtection="1">
      <alignment horizontal="justify" vertical="center" wrapText="1"/>
      <protection/>
    </xf>
    <xf numFmtId="49" fontId="15" fillId="0" borderId="0" xfId="59" applyFont="1" applyFill="1" applyBorder="1" applyAlignment="1" applyProtection="1">
      <alignment horizontal="left" wrapText="1"/>
      <protection/>
    </xf>
    <xf numFmtId="0" fontId="19" fillId="0" borderId="0" xfId="38" applyFont="1" applyFill="1" applyBorder="1" applyAlignment="1" applyProtection="1">
      <alignment horizontal="left" vertical="center" wrapText="1"/>
      <protection/>
    </xf>
    <xf numFmtId="49" fontId="58" fillId="0" borderId="0" xfId="47" applyNumberFormat="1" applyFont="1" applyFill="1" applyBorder="1" applyAlignment="1" applyProtection="1">
      <alignment horizontal="left" vertical="top" wrapText="1"/>
      <protection/>
    </xf>
    <xf numFmtId="0" fontId="19" fillId="0" borderId="39" xfId="38" applyFont="1" applyFill="1" applyBorder="1" applyAlignment="1" applyProtection="1">
      <alignment horizontal="left" vertical="center" wrapText="1"/>
      <protection/>
    </xf>
    <xf numFmtId="0" fontId="19" fillId="0" borderId="63" xfId="38" applyFont="1" applyFill="1" applyBorder="1" applyAlignment="1" applyProtection="1">
      <alignment horizontal="left" vertical="center" wrapText="1"/>
      <protection/>
    </xf>
    <xf numFmtId="0" fontId="19" fillId="0" borderId="45" xfId="38" applyFont="1" applyFill="1" applyBorder="1" applyAlignment="1" applyProtection="1">
      <alignment horizontal="left" vertical="center" wrapText="1"/>
      <protection/>
    </xf>
    <xf numFmtId="0" fontId="15" fillId="0" borderId="0" xfId="65" applyFont="1" applyFill="1" applyBorder="1" applyAlignment="1" applyProtection="1">
      <alignment vertical="top" wrapText="1"/>
      <protection/>
    </xf>
    <xf numFmtId="49" fontId="49" fillId="0" borderId="0" xfId="46" applyNumberFormat="1" applyBorder="1" applyAlignment="1" applyProtection="1">
      <alignment vertical="center"/>
      <protection/>
    </xf>
    <xf numFmtId="0" fontId="19" fillId="0" borderId="0" xfId="38" applyFont="1" applyFill="1" applyBorder="1" applyAlignment="1" applyProtection="1">
      <alignment horizontal="left" vertical="top" wrapText="1"/>
      <protection/>
    </xf>
    <xf numFmtId="49" fontId="15" fillId="0" borderId="0" xfId="59" applyFont="1" applyFill="1" applyBorder="1" applyAlignment="1" applyProtection="1">
      <alignment horizontal="justify" vertical="justify" wrapText="1"/>
      <protection/>
    </xf>
    <xf numFmtId="49" fontId="0" fillId="0" borderId="0" xfId="0" applyFill="1" applyBorder="1" applyProtection="1">
      <protection/>
    </xf>
    <xf numFmtId="0" fontId="33" fillId="0" borderId="0" xfId="59" applyNumberFormat="1" applyFont="1" applyFill="1" applyBorder="1" applyAlignment="1" applyProtection="1">
      <alignment horizontal="left" vertical="center" wrapText="1"/>
      <protection/>
    </xf>
    <xf numFmtId="0" fontId="0" fillId="0" borderId="0" xfId="59" applyNumberFormat="1" applyFont="1" applyFill="1" applyBorder="1" applyAlignment="1" applyProtection="1">
      <alignment horizontal="justify" vertical="top" wrapText="1"/>
      <protection/>
    </xf>
    <xf numFmtId="0" fontId="7" fillId="0" borderId="65" xfId="69" applyFont="1" applyFill="1" applyBorder="1" applyAlignment="1" applyProtection="1">
      <alignment horizontal="left" vertical="center" wrapText="1" indent="1"/>
      <protection/>
    </xf>
    <xf numFmtId="0" fontId="7" fillId="0" borderId="0" xfId="69" applyFont="1" applyFill="1" applyAlignment="1" applyProtection="1">
      <alignment horizontal="justify" vertical="top" wrapText="1"/>
      <protection/>
    </xf>
    <xf numFmtId="14" fontId="7" fillId="40" borderId="15" xfId="70" applyNumberFormat="1" applyFont="1" applyFill="1" applyBorder="1" applyAlignment="1" applyProtection="1">
      <alignment horizontal="left" vertical="center" wrapText="1" indent="1"/>
      <protection/>
    </xf>
    <xf numFmtId="0" fontId="32" fillId="0" borderId="39" xfId="72" applyFont="1" applyFill="1" applyBorder="1" applyAlignment="1" applyProtection="1">
      <alignment horizontal="center" vertical="top" wrapText="1"/>
      <protection/>
    </xf>
    <xf numFmtId="0" fontId="28" fillId="0" borderId="39" xfId="72" applyFont="1" applyFill="1" applyBorder="1" applyAlignment="1" applyProtection="1">
      <alignment horizontal="center" vertical="top" wrapText="1"/>
      <protection/>
    </xf>
    <xf numFmtId="0" fontId="7" fillId="0" borderId="15" xfId="72" applyFont="1" applyFill="1" applyBorder="1" applyAlignment="1" applyProtection="1">
      <alignment horizontal="center" vertical="center" wrapText="1"/>
      <protection/>
    </xf>
    <xf numFmtId="0" fontId="7" fillId="40" borderId="14" xfId="72" applyNumberFormat="1" applyFont="1" applyFill="1" applyBorder="1" applyAlignment="1" applyProtection="1">
      <alignment horizontal="left" vertical="center" wrapText="1" indent="1"/>
      <protection/>
    </xf>
    <xf numFmtId="0" fontId="7" fillId="39" borderId="63" xfId="72" applyNumberFormat="1" applyFont="1" applyFill="1" applyBorder="1" applyAlignment="1" applyProtection="1">
      <alignment horizontal="left" vertical="center" wrapText="1" indent="1"/>
      <protection/>
    </xf>
    <xf numFmtId="0" fontId="7" fillId="39" borderId="56" xfId="72" applyNumberFormat="1" applyFont="1" applyFill="1" applyBorder="1" applyAlignment="1" applyProtection="1">
      <alignment horizontal="left" vertical="center" wrapText="1" indent="1"/>
      <protection/>
    </xf>
    <xf numFmtId="14" fontId="32" fillId="0" borderId="14" xfId="70" applyNumberFormat="1" applyFont="1" applyFill="1" applyBorder="1" applyAlignment="1" applyProtection="1">
      <alignment horizontal="center" vertical="top" wrapText="1"/>
      <protection/>
    </xf>
    <xf numFmtId="14" fontId="32" fillId="0" borderId="63" xfId="70" applyNumberFormat="1" applyFont="1" applyFill="1" applyBorder="1" applyAlignment="1" applyProtection="1">
      <alignment horizontal="center" vertical="top" wrapText="1"/>
      <protection/>
    </xf>
    <xf numFmtId="14" fontId="45" fillId="0" borderId="56" xfId="70" applyNumberFormat="1" applyFont="1" applyFill="1" applyBorder="1" applyAlignment="1" applyProtection="1">
      <alignment horizontal="center" vertical="top" wrapText="1"/>
      <protection/>
    </xf>
    <xf numFmtId="170" fontId="7" fillId="0" borderId="37" xfId="72" applyNumberFormat="1" applyFont="1" applyFill="1" applyBorder="1" applyAlignment="1" applyProtection="1">
      <alignment horizontal="center" vertical="center" wrapText="1"/>
      <protection/>
    </xf>
    <xf numFmtId="170" fontId="7" fillId="0" borderId="38" xfId="72" applyNumberFormat="1" applyFont="1" applyFill="1" applyBorder="1" applyAlignment="1" applyProtection="1">
      <alignment horizontal="center" vertical="center" wrapText="1"/>
      <protection/>
    </xf>
    <xf numFmtId="170" fontId="7" fillId="0" borderId="15" xfId="72" applyNumberFormat="1" applyFont="1" applyFill="1" applyBorder="1" applyAlignment="1" applyProtection="1">
      <alignment horizontal="center" vertical="center" wrapText="1"/>
      <protection/>
    </xf>
    <xf numFmtId="49" fontId="28" fillId="0" borderId="13" xfId="51" applyNumberFormat="1" applyFont="1" applyFill="1" applyBorder="1" applyAlignment="1" applyProtection="1">
      <alignment horizontal="center" vertical="center" wrapText="1"/>
      <protection/>
    </xf>
    <xf numFmtId="0" fontId="19" fillId="0" borderId="38" xfId="50" applyFont="1" applyFill="1" applyBorder="1" applyAlignment="1" applyProtection="1">
      <alignment horizontal="left" vertical="center" wrapText="1" indent="1"/>
      <protection/>
    </xf>
    <xf numFmtId="0" fontId="19" fillId="0" borderId="15" xfId="50" applyFont="1" applyFill="1" applyBorder="1" applyAlignment="1" applyProtection="1">
      <alignment horizontal="left" vertical="center" wrapText="1" indent="1"/>
      <protection/>
    </xf>
    <xf numFmtId="0" fontId="19" fillId="0" borderId="37" xfId="50" applyFont="1" applyFill="1" applyBorder="1" applyAlignment="1" applyProtection="1">
      <alignment horizontal="left" vertical="center" wrapText="1" indent="1"/>
      <protection/>
    </xf>
    <xf numFmtId="0" fontId="7" fillId="0" borderId="0" xfId="72" applyFont="1" applyFill="1" applyBorder="1" applyAlignment="1" applyProtection="1">
      <alignment horizontal="center" vertical="center" wrapText="1"/>
      <protection/>
    </xf>
    <xf numFmtId="49" fontId="7" fillId="0" borderId="0" xfId="70" applyNumberFormat="1" applyFont="1" applyFill="1" applyBorder="1" applyAlignment="1" applyProtection="1">
      <alignment horizontal="center" vertical="center" wrapText="1"/>
      <protection/>
    </xf>
    <xf numFmtId="4" fontId="7" fillId="0" borderId="15" xfId="52" applyFont="1" applyFill="1" applyBorder="1" applyAlignment="1" applyProtection="1">
      <alignment horizontal="center" vertical="center" wrapText="1"/>
      <protection/>
    </xf>
    <xf numFmtId="0" fontId="7" fillId="0" borderId="47" xfId="72" applyFont="1" applyFill="1" applyBorder="1" applyAlignment="1" applyProtection="1">
      <alignment horizontal="left" vertical="center" wrapText="1"/>
      <protection/>
    </xf>
    <xf numFmtId="49" fontId="7" fillId="40" borderId="15" xfId="70" applyNumberFormat="1" applyFont="1" applyFill="1" applyBorder="1" applyAlignment="1" applyProtection="1">
      <alignment horizontal="center" vertical="center" wrapText="1"/>
      <protection/>
    </xf>
    <xf numFmtId="49" fontId="7" fillId="45" borderId="15" xfId="70" applyNumberFormat="1" applyFont="1" applyFill="1" applyBorder="1" applyAlignment="1" applyProtection="1">
      <alignment horizontal="center" vertical="center" wrapText="1"/>
      <protection/>
    </xf>
    <xf numFmtId="0" fontId="52" fillId="0" borderId="15" xfId="57" applyNumberFormat="1" applyFont="1" applyBorder="1" applyAlignment="1" applyProtection="1">
      <alignment horizontal="center" vertical="center" wrapText="1"/>
      <protection/>
    </xf>
    <xf numFmtId="49" fontId="28" fillId="0" borderId="37" xfId="51" applyNumberFormat="1" applyFont="1" applyFill="1" applyBorder="1" applyAlignment="1" applyProtection="1">
      <alignment horizontal="center" vertical="center" wrapText="1"/>
      <protection/>
    </xf>
    <xf numFmtId="49" fontId="28" fillId="0" borderId="38" xfId="51" applyNumberFormat="1" applyFont="1" applyFill="1" applyBorder="1" applyAlignment="1" applyProtection="1">
      <alignment horizontal="center" vertical="center" wrapText="1"/>
      <protection/>
    </xf>
    <xf numFmtId="0" fontId="7" fillId="0" borderId="22" xfId="72" applyFont="1" applyFill="1" applyBorder="1" applyAlignment="1" applyProtection="1">
      <alignment horizontal="center" vertical="center" wrapText="1"/>
      <protection/>
    </xf>
    <xf numFmtId="0" fontId="7" fillId="0" borderId="23" xfId="72" applyFont="1" applyFill="1" applyBorder="1" applyAlignment="1" applyProtection="1">
      <alignment horizontal="center" vertical="center" wrapText="1"/>
      <protection/>
    </xf>
    <xf numFmtId="0" fontId="7" fillId="0" borderId="0" xfId="62" applyFont="1" applyFill="1" applyBorder="1" applyAlignment="1" applyProtection="1">
      <alignment horizontal="right" vertical="center" wrapText="1"/>
      <protection/>
    </xf>
    <xf numFmtId="0" fontId="7" fillId="40" borderId="14" xfId="70" applyNumberFormat="1" applyFont="1" applyFill="1" applyBorder="1" applyAlignment="1" applyProtection="1">
      <alignment horizontal="left" vertical="center" wrapText="1" indent="2"/>
      <protection/>
    </xf>
    <xf numFmtId="0" fontId="7" fillId="45" borderId="63" xfId="70" applyNumberFormat="1" applyFont="1" applyFill="1" applyBorder="1" applyAlignment="1" applyProtection="1">
      <alignment horizontal="left" vertical="center" wrapText="1" indent="2"/>
      <protection/>
    </xf>
    <xf numFmtId="0" fontId="7" fillId="45" borderId="56" xfId="70" applyNumberFormat="1" applyFont="1" applyFill="1" applyBorder="1" applyAlignment="1" applyProtection="1">
      <alignment horizontal="left" vertical="center" wrapText="1" indent="2"/>
      <protection/>
    </xf>
    <xf numFmtId="49" fontId="7" fillId="0" borderId="15" xfId="51" applyNumberFormat="1" applyFont="1" applyFill="1" applyBorder="1" applyAlignment="1" applyProtection="1">
      <alignment horizontal="center" vertical="center" wrapText="1"/>
      <protection/>
    </xf>
    <xf numFmtId="14" fontId="45" fillId="0" borderId="14" xfId="70" applyNumberFormat="1" applyFont="1" applyFill="1" applyBorder="1" applyAlignment="1" applyProtection="1">
      <alignment horizontal="center" vertical="center" wrapText="1"/>
      <protection/>
    </xf>
    <xf numFmtId="14" fontId="45" fillId="0" borderId="63" xfId="70" applyNumberFormat="1" applyFont="1" applyFill="1" applyBorder="1" applyAlignment="1" applyProtection="1">
      <alignment horizontal="center" vertical="center" wrapText="1"/>
      <protection/>
    </xf>
    <xf numFmtId="0" fontId="52" fillId="0" borderId="14" xfId="54" applyNumberFormat="1" applyFont="1" applyFill="1" applyBorder="1" applyAlignment="1" applyProtection="1">
      <alignment horizontal="left" vertical="center" wrapText="1" indent="1"/>
      <protection/>
    </xf>
    <xf numFmtId="0" fontId="52" fillId="0" borderId="56" xfId="54" applyNumberFormat="1" applyFont="1" applyFill="1" applyBorder="1" applyAlignment="1" applyProtection="1">
      <alignment horizontal="left" vertical="center" wrapText="1" indent="1"/>
      <protection/>
    </xf>
    <xf numFmtId="0" fontId="7" fillId="44" borderId="0" xfId="62" applyFont="1" applyFill="1" applyBorder="1" applyAlignment="1" applyProtection="1">
      <alignment horizontal="center" vertical="center" wrapText="1"/>
      <protection/>
    </xf>
    <xf numFmtId="0" fontId="7" fillId="0" borderId="15" xfId="62" applyFont="1" applyFill="1" applyBorder="1" applyAlignment="1" applyProtection="1">
      <alignment horizontal="center" vertical="center" wrapText="1"/>
      <protection/>
    </xf>
    <xf numFmtId="0" fontId="7" fillId="0" borderId="44" xfId="58" applyNumberFormat="1" applyFont="1" applyBorder="1" applyAlignment="1" applyProtection="1">
      <alignment horizontal="left" vertical="center" wrapText="1" indent="1"/>
      <protection/>
    </xf>
    <xf numFmtId="0" fontId="7" fillId="0" borderId="14" xfId="58" applyNumberFormat="1" applyFont="1" applyBorder="1" applyAlignment="1" applyProtection="1">
      <alignment horizontal="left" vertical="center" wrapText="1" indent="1"/>
      <protection/>
    </xf>
    <xf numFmtId="0" fontId="7" fillId="0" borderId="42" xfId="58" applyNumberFormat="1" applyFont="1" applyBorder="1" applyAlignment="1" applyProtection="1">
      <alignment horizontal="left" vertical="center" wrapText="1" indent="1"/>
      <protection/>
    </xf>
    <xf numFmtId="0" fontId="7" fillId="0" borderId="61" xfId="58" applyNumberFormat="1" applyFont="1" applyBorder="1" applyAlignment="1" applyProtection="1">
      <alignment horizontal="left" vertical="center" indent="1"/>
      <protection/>
    </xf>
    <xf numFmtId="0" fontId="7" fillId="0" borderId="56" xfId="58" applyNumberFormat="1" applyFont="1" applyBorder="1" applyAlignment="1" applyProtection="1">
      <alignment horizontal="left" vertical="center" indent="1"/>
      <protection/>
    </xf>
    <xf numFmtId="0" fontId="7" fillId="0" borderId="60" xfId="58" applyNumberFormat="1" applyFont="1" applyBorder="1" applyAlignment="1" applyProtection="1">
      <alignment horizontal="left" vertical="center" indent="1"/>
      <protection/>
    </xf>
    <xf numFmtId="0" fontId="7" fillId="0" borderId="0" xfId="58" applyNumberFormat="1" applyFill="1" applyBorder="1" applyAlignment="1" applyProtection="1">
      <alignment horizontal="center" vertical="center"/>
      <protection/>
    </xf>
    <xf numFmtId="0" fontId="7" fillId="0" borderId="0" xfId="50" applyFont="1" applyFill="1" applyBorder="1" applyAlignment="1" applyProtection="1">
      <alignment horizontal="center" vertical="center" wrapText="1"/>
      <protection/>
    </xf>
    <xf numFmtId="0" fontId="83" fillId="0" borderId="0" xfId="58" applyNumberFormat="1" applyFont="1" applyFill="1" applyBorder="1" applyAlignment="1" applyProtection="1">
      <alignment horizontal="right" vertical="center"/>
      <protection/>
    </xf>
    <xf numFmtId="0" fontId="7" fillId="0" borderId="0" xfId="72" applyFont="1" applyFill="1" applyAlignment="1" applyProtection="1">
      <alignment horizontal="left" vertical="top" wrapText="1"/>
      <protection/>
    </xf>
    <xf numFmtId="0" fontId="7" fillId="0" borderId="43" xfId="50" applyFont="1" applyFill="1" applyBorder="1" applyAlignment="1" applyProtection="1">
      <alignment horizontal="left" vertical="center" wrapText="1"/>
      <protection/>
    </xf>
    <xf numFmtId="0" fontId="80" fillId="0" borderId="47" xfId="50" applyFont="1" applyFill="1" applyBorder="1" applyAlignment="1" applyProtection="1">
      <alignment horizontal="left" vertical="center" wrapText="1"/>
      <protection/>
    </xf>
    <xf numFmtId="49" fontId="0" fillId="2" borderId="37" xfId="0" applyFill="1" applyBorder="1" applyAlignment="1" applyProtection="1">
      <alignment horizontal="left" vertical="center" indent="1"/>
      <protection/>
    </xf>
    <xf numFmtId="49" fontId="0" fillId="2" borderId="13" xfId="0" applyFill="1" applyBorder="1" applyAlignment="1" applyProtection="1">
      <alignment horizontal="left" vertical="center" indent="1"/>
      <protection/>
    </xf>
    <xf numFmtId="49" fontId="0" fillId="2" borderId="38" xfId="0" applyFill="1" applyBorder="1" applyAlignment="1" applyProtection="1">
      <alignment horizontal="left" vertical="center" indent="1"/>
      <protection/>
    </xf>
    <xf numFmtId="0" fontId="7" fillId="0" borderId="56" xfId="72" applyFont="1" applyFill="1" applyBorder="1" applyAlignment="1" applyProtection="1">
      <alignment horizontal="center" vertical="center" wrapText="1"/>
      <protection/>
    </xf>
    <xf numFmtId="0" fontId="0" fillId="0" borderId="56" xfId="0" applyNumberFormat="1" applyFill="1" applyBorder="1" applyAlignment="1">
      <alignment horizontal="center" vertical="center"/>
    </xf>
    <xf numFmtId="0" fontId="0" fillId="0" borderId="15" xfId="0" applyNumberFormat="1" applyFill="1" applyBorder="1" applyAlignment="1">
      <alignment horizontal="center" vertical="center"/>
    </xf>
    <xf numFmtId="49" fontId="54" fillId="0" borderId="0" xfId="72" applyNumberFormat="1" applyFont="1" applyFill="1" applyAlignment="1" applyProtection="1">
      <alignment horizontal="center" vertical="center" wrapText="1"/>
      <protection/>
    </xf>
    <xf numFmtId="49" fontId="50" fillId="0" borderId="0" xfId="72" applyNumberFormat="1" applyFont="1" applyFill="1" applyAlignment="1" applyProtection="1">
      <alignment horizontal="center" vertical="center" wrapText="1"/>
      <protection/>
    </xf>
    <xf numFmtId="0" fontId="19" fillId="0" borderId="38" xfId="74" applyFont="1" applyBorder="1" applyAlignment="1">
      <alignment horizontal="left" vertical="center" wrapText="1" indent="1"/>
      <protection/>
    </xf>
    <xf numFmtId="0" fontId="19" fillId="0" borderId="15" xfId="74" applyFont="1" applyBorder="1" applyAlignment="1">
      <alignment horizontal="left" vertical="center" wrapText="1" indent="1"/>
      <protection/>
    </xf>
    <xf numFmtId="0" fontId="19" fillId="0" borderId="37" xfId="74" applyFont="1" applyBorder="1" applyAlignment="1">
      <alignment horizontal="left" vertical="center" wrapText="1" indent="1"/>
      <protection/>
    </xf>
    <xf numFmtId="0" fontId="7" fillId="0" borderId="15" xfId="51" applyFont="1" applyFill="1" applyBorder="1" applyAlignment="1" applyProtection="1">
      <alignment horizontal="center" vertical="center" wrapText="1"/>
      <protection/>
    </xf>
    <xf numFmtId="49" fontId="7" fillId="0" borderId="55" xfId="72" applyNumberFormat="1" applyFont="1" applyFill="1" applyBorder="1" applyAlignment="1" applyProtection="1">
      <alignment horizontal="center" vertical="center" wrapText="1"/>
      <protection/>
    </xf>
    <xf numFmtId="49" fontId="7" fillId="0" borderId="66" xfId="72" applyNumberFormat="1" applyFont="1" applyFill="1" applyBorder="1" applyAlignment="1" applyProtection="1">
      <alignment horizontal="center" vertical="center" wrapText="1"/>
      <protection/>
    </xf>
    <xf numFmtId="0" fontId="7" fillId="0" borderId="14" xfId="72" applyFont="1" applyFill="1" applyBorder="1" applyAlignment="1" applyProtection="1">
      <alignment horizontal="center" vertical="center" wrapText="1"/>
      <protection/>
    </xf>
    <xf numFmtId="49" fontId="92" fillId="0" borderId="55" xfId="72" applyNumberFormat="1" applyFont="1" applyFill="1" applyBorder="1" applyAlignment="1" applyProtection="1">
      <alignment horizontal="center" vertical="center" wrapText="1"/>
      <protection/>
    </xf>
    <xf numFmtId="49" fontId="92" fillId="0" borderId="66" xfId="72" applyNumberFormat="1" applyFont="1" applyFill="1" applyBorder="1" applyAlignment="1" applyProtection="1">
      <alignment horizontal="center" vertical="center" wrapText="1"/>
      <protection/>
    </xf>
    <xf numFmtId="0" fontId="80" fillId="0" borderId="14" xfId="72" applyFont="1" applyFill="1" applyBorder="1" applyAlignment="1" applyProtection="1">
      <alignment horizontal="center" vertical="center" wrapText="1"/>
      <protection/>
    </xf>
    <xf numFmtId="0" fontId="80" fillId="0" borderId="56" xfId="72" applyFont="1" applyFill="1" applyBorder="1" applyAlignment="1" applyProtection="1">
      <alignment horizontal="center" vertical="center" wrapText="1"/>
      <protection/>
    </xf>
    <xf numFmtId="0" fontId="50" fillId="0" borderId="0" xfId="134" applyNumberFormat="1" applyFont="1" applyFill="1" applyAlignment="1" applyProtection="1">
      <alignment horizontal="center" vertical="top"/>
      <protection/>
    </xf>
    <xf numFmtId="0" fontId="7" fillId="0" borderId="15" xfId="72" applyFont="1" applyFill="1" applyBorder="1" applyAlignment="1" applyProtection="1">
      <alignment horizontal="left" vertical="center" wrapText="1"/>
      <protection/>
    </xf>
    <xf numFmtId="0" fontId="54" fillId="0" borderId="0" xfId="72" applyNumberFormat="1" applyFont="1" applyFill="1" applyAlignment="1" applyProtection="1">
      <alignment horizontal="center" vertical="center" wrapText="1"/>
      <protection/>
    </xf>
    <xf numFmtId="0" fontId="80" fillId="0" borderId="15" xfId="72" applyFont="1" applyFill="1" applyBorder="1" applyAlignment="1" applyProtection="1">
      <alignment horizontal="left" vertical="center" wrapText="1"/>
      <protection/>
    </xf>
    <xf numFmtId="0" fontId="19" fillId="0" borderId="38" xfId="74" applyFont="1" applyFill="1" applyBorder="1" applyAlignment="1" applyProtection="1">
      <alignment horizontal="left" vertical="center" wrapText="1" indent="1"/>
      <protection/>
    </xf>
    <xf numFmtId="0" fontId="19" fillId="0" borderId="15" xfId="74" applyFont="1" applyFill="1" applyBorder="1" applyAlignment="1" applyProtection="1">
      <alignment horizontal="left" vertical="center" wrapText="1" indent="1"/>
      <protection/>
    </xf>
    <xf numFmtId="0" fontId="19" fillId="0" borderId="37" xfId="74" applyFont="1" applyFill="1" applyBorder="1" applyAlignment="1" applyProtection="1">
      <alignment horizontal="left" vertical="center" wrapText="1" indent="1"/>
      <protection/>
    </xf>
    <xf numFmtId="0" fontId="10" fillId="0" borderId="0" xfId="72" applyFont="1" applyFill="1" applyAlignment="1" applyProtection="1">
      <alignment horizontal="left" vertical="top" wrapText="1"/>
      <protection/>
    </xf>
    <xf numFmtId="49" fontId="7" fillId="0" borderId="15" xfId="72" applyNumberFormat="1" applyFont="1" applyFill="1" applyBorder="1" applyAlignment="1" applyProtection="1">
      <alignment horizontal="center" vertical="center" wrapText="1"/>
      <protection/>
    </xf>
    <xf numFmtId="0" fontId="0" fillId="0" borderId="37" xfId="134" applyNumberFormat="1" applyFont="1" applyFill="1" applyBorder="1" applyAlignment="1" applyProtection="1">
      <alignment horizontal="left" vertical="center" wrapText="1"/>
      <protection/>
    </xf>
    <xf numFmtId="0" fontId="0" fillId="0" borderId="13" xfId="134" applyNumberFormat="1" applyFont="1" applyFill="1" applyBorder="1" applyAlignment="1" applyProtection="1">
      <alignment horizontal="left" vertical="center" wrapText="1"/>
      <protection/>
    </xf>
    <xf numFmtId="0" fontId="7" fillId="0" borderId="38" xfId="72" applyFont="1" applyFill="1" applyBorder="1" applyAlignment="1" applyProtection="1">
      <alignment horizontal="left" vertical="center" wrapText="1" indent="1"/>
      <protection/>
    </xf>
    <xf numFmtId="0" fontId="7" fillId="0" borderId="15" xfId="72" applyFont="1" applyFill="1" applyBorder="1" applyAlignment="1" applyProtection="1">
      <alignment horizontal="left" vertical="center" wrapText="1" indent="1"/>
      <protection/>
    </xf>
    <xf numFmtId="0" fontId="7" fillId="0" borderId="37" xfId="72" applyFont="1" applyFill="1" applyBorder="1" applyAlignment="1" applyProtection="1">
      <alignment horizontal="left" vertical="center" wrapText="1" indent="1"/>
      <protection/>
    </xf>
    <xf numFmtId="0" fontId="7" fillId="0" borderId="44" xfId="51" applyFont="1" applyFill="1" applyBorder="1" applyAlignment="1" applyProtection="1">
      <alignment horizontal="center" vertical="center" wrapText="1"/>
      <protection/>
    </xf>
    <xf numFmtId="0" fontId="7" fillId="0" borderId="39" xfId="51" applyFont="1" applyFill="1" applyBorder="1" applyAlignment="1" applyProtection="1">
      <alignment horizontal="center" vertical="center" wrapText="1"/>
      <protection/>
    </xf>
    <xf numFmtId="0" fontId="7" fillId="0" borderId="61" xfId="51" applyFont="1" applyFill="1" applyBorder="1" applyAlignment="1" applyProtection="1">
      <alignment horizontal="center" vertical="center" wrapText="1"/>
      <protection/>
    </xf>
    <xf numFmtId="0" fontId="7" fillId="0" borderId="0" xfId="51" applyFont="1" applyFill="1" applyBorder="1" applyAlignment="1" applyProtection="1">
      <alignment horizontal="left" vertical="top" wrapText="1"/>
      <protection/>
    </xf>
    <xf numFmtId="0" fontId="7" fillId="0" borderId="37" xfId="51" applyFont="1" applyFill="1" applyBorder="1" applyAlignment="1" applyProtection="1">
      <alignment horizontal="left" vertical="top" wrapText="1"/>
      <protection/>
    </xf>
    <xf numFmtId="0" fontId="7" fillId="0" borderId="38" xfId="51" applyFont="1" applyFill="1" applyBorder="1" applyAlignment="1" applyProtection="1">
      <alignment horizontal="left" vertical="top" wrapText="1"/>
      <protection/>
    </xf>
    <xf numFmtId="0" fontId="54" fillId="0" borderId="47" xfId="72" applyFont="1" applyFill="1" applyBorder="1" applyAlignment="1" applyProtection="1">
      <alignment horizontal="left" vertical="center" wrapText="1"/>
      <protection/>
    </xf>
    <xf numFmtId="0" fontId="7" fillId="0" borderId="0" xfId="72" applyFont="1" applyFill="1" applyAlignment="1" applyProtection="1">
      <alignment horizontal="left" vertical="center" wrapText="1" indent="1"/>
      <protection/>
    </xf>
    <xf numFmtId="0" fontId="52" fillId="0" borderId="0" xfId="129" applyNumberFormat="1" applyFont="1" applyFill="1" applyBorder="1" applyAlignment="1" applyProtection="1">
      <alignment horizontal="left" vertical="top" wrapText="1" indent="1"/>
      <protection/>
    </xf>
    <xf numFmtId="0" fontId="7" fillId="0" borderId="37" xfId="72" applyFont="1" applyFill="1" applyBorder="1" applyAlignment="1" applyProtection="1">
      <alignment horizontal="left" vertical="center" wrapText="1"/>
      <protection/>
    </xf>
    <xf numFmtId="0" fontId="7" fillId="0" borderId="13" xfId="72" applyFont="1" applyFill="1" applyBorder="1" applyAlignment="1" applyProtection="1">
      <alignment horizontal="left" vertical="center" wrapText="1"/>
      <protection/>
    </xf>
    <xf numFmtId="0" fontId="7" fillId="0" borderId="38" xfId="72" applyFont="1" applyFill="1" applyBorder="1" applyAlignment="1" applyProtection="1">
      <alignment horizontal="left" vertical="center" wrapText="1"/>
      <protection/>
    </xf>
    <xf numFmtId="0" fontId="19" fillId="0" borderId="13" xfId="74" applyFont="1" applyFill="1" applyBorder="1" applyAlignment="1" applyProtection="1">
      <alignment horizontal="left" vertical="center" wrapText="1" indent="1"/>
      <protection/>
    </xf>
    <xf numFmtId="0" fontId="7" fillId="0" borderId="15" xfId="72" applyFont="1" applyFill="1" applyBorder="1" applyAlignment="1" applyProtection="1">
      <alignment horizontal="center" vertical="center"/>
      <protection/>
    </xf>
    <xf numFmtId="0" fontId="7" fillId="0" borderId="14" xfId="72" applyNumberFormat="1" applyFont="1" applyFill="1" applyBorder="1" applyAlignment="1" applyProtection="1">
      <alignment horizontal="left" vertical="top" wrapText="1"/>
      <protection/>
    </xf>
    <xf numFmtId="0" fontId="7" fillId="0" borderId="63" xfId="72" applyNumberFormat="1" applyFont="1" applyFill="1" applyBorder="1" applyAlignment="1" applyProtection="1">
      <alignment horizontal="left" vertical="top" wrapText="1"/>
      <protection/>
    </xf>
    <xf numFmtId="0" fontId="7" fillId="0" borderId="56" xfId="72" applyNumberFormat="1" applyFont="1" applyFill="1" applyBorder="1" applyAlignment="1" applyProtection="1">
      <alignment horizontal="left" vertical="top" wrapText="1"/>
      <protection/>
    </xf>
    <xf numFmtId="49" fontId="7" fillId="0" borderId="0" xfId="57" applyBorder="1" applyAlignment="1" applyProtection="1">
      <alignment horizontal="left" vertical="top" wrapText="1"/>
      <protection/>
    </xf>
    <xf numFmtId="0" fontId="19" fillId="0" borderId="13" xfId="50" applyFont="1" applyFill="1" applyBorder="1" applyAlignment="1" applyProtection="1">
      <alignment horizontal="left" vertical="center" wrapText="1" indent="1"/>
      <protection/>
    </xf>
    <xf numFmtId="0" fontId="7" fillId="0" borderId="15" xfId="63" applyNumberFormat="1" applyFont="1" applyFill="1" applyBorder="1" applyAlignment="1" applyProtection="1">
      <alignment horizontal="center" vertical="center" wrapText="1"/>
      <protection/>
    </xf>
    <xf numFmtId="0" fontId="19" fillId="0" borderId="29" xfId="50" applyFont="1" applyFill="1" applyBorder="1" applyAlignment="1" applyProtection="1">
      <alignment horizontal="left" vertical="center" wrapText="1" indent="1"/>
      <protection/>
    </xf>
    <xf numFmtId="0" fontId="80" fillId="0" borderId="36" xfId="50" applyFont="1" applyFill="1" applyBorder="1" applyAlignment="1" applyProtection="1">
      <alignment horizontal="left" vertical="center" wrapText="1" indent="1"/>
      <protection/>
    </xf>
    <xf numFmtId="0" fontId="7" fillId="0" borderId="29" xfId="50" applyFont="1" applyFill="1" applyBorder="1" applyAlignment="1" applyProtection="1">
      <alignment horizontal="left" vertical="center" wrapText="1" indent="1"/>
      <protection/>
    </xf>
    <xf numFmtId="0" fontId="7" fillId="0" borderId="36" xfId="50" applyFont="1" applyFill="1" applyBorder="1" applyAlignment="1" applyProtection="1">
      <alignment horizontal="left" vertical="center" wrapText="1" indent="1"/>
      <protection/>
    </xf>
    <xf numFmtId="0" fontId="19" fillId="0" borderId="67" xfId="74" applyFont="1" applyBorder="1" applyAlignment="1">
      <alignment horizontal="left" vertical="center" indent="1"/>
      <protection/>
    </xf>
    <xf numFmtId="0" fontId="10" fillId="0" borderId="0" xfId="69" applyFont="1" applyAlignment="1" applyProtection="1">
      <alignment horizontal="left" vertical="center" wrapText="1"/>
      <protection/>
    </xf>
    <xf numFmtId="0" fontId="39" fillId="0" borderId="0" xfId="69" applyFont="1" applyAlignment="1" applyProtection="1">
      <alignment horizontal="left" vertical="top" wrapText="1"/>
      <protection/>
    </xf>
    <xf numFmtId="0" fontId="10" fillId="0" borderId="0" xfId="69" applyFont="1" applyAlignment="1" applyProtection="1">
      <alignment horizontal="justify" vertical="top" wrapText="1"/>
      <protection/>
    </xf>
    <xf numFmtId="0" fontId="39" fillId="0" borderId="0" xfId="69" applyFont="1" applyAlignment="1" applyProtection="1">
      <alignment horizontal="justify" vertical="top" wrapText="1"/>
      <protection/>
    </xf>
    <xf numFmtId="0" fontId="9" fillId="41" borderId="14" xfId="0" applyNumberFormat="1" applyFont="1" applyFill="1" applyBorder="1" applyAlignment="1" applyProtection="1">
      <alignment horizontal="center" vertical="center" wrapText="1"/>
      <protection/>
    </xf>
    <xf numFmtId="0" fontId="20" fillId="41" borderId="47" xfId="72" applyFont="1" applyFill="1" applyBorder="1" applyAlignment="1" applyProtection="1">
      <alignment horizontal="center" vertical="center" wrapText="1"/>
      <protection/>
    </xf>
    <xf numFmtId="0" fontId="20" fillId="41" borderId="0" xfId="72" applyFont="1" applyFill="1" applyAlignment="1" applyProtection="1">
      <alignment horizontal="center" vertical="center" wrapText="1"/>
      <protection/>
    </xf>
    <xf numFmtId="0" fontId="0" fillId="0" borderId="38" xfId="134" applyNumberFormat="1" applyFont="1" applyFill="1" applyBorder="1" applyAlignment="1" applyProtection="1">
      <alignment horizontal="left" vertical="center" wrapText="1"/>
      <protection/>
    </xf>
    <xf numFmtId="0" fontId="54" fillId="0" borderId="0" xfId="72" applyFont="1" applyFill="1" applyAlignment="1" applyProtection="1">
      <alignment horizontal="center" vertical="center" wrapText="1"/>
      <protection/>
    </xf>
    <xf numFmtId="0" fontId="7" fillId="0" borderId="56" xfId="72" applyFont="1" applyFill="1" applyBorder="1" applyAlignment="1" applyProtection="1">
      <alignment horizontal="left" vertical="center" wrapText="1"/>
      <protection/>
    </xf>
    <xf numFmtId="49" fontId="7" fillId="0" borderId="39" xfId="72" applyNumberFormat="1" applyFont="1" applyFill="1" applyBorder="1" applyAlignment="1" applyProtection="1">
      <alignment horizontal="center" vertical="center" wrapText="1"/>
      <protection/>
    </xf>
    <xf numFmtId="49" fontId="7" fillId="39" borderId="37" xfId="72" applyNumberFormat="1" applyFont="1" applyFill="1" applyBorder="1" applyAlignment="1" applyProtection="1">
      <alignment horizontal="center" vertical="center" wrapText="1"/>
      <protection locked="0"/>
    </xf>
    <xf numFmtId="49" fontId="7" fillId="39" borderId="15" xfId="72" applyNumberFormat="1" applyFont="1" applyFill="1" applyBorder="1" applyAlignment="1" applyProtection="1">
      <alignment horizontal="center" vertical="center" wrapText="1"/>
      <protection locked="0"/>
    </xf>
    <xf numFmtId="0" fontId="7" fillId="0" borderId="15" xfId="72" applyNumberFormat="1" applyFont="1" applyFill="1" applyBorder="1" applyAlignment="1" applyProtection="1">
      <alignment horizontal="left" vertical="center" wrapText="1"/>
      <protection/>
    </xf>
    <xf numFmtId="49" fontId="7" fillId="0" borderId="38" xfId="72" applyNumberFormat="1" applyFont="1" applyFill="1" applyBorder="1" applyAlignment="1" applyProtection="1">
      <alignment horizontal="center" vertical="center" wrapText="1"/>
      <protection/>
    </xf>
    <xf numFmtId="49" fontId="80" fillId="0" borderId="45" xfId="72" applyNumberFormat="1" applyFont="1" applyFill="1" applyBorder="1" applyAlignment="1" applyProtection="1">
      <alignment horizontal="center" vertical="center" wrapText="1"/>
      <protection/>
    </xf>
    <xf numFmtId="49" fontId="80" fillId="0" borderId="0" xfId="72" applyNumberFormat="1" applyFont="1" applyFill="1" applyBorder="1" applyAlignment="1" applyProtection="1">
      <alignment horizontal="center" vertical="center" wrapText="1"/>
      <protection/>
    </xf>
    <xf numFmtId="0" fontId="80" fillId="0" borderId="39" xfId="72" applyNumberFormat="1" applyFont="1" applyFill="1" applyBorder="1" applyAlignment="1" applyProtection="1">
      <alignment horizontal="left" vertical="center" wrapText="1"/>
      <protection/>
    </xf>
    <xf numFmtId="0" fontId="93" fillId="0" borderId="0" xfId="72" applyNumberFormat="1" applyFont="1" applyFill="1" applyBorder="1" applyAlignment="1" applyProtection="1">
      <alignment horizontal="left" vertical="center" wrapText="1"/>
      <protection/>
    </xf>
    <xf numFmtId="49" fontId="93" fillId="0" borderId="0" xfId="72" applyNumberFormat="1" applyFont="1" applyFill="1" applyBorder="1" applyAlignment="1" applyProtection="1">
      <alignment horizontal="left" vertical="center" wrapText="1"/>
      <protection/>
    </xf>
    <xf numFmtId="0" fontId="0" fillId="0" borderId="14" xfId="72" applyFont="1" applyFill="1" applyBorder="1" applyAlignment="1" applyProtection="1">
      <alignment horizontal="center" vertical="center" wrapText="1"/>
      <protection/>
    </xf>
    <xf numFmtId="0" fontId="0" fillId="0" borderId="15" xfId="72" applyFont="1" applyFill="1" applyBorder="1" applyAlignment="1" applyProtection="1">
      <alignment horizontal="center" vertical="center" wrapText="1"/>
      <protection/>
    </xf>
    <xf numFmtId="0" fontId="93" fillId="0" borderId="0" xfId="72" applyFont="1" applyFill="1" applyBorder="1" applyAlignment="1" applyProtection="1">
      <alignment horizontal="center" vertical="center" wrapText="1"/>
      <protection/>
    </xf>
    <xf numFmtId="0" fontId="80" fillId="0" borderId="43" xfId="72" applyFont="1" applyFill="1" applyBorder="1" applyAlignment="1" applyProtection="1">
      <alignment horizontal="left" vertical="center" wrapText="1"/>
      <protection/>
    </xf>
    <xf numFmtId="0" fontId="0" fillId="39" borderId="15" xfId="72" applyNumberFormat="1" applyFont="1" applyFill="1" applyBorder="1" applyAlignment="1" applyProtection="1">
      <alignment horizontal="left" vertical="center" wrapText="1"/>
      <protection locked="0"/>
    </xf>
    <xf numFmtId="49" fontId="0" fillId="39" borderId="37" xfId="72" applyNumberFormat="1" applyFont="1" applyFill="1" applyBorder="1" applyAlignment="1" applyProtection="1">
      <alignment horizontal="left" vertical="center" wrapText="1"/>
      <protection locked="0"/>
    </xf>
    <xf numFmtId="49" fontId="0" fillId="39" borderId="15" xfId="72" applyNumberFormat="1" applyFont="1" applyFill="1" applyBorder="1" applyAlignment="1" applyProtection="1">
      <alignment horizontal="left" vertical="center" wrapText="1"/>
      <protection locked="0"/>
    </xf>
    <xf numFmtId="0" fontId="80" fillId="0" borderId="0" xfId="72" applyFont="1" applyFill="1" applyBorder="1" applyAlignment="1" applyProtection="1">
      <alignment horizontal="center" vertical="center" wrapText="1"/>
      <protection/>
    </xf>
    <xf numFmtId="0" fontId="7" fillId="39" borderId="15" xfId="72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72" applyFont="1" applyFill="1" applyBorder="1" applyAlignment="1" applyProtection="1">
      <alignment horizontal="center" vertical="top" wrapText="1"/>
      <protection/>
    </xf>
    <xf numFmtId="14" fontId="45" fillId="0" borderId="15" xfId="70" applyNumberFormat="1" applyFont="1" applyFill="1" applyBorder="1" applyAlignment="1" applyProtection="1">
      <alignment horizontal="center" vertical="center" wrapText="1"/>
      <protection/>
    </xf>
    <xf numFmtId="0" fontId="7" fillId="0" borderId="38" xfId="72" applyFont="1" applyFill="1" applyBorder="1" applyAlignment="1" applyProtection="1">
      <alignment horizontal="center" vertical="center" wrapText="1"/>
      <protection/>
    </xf>
    <xf numFmtId="0" fontId="52" fillId="39" borderId="15" xfId="54" applyNumberFormat="1" applyFont="1" applyFill="1" applyBorder="1" applyAlignment="1" applyProtection="1">
      <alignment horizontal="left" vertical="center" wrapText="1" indent="1"/>
      <protection locked="0"/>
    </xf>
    <xf numFmtId="0" fontId="52" fillId="39" borderId="15" xfId="54" applyNumberFormat="1" applyFont="1" applyFill="1" applyBorder="1" applyAlignment="1" applyProtection="1">
      <alignment horizontal="left" vertical="top" indent="1"/>
      <protection locked="0"/>
    </xf>
    <xf numFmtId="0" fontId="52" fillId="0" borderId="15" xfId="54" applyNumberFormat="1" applyFont="1" applyFill="1" applyBorder="1" applyAlignment="1" applyProtection="1">
      <alignment horizontal="left" vertical="center" wrapText="1" indent="1"/>
      <protection/>
    </xf>
    <xf numFmtId="0" fontId="52" fillId="0" borderId="15" xfId="54" applyNumberFormat="1" applyFont="1" applyFill="1" applyBorder="1" applyAlignment="1" applyProtection="1">
      <alignment horizontal="left" vertical="top" indent="1"/>
      <protection/>
    </xf>
    <xf numFmtId="0" fontId="7" fillId="45" borderId="15" xfId="70" applyNumberFormat="1" applyFont="1" applyFill="1" applyBorder="1" applyAlignment="1" applyProtection="1">
      <alignment horizontal="center" vertical="center" wrapText="1"/>
      <protection/>
    </xf>
    <xf numFmtId="49" fontId="7" fillId="45" borderId="37" xfId="70" applyNumberFormat="1" applyFont="1" applyFill="1" applyBorder="1" applyAlignment="1" applyProtection="1">
      <alignment horizontal="center" vertical="center" wrapText="1"/>
      <protection/>
    </xf>
  </cellXfs>
  <cellStyles count="142">
    <cellStyle name="Normal" xf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 1" xfId="20"/>
    <cellStyle name=" 1 2" xfId="21"/>
    <cellStyle name=" 1_Stage1" xfId="22"/>
    <cellStyle name="_Model_RAB Мой_PR.PROG.WARM.NOTCOMBI.2012.2.16_v1.4(04.04.11) " xfId="23"/>
    <cellStyle name="_Model_RAB Мой_Книга2_PR.PROG.WARM.NOTCOMBI.2012.2.16_v1.4(04.04.11) " xfId="24"/>
    <cellStyle name="_Model_RAB_MRSK_svod_PR.PROG.WARM.NOTCOMBI.2012.2.16_v1.4(04.04.11) " xfId="25"/>
    <cellStyle name="_Model_RAB_MRSK_svod_Книга2_PR.PROG.WARM.NOTCOMBI.2012.2.16_v1.4(04.04.11) " xfId="26"/>
    <cellStyle name="_МОДЕЛЬ_1 (2)_PR.PROG.WARM.NOTCOMBI.2012.2.16_v1.4(04.04.11) " xfId="27"/>
    <cellStyle name="_МОДЕЛЬ_1 (2)_Книга2_PR.PROG.WARM.NOTCOMBI.2012.2.16_v1.4(04.04.11) " xfId="28"/>
    <cellStyle name="_пр 5 тариф RAB_PR.PROG.WARM.NOTCOMBI.2012.2.16_v1.4(04.04.11) " xfId="29"/>
    <cellStyle name="_пр 5 тариф RAB_Книга2_PR.PROG.WARM.NOTCOMBI.2012.2.16_v1.4(04.04.11) " xfId="30"/>
    <cellStyle name="_Расчет RAB_22072008_PR.PROG.WARM.NOTCOMBI.2012.2.16_v1.4(04.04.11) " xfId="31"/>
    <cellStyle name="_Расчет RAB_22072008_Книга2_PR.PROG.WARM.NOTCOMBI.2012.2.16_v1.4(04.04.11) " xfId="32"/>
    <cellStyle name="_Расчет RAB_Лен и МОЭСК_с 2010 года_14.04.2009_со сглаж_version 3.0_без ФСК_PR.PROG.WARM.NOTCOMBI.2012.2.16_v1.4(04.04.11) " xfId="33"/>
    <cellStyle name="_Расчет RAB_Лен и МОЭСК_с 2010 года_14.04.2009_со сглаж_version 3.0_без ФСК_Книга2_PR.PROG.WARM.NOTCOMBI.2012.2.16_v1.4(04.04.11) " xfId="34"/>
    <cellStyle name="Currency [0]" xfId="35"/>
    <cellStyle name="Currency2" xfId="36"/>
    <cellStyle name="Followed Hyperlink" xfId="37"/>
    <cellStyle name="Header 3" xfId="38"/>
    <cellStyle name="Hyperlink" xfId="39"/>
    <cellStyle name="normal" xfId="40"/>
    <cellStyle name="Normal1" xfId="41"/>
    <cellStyle name="Normal2" xfId="42"/>
    <cellStyle name="Percent1" xfId="43"/>
    <cellStyle name="Title 4" xfId="44"/>
    <cellStyle name="Ввод " xfId="45"/>
    <cellStyle name="Hyperlink" xfId="46"/>
    <cellStyle name="Гиперссылка 2" xfId="47"/>
    <cellStyle name="Гиперссылка 2 2" xfId="48"/>
    <cellStyle name="Гиперссылка 4" xfId="49"/>
    <cellStyle name="Заголовок" xfId="50"/>
    <cellStyle name="ЗаголовокСтолбца" xfId="51"/>
    <cellStyle name="Значение" xfId="52"/>
    <cellStyle name="Обычный 12 2" xfId="53"/>
    <cellStyle name="Обычный 15" xfId="54"/>
    <cellStyle name="Обычный 2" xfId="55"/>
    <cellStyle name="Обычный 2 2" xfId="56"/>
    <cellStyle name="Обычный 3" xfId="57"/>
    <cellStyle name="Обычный 3 2" xfId="58"/>
    <cellStyle name="Обычный 3 3" xfId="59"/>
    <cellStyle name="Обычный 5" xfId="60"/>
    <cellStyle name="Обычный_INVEST.WARM.PLAN.4.78(v0.1)" xfId="61"/>
    <cellStyle name="Обычный_JKH.OPEN.INFO.HVS(v3.5)_цены161210" xfId="62"/>
    <cellStyle name="Обычный_JKH.OPEN.INFO.PRICE.VO_v4.0(10.02.11)" xfId="63"/>
    <cellStyle name="Обычный_KRU.TARIFF.FACT-0.3" xfId="64"/>
    <cellStyle name="Обычный_KRU.TARIFF.TE.FACT(v0.5)_import_02.02 2" xfId="65"/>
    <cellStyle name="Обычный_MINENERGO.340.PRIL79(v0.1)" xfId="66"/>
    <cellStyle name="Обычный_PREDEL.JKH.2010(v1.3)" xfId="67"/>
    <cellStyle name="Обычный_razrabotka_sablonov_po_WKU" xfId="68"/>
    <cellStyle name="Обычный_SIMPLE_1_massive2" xfId="69"/>
    <cellStyle name="Обычный_ЖКУ_проект3" xfId="70"/>
    <cellStyle name="Обычный_Макет_налог на прибыль v 0.6" xfId="71"/>
    <cellStyle name="Обычный_Мониторинг инвестиций" xfId="72"/>
    <cellStyle name="Обычный_Новая проверка голубых" xfId="73"/>
    <cellStyle name="Обычный_Шаблон по источникам для Модуля Реестр (2)" xfId="74"/>
    <cellStyle name="Title" xfId="75"/>
    <cellStyle name="Head 1" xfId="76"/>
    <cellStyle name="Head 2" xfId="77"/>
    <cellStyle name="Head 3" xfId="78"/>
    <cellStyle name="Head 4" xfId="79"/>
    <cellStyle name="Хороший" xfId="80"/>
    <cellStyle name="Плохой" xfId="81"/>
    <cellStyle name="Нейтральный" xfId="82"/>
    <cellStyle name="Вывод" xfId="83"/>
    <cellStyle name="Вычисление" xfId="84"/>
    <cellStyle name="Связанная ячейка" xfId="85"/>
    <cellStyle name="Контрольная ячейка" xfId="86"/>
    <cellStyle name="Warning Text" xfId="87"/>
    <cellStyle name="Note" xfId="88"/>
    <cellStyle name="Пояснение" xfId="89"/>
    <cellStyle name="Итог" xfId="90"/>
    <cellStyle name="Акцент1" xfId="91"/>
    <cellStyle name="20% — акцент1" xfId="92"/>
    <cellStyle name="40% — акцент1" xfId="93"/>
    <cellStyle name="60% — акцент1" xfId="94"/>
    <cellStyle name="Акцент2" xfId="95"/>
    <cellStyle name="20% — акцент2" xfId="96"/>
    <cellStyle name="40% — акцент2" xfId="97"/>
    <cellStyle name="60% — акцент2" xfId="98"/>
    <cellStyle name="Акцент3" xfId="99"/>
    <cellStyle name="20% — акцент3" xfId="100"/>
    <cellStyle name="40% — акцент3" xfId="101"/>
    <cellStyle name="60% — акцент3" xfId="102"/>
    <cellStyle name="Акцент4" xfId="103"/>
    <cellStyle name="20% — акцент4" xfId="104"/>
    <cellStyle name="40% — акцент4" xfId="105"/>
    <cellStyle name="60% — акцент4" xfId="106"/>
    <cellStyle name="Акцент5" xfId="107"/>
    <cellStyle name="20% — акцент5" xfId="108"/>
    <cellStyle name="40% — акцент5" xfId="109"/>
    <cellStyle name="60% — акцент5" xfId="110"/>
    <cellStyle name="Акцент6" xfId="111"/>
    <cellStyle name="20% — акцент6" xfId="112"/>
    <cellStyle name="40% — акцент6" xfId="113"/>
    <cellStyle name="60% — акцент6" xfId="114"/>
    <cellStyle name="currency1" xfId="115"/>
    <cellStyle name="currency3" xfId="116"/>
    <cellStyle name="currency4" xfId="117"/>
    <cellStyle name="Обычный 10" xfId="118"/>
    <cellStyle name="Обычный 4" xfId="119"/>
    <cellStyle name="Обычный 2 4" xfId="120"/>
    <cellStyle name="Comma" xfId="121"/>
    <cellStyle name="Comma [0]" xfId="122"/>
    <cellStyle name="Currency" xfId="123"/>
    <cellStyle name="Currency [0]" xfId="124"/>
    <cellStyle name="Percent" xfId="125"/>
    <cellStyle name="Гиперссылка 3" xfId="126"/>
    <cellStyle name="Cells 2" xfId="127"/>
    <cellStyle name="Гиперссылка 4 2" xfId="128"/>
    <cellStyle name="Обычный 12" xfId="129"/>
    <cellStyle name="Обычный 2 10 2" xfId="130"/>
    <cellStyle name="Обычный 5 2" xfId="131"/>
    <cellStyle name="Обычный 6" xfId="132"/>
    <cellStyle name="Обычный_Forma_5_Книга2" xfId="133"/>
    <cellStyle name="Обычный 7" xfId="134"/>
    <cellStyle name="Обычный 3 2 2" xfId="135"/>
    <cellStyle name="Обычный 8" xfId="136"/>
    <cellStyle name="Обычный 9" xfId="137"/>
    <cellStyle name="Обычный 12 4" xfId="138"/>
    <cellStyle name="Гиперссылка 5" xfId="139"/>
    <cellStyle name="Границы" xfId="140"/>
    <cellStyle name="Обычный 12 3" xfId="141"/>
    <cellStyle name="Обычный 14" xfId="142"/>
    <cellStyle name="Обычный 14 2" xfId="143"/>
    <cellStyle name="Обычный 14 2 2" xfId="144"/>
    <cellStyle name="Обычный 14 3" xfId="145"/>
    <cellStyle name="Обычный 14 3 2" xfId="146"/>
    <cellStyle name="Обычный 14 4" xfId="147"/>
    <cellStyle name="Обычный 14 4 2" xfId="148"/>
    <cellStyle name="Обычный 14 5" xfId="149"/>
    <cellStyle name="Обычный 14 6" xfId="150"/>
    <cellStyle name="Обычный 14 7" xfId="151"/>
    <cellStyle name="Обычный 14 8" xfId="152"/>
    <cellStyle name="Обычный 14 9" xfId="153"/>
    <cellStyle name="Обычный 2 3" xfId="154"/>
    <cellStyle name="Обычный 3 4" xfId="155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2" Type="http://schemas.openxmlformats.org/officeDocument/2006/relationships/worksheet" Target="worksheets/sheet60.xml" /><Relationship Id="rId15" Type="http://schemas.openxmlformats.org/officeDocument/2006/relationships/worksheet" Target="worksheets/sheet13.xml" /><Relationship Id="rId58" Type="http://schemas.openxmlformats.org/officeDocument/2006/relationships/worksheet" Target="worksheets/sheet56.xml" /><Relationship Id="rId8" Type="http://schemas.openxmlformats.org/officeDocument/2006/relationships/worksheet" Target="worksheets/sheet6.xml" /><Relationship Id="rId63" Type="http://schemas.openxmlformats.org/officeDocument/2006/relationships/worksheet" Target="worksheets/sheet61.xml" /><Relationship Id="rId31" Type="http://schemas.openxmlformats.org/officeDocument/2006/relationships/worksheet" Target="worksheets/sheet29.xml" /><Relationship Id="rId22" Type="http://schemas.openxmlformats.org/officeDocument/2006/relationships/worksheet" Target="worksheets/sheet20.xml" /><Relationship Id="rId52" Type="http://schemas.openxmlformats.org/officeDocument/2006/relationships/worksheet" Target="worksheets/sheet50.xml" /><Relationship Id="rId17" Type="http://schemas.openxmlformats.org/officeDocument/2006/relationships/worksheet" Target="worksheets/sheet15.xml" /><Relationship Id="rId66" Type="http://schemas.openxmlformats.org/officeDocument/2006/relationships/worksheet" Target="worksheets/sheet64.xml" /><Relationship Id="rId44" Type="http://schemas.openxmlformats.org/officeDocument/2006/relationships/worksheet" Target="worksheets/sheet42.xml" /><Relationship Id="rId57" Type="http://schemas.openxmlformats.org/officeDocument/2006/relationships/worksheet" Target="worksheets/sheet55.xml" /><Relationship Id="rId47" Type="http://schemas.openxmlformats.org/officeDocument/2006/relationships/worksheet" Target="worksheets/sheet45.xml" /><Relationship Id="rId12" Type="http://schemas.openxmlformats.org/officeDocument/2006/relationships/worksheet" Target="worksheets/sheet10.xml" /><Relationship Id="rId9" Type="http://schemas.openxmlformats.org/officeDocument/2006/relationships/worksheet" Target="worksheets/sheet7.xml" /><Relationship Id="rId11" Type="http://schemas.openxmlformats.org/officeDocument/2006/relationships/worksheet" Target="worksheets/sheet9.xml" /><Relationship Id="rId46" Type="http://schemas.openxmlformats.org/officeDocument/2006/relationships/worksheet" Target="worksheets/sheet44.xml" /><Relationship Id="rId29" Type="http://schemas.openxmlformats.org/officeDocument/2006/relationships/worksheet" Target="worksheets/sheet27.xml" /><Relationship Id="rId56" Type="http://schemas.openxmlformats.org/officeDocument/2006/relationships/worksheet" Target="worksheets/sheet54.xml" /><Relationship Id="rId38" Type="http://schemas.openxmlformats.org/officeDocument/2006/relationships/worksheet" Target="worksheets/sheet36.xml" /><Relationship Id="rId6" Type="http://schemas.openxmlformats.org/officeDocument/2006/relationships/worksheet" Target="worksheets/sheet4.xml" /><Relationship Id="rId49" Type="http://schemas.openxmlformats.org/officeDocument/2006/relationships/worksheet" Target="worksheets/sheet47.xml" /><Relationship Id="rId67" Type="http://schemas.openxmlformats.org/officeDocument/2006/relationships/sharedStrings" Target="sharedStrings.xml" /><Relationship Id="rId53" Type="http://schemas.openxmlformats.org/officeDocument/2006/relationships/worksheet" Target="worksheets/sheet51.xml" /><Relationship Id="rId32" Type="http://schemas.openxmlformats.org/officeDocument/2006/relationships/worksheet" Target="worksheets/sheet30.xml" /><Relationship Id="rId26" Type="http://schemas.openxmlformats.org/officeDocument/2006/relationships/worksheet" Target="worksheets/sheet24.xml" /><Relationship Id="rId21" Type="http://schemas.openxmlformats.org/officeDocument/2006/relationships/worksheet" Target="worksheets/sheet19.xml" /><Relationship Id="rId61" Type="http://schemas.openxmlformats.org/officeDocument/2006/relationships/worksheet" Target="worksheets/sheet59.xml" /><Relationship Id="rId23" Type="http://schemas.openxmlformats.org/officeDocument/2006/relationships/worksheet" Target="worksheets/sheet21.xml" /><Relationship Id="rId13" Type="http://schemas.openxmlformats.org/officeDocument/2006/relationships/worksheet" Target="worksheets/sheet11.xml" /><Relationship Id="rId60" Type="http://schemas.openxmlformats.org/officeDocument/2006/relationships/worksheet" Target="worksheets/sheet58.xml" /><Relationship Id="rId65" Type="http://schemas.openxmlformats.org/officeDocument/2006/relationships/worksheet" Target="worksheets/sheet63.xml" /><Relationship Id="rId14" Type="http://schemas.openxmlformats.org/officeDocument/2006/relationships/worksheet" Target="worksheets/sheet12.xml" /><Relationship Id="rId43" Type="http://schemas.openxmlformats.org/officeDocument/2006/relationships/worksheet" Target="worksheets/sheet41.xml" /><Relationship Id="rId64" Type="http://schemas.openxmlformats.org/officeDocument/2006/relationships/worksheet" Target="worksheets/sheet62.xml" /><Relationship Id="rId48" Type="http://schemas.openxmlformats.org/officeDocument/2006/relationships/worksheet" Target="worksheets/sheet46.xml" /><Relationship Id="rId55" Type="http://schemas.openxmlformats.org/officeDocument/2006/relationships/worksheet" Target="worksheets/sheet53.xml" /><Relationship Id="rId4" Type="http://schemas.openxmlformats.org/officeDocument/2006/relationships/worksheet" Target="worksheets/sheet2.xml" /><Relationship Id="rId33" Type="http://schemas.openxmlformats.org/officeDocument/2006/relationships/worksheet" Target="worksheets/sheet31.xml" /><Relationship Id="rId59" Type="http://schemas.openxmlformats.org/officeDocument/2006/relationships/worksheet" Target="worksheets/sheet57.xml" /><Relationship Id="rId16" Type="http://schemas.openxmlformats.org/officeDocument/2006/relationships/worksheet" Target="worksheets/sheet14.xml" /><Relationship Id="rId28" Type="http://schemas.openxmlformats.org/officeDocument/2006/relationships/worksheet" Target="worksheets/sheet26.xml" /><Relationship Id="rId19" Type="http://schemas.openxmlformats.org/officeDocument/2006/relationships/worksheet" Target="worksheets/sheet17.xml" /><Relationship Id="rId18" Type="http://schemas.openxmlformats.org/officeDocument/2006/relationships/worksheet" Target="worksheets/sheet16.xml" /><Relationship Id="rId54" Type="http://schemas.openxmlformats.org/officeDocument/2006/relationships/worksheet" Target="worksheets/sheet52.xml" /><Relationship Id="rId50" Type="http://schemas.openxmlformats.org/officeDocument/2006/relationships/worksheet" Target="worksheets/sheet48.xml" /><Relationship Id="rId24" Type="http://schemas.openxmlformats.org/officeDocument/2006/relationships/worksheet" Target="worksheets/sheet22.xml" /><Relationship Id="rId5" Type="http://schemas.openxmlformats.org/officeDocument/2006/relationships/worksheet" Target="worksheets/sheet3.xml" /><Relationship Id="rId30" Type="http://schemas.openxmlformats.org/officeDocument/2006/relationships/worksheet" Target="worksheets/sheet28.xml" /><Relationship Id="rId39" Type="http://schemas.openxmlformats.org/officeDocument/2006/relationships/worksheet" Target="worksheets/sheet37.xml" /><Relationship Id="rId7" Type="http://schemas.openxmlformats.org/officeDocument/2006/relationships/worksheet" Target="worksheets/sheet5.xml" /><Relationship Id="rId34" Type="http://schemas.openxmlformats.org/officeDocument/2006/relationships/worksheet" Target="worksheets/sheet32.xml" /><Relationship Id="rId2" Type="http://schemas.openxmlformats.org/officeDocument/2006/relationships/styles" Target="styles.xml" /><Relationship Id="rId25" Type="http://schemas.openxmlformats.org/officeDocument/2006/relationships/worksheet" Target="worksheets/sheet23.xml" /><Relationship Id="rId68" Type="http://schemas.openxmlformats.org/officeDocument/2006/relationships/calcChain" Target="calcChain.xml" /><Relationship Id="rId35" Type="http://schemas.openxmlformats.org/officeDocument/2006/relationships/worksheet" Target="worksheets/sheet33.xml" /><Relationship Id="rId45" Type="http://schemas.openxmlformats.org/officeDocument/2006/relationships/worksheet" Target="worksheets/sheet43.xml" /><Relationship Id="rId41" Type="http://schemas.openxmlformats.org/officeDocument/2006/relationships/worksheet" Target="worksheets/sheet39.xml" /><Relationship Id="rId20" Type="http://schemas.openxmlformats.org/officeDocument/2006/relationships/worksheet" Target="worksheets/sheet18.xml" /><Relationship Id="rId40" Type="http://schemas.openxmlformats.org/officeDocument/2006/relationships/worksheet" Target="worksheets/sheet38.xml" /><Relationship Id="rId10" Type="http://schemas.openxmlformats.org/officeDocument/2006/relationships/worksheet" Target="worksheets/sheet8.xml" /><Relationship Id="rId27" Type="http://schemas.openxmlformats.org/officeDocument/2006/relationships/worksheet" Target="worksheets/sheet25.xml" /><Relationship Id="rId37" Type="http://schemas.openxmlformats.org/officeDocument/2006/relationships/worksheet" Target="worksheets/sheet35.xml" /><Relationship Id="rId42" Type="http://schemas.openxmlformats.org/officeDocument/2006/relationships/worksheet" Target="worksheets/sheet40.xml" /><Relationship Id="rId36" Type="http://schemas.openxmlformats.org/officeDocument/2006/relationships/worksheet" Target="worksheets/sheet34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1" Type="http://schemas.openxmlformats.org/officeDocument/2006/relationships/worksheet" Target="worksheets/sheet49.xml" /></Relationships>
</file>

<file path=xl/drawings/_rels/drawing1.xml.rels><?xml version="1.0" encoding="UTF-8" standalone="yes"?><Relationships xmlns="http://schemas.openxmlformats.org/package/2006/relationships"><Relationship Id="rId11" Type="http://schemas.openxmlformats.org/officeDocument/2006/relationships/image" Target="../media/image1.png" /><Relationship Id="rId3" Type="http://schemas.openxmlformats.org/officeDocument/2006/relationships/image" Target="../media/image2.png" /><Relationship Id="rId4" Type="http://schemas.openxmlformats.org/officeDocument/2006/relationships/image" Target="../media/image3.png" /><Relationship Id="rId7" Type="http://schemas.openxmlformats.org/officeDocument/2006/relationships/image" Target="../media/image4.png" /><Relationship Id="rId12" Type="http://schemas.openxmlformats.org/officeDocument/2006/relationships/image" Target="../media/image5.png" /><Relationship Id="rId2" Type="http://schemas.openxmlformats.org/officeDocument/2006/relationships/image" Target="../media/image6.png" /><Relationship Id="rId8" Type="http://schemas.openxmlformats.org/officeDocument/2006/relationships/image" Target="../media/image7.png" /><Relationship Id="rId10" Type="http://schemas.openxmlformats.org/officeDocument/2006/relationships/image" Target="../media/image8.png" /><Relationship Id="rId1" Type="http://schemas.openxmlformats.org/officeDocument/2006/relationships/image" Target="../media/image9.png" /><Relationship Id="rId5" Type="http://schemas.openxmlformats.org/officeDocument/2006/relationships/image" Target="../media/image10.png" /><Relationship Id="rId9" Type="http://schemas.openxmlformats.org/officeDocument/2006/relationships/image" Target="../media/image11.png" /><Relationship Id="rId6" Type="http://schemas.openxmlformats.org/officeDocument/2006/relationships/image" Target="../media/image12.png" /><Relationship Id="rId13" Type="http://schemas.openxmlformats.org/officeDocument/2006/relationships/image" Target="../media/image13.png" /><Relationship Id="rId14" Type="http://schemas.openxmlformats.org/officeDocument/2006/relationships/image" Target="../media/image14.png" /></Relationships>
</file>

<file path=xl/drawings/_rels/drawing3.xml.rels><?xml version="1.0" encoding="UTF-8" standalone="yes"?><Relationships xmlns="http://schemas.openxmlformats.org/package/2006/relationships"><Relationship Id="rId3" Type="http://schemas.openxmlformats.org/officeDocument/2006/relationships/image" Target="../media/image16.png" /><Relationship Id="rId2" Type="http://schemas.openxmlformats.org/officeDocument/2006/relationships/image" Target="../media/image17.png" /><Relationship Id="rId1" Type="http://schemas.openxmlformats.org/officeDocument/2006/relationships/image" Target="../media/image15.png" /></Relationships>
</file>

<file path=xl/drawings/_rels/drawing4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 /><Relationship Id="rId4" Type="http://schemas.openxmlformats.org/officeDocument/2006/relationships/image" Target="../media/image18.png" /><Relationship Id="rId2" Type="http://schemas.openxmlformats.org/officeDocument/2006/relationships/image" Target="../media/image21.png" /><Relationship Id="rId1" Type="http://schemas.openxmlformats.org/officeDocument/2006/relationships/image" Target="../media/image19.png" /></Relationships>
</file>

<file path=xl/drawings/_rels/drawing5.xml.rels><?xml version="1.0" encoding="UTF-8" standalone="yes"?><Relationships xmlns="http://schemas.openxmlformats.org/package/2006/relationships"><Relationship Id="rId3" Type="http://schemas.openxmlformats.org/officeDocument/2006/relationships/image" Target="../media/image19.png" /><Relationship Id="rId4" Type="http://schemas.openxmlformats.org/officeDocument/2006/relationships/image" Target="../media/image18.png" /><Relationship Id="rId2" Type="http://schemas.openxmlformats.org/officeDocument/2006/relationships/image" Target="../media/image20.png" /><Relationship Id="rId1" Type="http://schemas.openxmlformats.org/officeDocument/2006/relationships/image" Target="../media/image22.png" 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 /><Relationship Id="rId1" Type="http://schemas.openxmlformats.org/officeDocument/2006/relationships/image" Target="../media/image22.png" /></Relationships>
</file>

<file path=xl/drawings/_rels/drawing7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 /><Relationship Id="rId1" Type="http://schemas.openxmlformats.org/officeDocument/2006/relationships/image" Target="../media/image22.png" /></Relationships>
</file>

<file path=xl/drawings/_rels/drawing8.xml.rels><?xml version="1.0" encoding="UTF-8" standalone="yes"?><Relationships xmlns="http://schemas.openxmlformats.org/package/2006/relationships"><Relationship Id="rId2" Type="http://schemas.openxmlformats.org/officeDocument/2006/relationships/image" Target="../media/image24.png" /><Relationship Id="rId1" Type="http://schemas.openxmlformats.org/officeDocument/2006/relationships/image" Target="../media/image23.png" /></Relationships>
</file>

<file path=xl/drawings/_rels/drawing9.xml.rels><?xml version="1.0" encoding="UTF-8" standalone="yes"?><Relationships xmlns="http://schemas.openxmlformats.org/package/2006/relationships"><Relationship Id="rId3" Type="http://schemas.openxmlformats.org/officeDocument/2006/relationships/image" Target="../media/image24.png" /><Relationship Id="rId2" Type="http://schemas.openxmlformats.org/officeDocument/2006/relationships/image" Target="../media/image23.png" /><Relationship Id="rId1" Type="http://schemas.openxmlformats.org/officeDocument/2006/relationships/image" Target="../media/image15.png" /></Relationships>
</file>

<file path=xl/drawings/_rels/drawing10.xml.rels><?xml version="1.0" encoding="UTF-8" standalone="yes"?><Relationships xmlns="http://schemas.openxmlformats.org/package/2006/relationships"><Relationship Id="rId2" Type="http://schemas.openxmlformats.org/officeDocument/2006/relationships/image" Target="../media/image24.png" /><Relationship Id="rId1" Type="http://schemas.openxmlformats.org/officeDocument/2006/relationships/image" Target="../media/image23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5.png" /></Relationships>
</file>

<file path=xl/drawings/_rels/drawing12.xml.rels><?xml version="1.0" encoding="UTF-8" standalone="yes"?><Relationships xmlns="http://schemas.openxmlformats.org/package/2006/relationships"><Relationship Id="rId2" Type="http://schemas.openxmlformats.org/officeDocument/2006/relationships/image" Target="../media/image19.png" /><Relationship Id="rId1" Type="http://schemas.openxmlformats.org/officeDocument/2006/relationships/image" Target="../media/image15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5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5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5.png" 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94</xdr:row>
      <xdr:rowOff>0</xdr:rowOff>
    </xdr:to>
    <xdr:sp macro="[0]!Instruction.BlockClick">
      <xdr:nvSpPr>
        <xdr:cNvPr id="2" name="InstrBlock_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6725"/>
        </a:xfrm>
        <a:prstGeom prst="rect"/>
        <a:solidFill>
          <a:srgbClr val="F0F0F0"/>
        </a:solidFill>
        <a:ln w="9525">
          <a:solidFill>
            <a:srgbClr val="BCBCBC"/>
          </a:solidFill>
          <a:miter lim="800000"/>
        </a:ln>
      </xdr:spPr>
      <xdr:txBody>
        <a:bodyPr lIns="468000" tIns="46800" rIns="36000" bIns="46800" vertOverflow="clip" wrap="square" anchor="ctr" upright="1"/>
        <a:lstStyle/>
        <a:p>
          <a:pPr algn="l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>
      <xdr:nvSpPr>
        <xdr:cNvPr id="4" name="InstrBlock_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1850"/>
          <a:ext cx="2066925" cy="466725"/>
        </a:xfrm>
        <a:prstGeom prst="rect"/>
        <a:solidFill>
          <a:srgbClr val="F0F0F0"/>
        </a:solidFill>
        <a:ln w="9525">
          <a:solidFill>
            <a:srgbClr val="BCBCBC"/>
          </a:solidFill>
          <a:miter lim="800000"/>
        </a:ln>
      </xdr:spPr>
      <xdr:txBody>
        <a:bodyPr lIns="468000" tIns="46800" rIns="36000" bIns="46800" vertOverflow="clip" wrap="square" anchor="ctr" upright="1"/>
        <a:lstStyle/>
        <a:p>
          <a:pPr algn="l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>
      <xdr:nvSpPr>
        <xdr:cNvPr id="5" name="InstrBlock_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4650"/>
          <a:ext cx="2066925" cy="466725"/>
        </a:xfrm>
        <a:prstGeom prst="rect"/>
        <a:solidFill>
          <a:srgbClr val="F0F0F0"/>
        </a:solidFill>
        <a:ln w="9525">
          <a:solidFill>
            <a:srgbClr val="BCBCBC"/>
          </a:solidFill>
          <a:miter lim="800000"/>
        </a:ln>
      </xdr:spPr>
      <xdr:txBody>
        <a:bodyPr lIns="468000" tIns="46800" rIns="0" bIns="46800" vertOverflow="clip" wrap="square" anchor="ctr" upright="1"/>
        <a:lstStyle/>
        <a:p>
          <a:pPr algn="l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>
      <xdr:nvSpPr>
        <xdr:cNvPr id="6" name="InstrBlock_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6725"/>
        </a:xfrm>
        <a:prstGeom prst="rect"/>
        <a:solidFill>
          <a:srgbClr val="F0F0F0"/>
        </a:solidFill>
        <a:ln w="9525">
          <a:solidFill>
            <a:srgbClr val="BCBCBC"/>
          </a:solidFill>
          <a:miter lim="800000"/>
        </a:ln>
      </xdr:spPr>
      <xdr:txBody>
        <a:bodyPr lIns="468000" tIns="46800" rIns="36000" bIns="46800" vertOverflow="clip" wrap="square" anchor="ctr" upright="1"/>
        <a:lstStyle/>
        <a:p>
          <a:pPr algn="l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>
      <xdr:nvSpPr>
        <xdr:cNvPr id="7" name="InstrBlock_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1200"/>
          <a:ext cx="2066925" cy="466725"/>
        </a:xfrm>
        <a:prstGeom prst="rect"/>
        <a:solidFill>
          <a:srgbClr val="F0F0F0"/>
        </a:solidFill>
        <a:ln w="9525">
          <a:solidFill>
            <a:srgbClr val="BCBCBC"/>
          </a:solidFill>
          <a:miter lim="800000"/>
        </a:ln>
      </xdr:spPr>
      <xdr:txBody>
        <a:bodyPr lIns="468000" tIns="46800" rIns="36000" bIns="46800" vertOverflow="clip" wrap="square" anchor="ctr" upright="1"/>
        <a:lstStyle/>
        <a:p>
          <a:pPr algn="l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>
      <xdr:nvSpPr>
        <xdr:cNvPr id="8" name="InstrBlock_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4000"/>
          <a:ext cx="2066925" cy="466725"/>
        </a:xfrm>
        <a:prstGeom prst="rect"/>
        <a:solidFill>
          <a:srgbClr val="F0F0F0"/>
        </a:solidFill>
        <a:ln w="9525">
          <a:solidFill>
            <a:srgbClr val="BCBCBC"/>
          </a:solidFill>
          <a:miter lim="800000"/>
        </a:ln>
      </xdr:spPr>
      <xdr:txBody>
        <a:bodyPr lIns="468000" tIns="46800" rIns="36000" bIns="46800" vertOverflow="clip" wrap="square" anchor="ctr" upright="1"/>
        <a:lstStyle/>
        <a:p>
          <a:pPr algn="l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>
      <xdr:nvSpPr>
        <xdr:cNvPr id="9" name="cmdGetUpdat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2619375" y="4114800"/>
          <a:ext cx="1619250" cy="0"/>
        </a:xfrm>
        <a:prstGeom prst="rect"/>
        <a:solidFill>
          <a:srgbClr val="F0F0F0"/>
        </a:solidFill>
        <a:ln w="9525">
          <a:solidFill>
            <a:srgbClr val="A6A6A6"/>
          </a:solidFill>
          <a:miter lim="800000"/>
        </a:ln>
      </xdr:spPr>
      <xdr:txBody>
        <a:bodyPr lIns="432000" tIns="36000" rIns="36000" bIns="36000" vertOverflow="clip" wrap="square" anchor="ctr" upright="1"/>
        <a:lstStyle/>
        <a:p>
          <a:pPr algn="l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314825" y="4114800"/>
          <a:ext cx="1619250" cy="0"/>
        </a:xfrm>
        <a:prstGeom prst="rect"/>
        <a:solidFill>
          <a:srgbClr val="F0F0F0"/>
        </a:solidFill>
        <a:ln w="9525">
          <a:solidFill>
            <a:srgbClr val="A6A6A6"/>
          </a:solidFill>
          <a:miter lim="800000"/>
        </a:ln>
      </xdr:spPr>
      <xdr:txBody>
        <a:bodyPr lIns="432000" tIns="36000" rIns="36000" bIns="36000" vertOverflow="clip" wrap="square" anchor="ctr" upright="1"/>
        <a:lstStyle/>
        <a:p>
          <a:pPr algn="ctr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200-0000a20f0700}"/>
            </a:ext>
          </a:extLst>
        </xdr:cNvPr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00100" y="1181100"/>
          <a:ext cx="0" cy="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200-0000a30f0700}"/>
            </a:ext>
          </a:extLst>
        </xdr:cNvPr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00100" y="1181100"/>
          <a:ext cx="0" cy="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200-0000a40f0700}"/>
            </a:ext>
          </a:extLst>
        </xdr:cNvPr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00100" y="1181100"/>
          <a:ext cx="0" cy="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>
      <xdr:nvSpPr>
        <xdr:cNvPr id="14" name="InstrBlock_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6725"/>
        </a:xfrm>
        <a:prstGeom prst="rect"/>
        <a:solidFill>
          <a:srgbClr val="FFC170"/>
        </a:solidFill>
        <a:ln w="9525">
          <a:solidFill>
            <a:srgbClr val="BCBCBC"/>
          </a:solidFill>
          <a:miter lim="800000"/>
        </a:ln>
      </xdr:spPr>
      <xdr:txBody>
        <a:bodyPr lIns="468000" tIns="46800" rIns="36000" bIns="46800" vertOverflow="clip" wrap="square" anchor="ctr" upright="1"/>
        <a:lstStyle/>
        <a:p>
          <a:pPr algn="l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200-0000a60f0700}"/>
            </a:ext>
          </a:extLst>
        </xdr:cNvPr>
        <xdr:cNvPicPr>
          <a:picLocks noChangeArrowheads="1"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85750" y="1114425"/>
          <a:ext cx="381000" cy="3810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200-0000a70f0700}"/>
            </a:ext>
          </a:extLst>
        </xdr:cNvPr>
        <xdr:cNvPicPr>
          <a:picLocks noChangeArrowheads="1"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66700" y="1552575"/>
          <a:ext cx="381000" cy="3905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200-0000a80f0700}"/>
            </a:ext>
          </a:extLst>
        </xdr:cNvPr>
        <xdr:cNvPicPr>
          <a:picLocks noChangeArrowheads="1"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66700" y="2019300"/>
          <a:ext cx="381000" cy="4000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200-0000a90f0700}"/>
            </a:ext>
          </a:extLst>
        </xdr:cNvPr>
        <xdr:cNvPicPr>
          <a:picLocks noChangeArrowheads="1"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66700" y="2495550"/>
          <a:ext cx="381000" cy="4000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200-0000aa0f0700}"/>
            </a:ext>
          </a:extLst>
        </xdr:cNvPr>
        <xdr:cNvPicPr>
          <a:picLocks noChangeArrowheads="1"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66700" y="2962275"/>
          <a:ext cx="381000" cy="3810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200-0000ab0f0700}"/>
            </a:ext>
          </a:extLst>
        </xdr:cNvPr>
        <xdr:cNvPicPr>
          <a:picLocks noChangeArrowheads="1"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85750" y="3438525"/>
          <a:ext cx="381000" cy="3810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200-0000ac0f0700}"/>
            </a:ext>
          </a:extLst>
        </xdr:cNvPr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00100" y="3819525"/>
          <a:ext cx="0" cy="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200-0000ad0f0700}"/>
            </a:ext>
          </a:extLst>
        </xdr:cNvPr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00100" y="4114800"/>
          <a:ext cx="0" cy="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200-0000ae0f0700}"/>
            </a:ext>
          </a:extLst>
        </xdr:cNvPr>
        <xdr:cNvPicPr>
          <a:picLocks noChangeAspect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38125" y="3867150"/>
          <a:ext cx="428625" cy="4476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200-0000af0f0700}"/>
            </a:ext>
          </a:extLst>
        </xdr:cNvPr>
        <xdr:cNvPicPr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676525" y="4114800"/>
          <a:ext cx="152400" cy="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200-0000b00f0700}"/>
            </a:ext>
          </a:extLst>
        </xdr:cNvPr>
        <xdr:cNvPicPr>
          <a:picLocks noChangeAspect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676525" y="4114800"/>
          <a:ext cx="152400" cy="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200-0000b10f0700}"/>
            </a:ext>
          </a:extLst>
        </xdr:cNvPr>
        <xdr:cNvPicPr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676525" y="4114800"/>
          <a:ext cx="152400" cy="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200-0000b20f0700}"/>
            </a:ext>
          </a:extLst>
        </xdr:cNvPr>
        <xdr:cNvPicPr>
          <a:picLocks noChangeAspect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676525" y="4114800"/>
          <a:ext cx="152400" cy="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200-0000b30f0700}"/>
            </a:ext>
          </a:extLst>
        </xdr:cNvPr>
        <xdr:cNvPicPr>
          <a:picLocks noChangeAspect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628900" y="4114800"/>
          <a:ext cx="419100" cy="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200-0000b40f0700}"/>
            </a:ext>
          </a:extLst>
        </xdr:cNvPr>
        <xdr:cNvPicPr>
          <a:picLocks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333875" y="4114800"/>
          <a:ext cx="419100" cy="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>
      <xdr:nvSpPr>
        <xdr:cNvPr id="31" name="cmdAct_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019175" y="285750"/>
          <a:ext cx="1085850" cy="219075"/>
        </a:xfrm>
        <a:prstGeom prst="rect"/>
        <a:solidFill>
          <a:srgbClr val="B3FFD9"/>
        </a:solidFill>
        <a:ln w="9525">
          <a:noFill/>
          <a:miter lim="800000"/>
        </a:ln>
      </xdr:spPr>
      <xdr:txBody>
        <a:bodyPr lIns="360000" tIns="36000" rIns="36000" bIns="36000" vertOverflow="clip" wrap="square" anchor="ctr" upright="1"/>
        <a:lstStyle/>
        <a:p>
          <a:pPr algn="l" rtl="0"/>
          <a:r>
            <a:rPr lang="ru-RU" sz="1000" u="none" b="0" i="0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200-0000b60f0700}"/>
            </a:ext>
          </a:extLst>
        </xdr:cNvPr>
        <xdr:cNvPicPr>
          <a:picLocks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90600" y="180975"/>
          <a:ext cx="285750" cy="3810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285750"/>
          <a:ext cx="1638300" cy="209550"/>
        </a:xfrm>
        <a:prstGeom prst="rect"/>
        <a:solidFill>
          <a:srgbClr val="FF5050"/>
        </a:solidFill>
        <a:ln w="9525">
          <a:noFill/>
          <a:miter lim="800000"/>
        </a:ln>
      </xdr:spPr>
      <xdr:txBody>
        <a:bodyPr lIns="288000" tIns="36000" rIns="0" bIns="36000" vertOverflow="clip" wrap="square" anchor="ctr" upright="1"/>
        <a:lstStyle/>
        <a:p>
          <a:pPr algn="l" rtl="0"/>
          <a:r>
            <a:rPr lang="ru-RU" sz="1000" u="none" b="0" i="0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200-0000b80f0700}"/>
            </a:ext>
          </a:extLst>
        </xdr:cNvPr>
        <xdr:cNvPicPr>
          <a:picLocks noChangeAspect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028700" y="2667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019175" y="276225"/>
          <a:ext cx="1695450" cy="219075"/>
        </a:xfrm>
        <a:prstGeom prst="rect"/>
        <a:solidFill>
          <a:srgbClr val="FFCC66"/>
        </a:solidFill>
        <a:ln w="9525">
          <a:noFill/>
          <a:miter lim="800000"/>
        </a:ln>
      </xdr:spPr>
      <xdr:txBody>
        <a:bodyPr lIns="288000" tIns="36000" rIns="0" bIns="36000" vertOverflow="clip" wrap="square" anchor="ctr" upright="1"/>
        <a:lstStyle/>
        <a:p>
          <a:pPr algn="l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133350</xdr:rowOff>
    </xdr:from>
    <xdr:ext cx="247650" cy="371475"/>
    <xdr:sp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000125" y="200025"/>
          <a:ext cx="247650" cy="371475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/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 bwMode="auto">
        <a:xfrm>
          <a:off x="6915150" y="114300"/>
          <a:ext cx="1838325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</a:ln>
        <a:effectLst/>
      </xdr:spPr>
      <xdr:txBody>
        <a:bodyPr lIns="27432" tIns="18288" rIns="27432" bIns="18288" vertOverflow="clip" wrap="square" anchor="ctr" upright="1"/>
        <a:lstStyle/>
        <a:p>
          <a:pPr algn="ctr" rtl="0"/>
          <a:r>
            <a:rPr lang="ru-RU" sz="9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>
      <xdr:nvSpPr>
        <xdr:cNvPr id="194761" name="cmdStart">
          <a:extLst>
            <a:ext uri="{FF2B5EF4-FFF2-40B4-BE49-F238E27FC236}">
              <a16:creationId xmlns:a16="http://schemas.microsoft.com/office/drawing/2014/main" id="{00000000-0008-0000-03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38325" cy="257175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</a:ln>
        <a:effectLst/>
      </xdr:spPr>
      <xdr:txBody>
        <a:bodyPr lIns="27432" tIns="18288" rIns="27432" bIns="18288" vertOverflow="clip" wrap="square" anchor="ctr" upright="1"/>
        <a:lstStyle/>
        <a:p>
          <a:pPr algn="ctr" rtl="0"/>
          <a:r>
            <a:rPr lang="ru-RU" sz="9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6</xdr:col>
      <xdr:colOff>38100</xdr:colOff>
      <xdr:row>36</xdr:row>
      <xdr:rowOff>0</xdr:rowOff>
    </xdr:from>
    <xdr:to>
      <xdr:col>6</xdr:col>
      <xdr:colOff>228600</xdr:colOff>
      <xdr:row>36</xdr:row>
      <xdr:rowOff>190500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400-000021140700}"/>
            </a:ext>
          </a:extLst>
        </xdr:cNvPr>
        <xdr:cNvGrpSpPr>
          <a:grpSpLocks/>
        </xdr:cNvGrpSpPr>
      </xdr:nvGrpSpPr>
      <xdr:grpSpPr bwMode="auto">
        <a:xfrm>
          <a:off x="7715250" y="44672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4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351407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53</xdr:row>
      <xdr:rowOff>47625</xdr:rowOff>
    </xdr:from>
    <xdr:to>
      <xdr:col>6</xdr:col>
      <xdr:colOff>1</xdr:colOff>
      <xdr:row>53</xdr:row>
      <xdr:rowOff>333375</xdr:rowOff>
    </xdr:to>
    <xdr:sp macro="[0]!modList00.FillTemplate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4295775" y="700087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</a:ln>
        <a:effectLst/>
      </xdr:spPr>
      <xdr:txBody>
        <a:bodyPr lIns="27432" tIns="18288" rIns="27432" bIns="18288" vertOverflow="clip" wrap="square" anchor="ctr" upright="1"/>
        <a:lstStyle/>
        <a:p>
          <a:pPr algn="ctr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4295775" y="27527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</a:ln>
        <a:effectLst/>
      </xdr:spPr>
      <xdr:txBody>
        <a:bodyPr lIns="27432" tIns="18288" rIns="27432" bIns="18288" vertOverflow="clip" wrap="square" anchor="ctr" upright="1"/>
        <a:lstStyle/>
        <a:p>
          <a:pPr algn="ctr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400-000025140700}"/>
            </a:ext>
          </a:extLst>
        </xdr:cNvPr>
        <xdr:cNvPicPr>
          <a:picLocks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924800" y="800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400-000026140700}"/>
            </a:ext>
          </a:extLst>
        </xdr:cNvPr>
        <xdr:cNvPicPr>
          <a:picLocks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924800" y="142875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400-000027140700}"/>
            </a:ext>
          </a:extLst>
        </xdr:cNvPr>
        <xdr:cNvPicPr>
          <a:picLocks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924800" y="1171575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400-000028140700}"/>
            </a:ext>
          </a:extLst>
        </xdr:cNvPr>
        <xdr:cNvPicPr>
          <a:picLocks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924800" y="158115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400-000029140700}"/>
            </a:ext>
          </a:extLst>
        </xdr:cNvPr>
        <xdr:cNvPicPr>
          <a:picLocks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924800" y="18288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400-00002a140700}"/>
            </a:ext>
          </a:extLst>
        </xdr:cNvPr>
        <xdr:cNvPicPr>
          <a:picLocks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924800" y="18288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400-00002b140700}"/>
            </a:ext>
          </a:extLst>
        </xdr:cNvPr>
        <xdr:cNvPicPr>
          <a:picLocks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924800" y="104775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791450" y="257175"/>
          <a:ext cx="219075" cy="219075"/>
        </a:xfrm>
        <a:prstGeom prst="rect"/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38100</xdr:colOff>
      <xdr:row>31</xdr:row>
      <xdr:rowOff>0</xdr:rowOff>
    </xdr:from>
    <xdr:ext cx="190500" cy="190500"/>
    <xdr:grpSp>
      <xdr:nvGrpSpPr>
        <xdr:cNvPr id="15" name="shCalendar" hidden="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>
          <a:grpSpLocks/>
        </xdr:cNvGrpSpPr>
      </xdr:nvGrpSpPr>
      <xdr:grpSpPr bwMode="auto">
        <a:xfrm>
          <a:off x="7715250" y="38195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16" name="shCalendar_bck" hidden="1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17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66750" y="1085850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391025" y="1085850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781925" y="1085850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38125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525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pSpPr>
          <a:grpSpLocks/>
        </xdr:cNvGrpSpPr>
      </xdr:nvGrpSpPr>
      <xdr:grpSpPr>
        <a:xfrm>
          <a:off x="247650" y="409575"/>
          <a:ext cx="10677525" cy="428625"/>
          <a:chOff x="304799" y="752476"/>
          <a:chExt cx="10685583" cy="446941"/>
        </a:xfrm>
      </xdr:grpSpPr>
      <xdr:pic>
        <xdr:nvPicPr>
          <xdr:cNvPr id="10" name="Рисунок 1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PicPr>
            <a:picLocks noChangeAspect="1"/>
          </xdr:cNvPicPr>
        </xdr:nvPicPr>
        <xdr:blipFill>
          <a:blip r:embed="rId4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/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>
        <xdr:nvSpPr>
          <xdr:cNvPr id="12" name="Прямоугольник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/>
        </xdr:nvSpPr>
        <xdr:spPr>
          <a:xfrm>
            <a:off x="304799" y="752476"/>
            <a:ext cx="10685583" cy="446941"/>
          </a:xfrm>
          <a:prstGeom prst="rect"/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теплоснабжения,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400050" y="30861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</a:ln>
        <a:effectLst/>
      </xdr:spPr>
      <xdr:txBody>
        <a:bodyPr lIns="27432" tIns="18288" rIns="27432" bIns="18288" vertOverflow="clip" wrap="square" anchor="ctr" upright="1"/>
        <a:lstStyle/>
        <a:p>
          <a:pPr algn="ctr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600-0000190907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142875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600-00001a0907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142875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95275" y="1476375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686300" y="1771650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334500" y="1781175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8191500" y="1476375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9525</xdr:colOff>
      <xdr:row>12</xdr:row>
      <xdr:rowOff>47625</xdr:rowOff>
    </xdr:from>
    <xdr:to>
      <xdr:col>13</xdr:col>
      <xdr:colOff>38100</xdr:colOff>
      <xdr:row>12</xdr:row>
      <xdr:rowOff>571500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>
        <a:xfrm>
          <a:off x="257175" y="809625"/>
          <a:ext cx="13134975" cy="523875"/>
          <a:chOff x="257175" y="742951"/>
          <a:chExt cx="13134975" cy="523874"/>
        </a:xfrm>
      </xdr:grpSpPr>
      <xdr:pic>
        <xdr:nvPicPr>
          <xdr:cNvPr id="27" name="Рисунок 8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PicPr>
            <a:picLocks noChangeAspect="1"/>
          </xdr:cNvPicPr>
        </xdr:nvPicPr>
        <xdr:blipFill>
          <a:blip r:embed="rId4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/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>
        <xdr:nvSpPr>
          <xdr:cNvPr id="28" name="Прямоугольник 27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SpPr/>
        </xdr:nvSpPr>
        <xdr:spPr>
          <a:xfrm>
            <a:off x="257175" y="742951"/>
            <a:ext cx="13134975" cy="523874"/>
          </a:xfrm>
          <a:prstGeom prst="rect"/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В случае дифференциации раскрываемой информации по системам теплоснабжения для каждой системы теплоснабжения должна быть указана территория, в которую входят </a:t>
            </a:r>
            <a:r>
              <a:rPr lang="ru-RU" sz="9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теплоснабжения будут отображены во </a:t>
            </a:r>
            <a:r>
              <a:rPr lang="ru-RU" sz="9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4" name="FREEZE_PANES_G16" descr="update_org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6" name="UNFREEZE_PANES_G16" descr="update_org.png" hidden="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4" name="FREEZE_PANES_O10" descr="update_org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525" y="9525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5" name="UNFREEZE_PANES_O10" descr="update_org.png" hidden="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525" y="9525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8" name="FREEZE_PANES_G11" descr="update_org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9" name="UNFREEZE_PANES_G11" descr="update_org.png" hidden="1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10</xdr:col>
      <xdr:colOff>38100</xdr:colOff>
      <xdr:row>12</xdr:row>
      <xdr:rowOff>0</xdr:rowOff>
    </xdr:from>
    <xdr:to>
      <xdr:col>10</xdr:col>
      <xdr:colOff>228600</xdr:colOff>
      <xdr:row>12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>
          <a:grpSpLocks/>
        </xdr:cNvGrpSpPr>
      </xdr:nvGrpSpPr>
      <xdr:grpSpPr bwMode="auto">
        <a:xfrm>
          <a:off x="6972300" y="1638300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5" name="FREEZE_PANES_I11" descr="update_org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4765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6" name="UNFREEZE_PANES_I11" descr="update_org.png" hidden="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4765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9525</xdr:colOff>
      <xdr:row>4</xdr:row>
      <xdr:rowOff>0</xdr:rowOff>
    </xdr:from>
    <xdr:to>
      <xdr:col>3</xdr:col>
      <xdr:colOff>9525</xdr:colOff>
      <xdr:row>4</xdr:row>
      <xdr:rowOff>247650</xdr:rowOff>
    </xdr:to>
    <xdr:pic macro="[0]!modInfo.FREEZE_PANES_STATIC">
      <xdr:nvPicPr>
        <xdr:cNvPr id="4" name="FREEZE_PANES_F10" descr="update_org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525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20782</xdr:colOff>
      <xdr:row>4</xdr:row>
      <xdr:rowOff>11257</xdr:rowOff>
    </xdr:from>
    <xdr:to>
      <xdr:col>2</xdr:col>
      <xdr:colOff>245918</xdr:colOff>
      <xdr:row>4</xdr:row>
      <xdr:rowOff>236393</xdr:rowOff>
    </xdr:to>
    <xdr:pic macro="[0]!modInfo.FREEZE_PANES_STATIC">
      <xdr:nvPicPr>
        <xdr:cNvPr id="5" name="UNFREEZE_PANES_F10" descr="update_org.png" hidden="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9050" y="47625"/>
          <a:ext cx="228600" cy="228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e00-0000b6da0600}"/>
            </a:ext>
          </a:extLst>
        </xdr:cNvPr>
        <xdr:cNvGrpSpPr>
          <a:grpSpLocks/>
        </xdr:cNvGrpSpPr>
      </xdr:nvGrpSpPr>
      <xdr:grpSpPr bwMode="auto">
        <a:xfrm>
          <a:off x="6838950" y="762000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e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e00-0000b9da06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4676775</xdr:colOff>
      <xdr:row>6</xdr:row>
      <xdr:rowOff>19050</xdr:rowOff>
    </xdr:from>
    <xdr:to>
      <xdr:col>4</xdr:col>
      <xdr:colOff>4895850</xdr:colOff>
      <xdr:row>6</xdr:row>
      <xdr:rowOff>238125</xdr:rowOff>
    </xdr:to>
    <xdr:pic macro="[0]!modInfo.MainSheetHelp">
      <xdr:nvPicPr>
        <xdr:cNvPr id="7" name="ExcludeHelp_1" descr="Справка по листу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343525" y="152400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247</xdr:col>
      <xdr:colOff>523875</xdr:colOff>
      <xdr:row>0</xdr:row>
      <xdr:rowOff>0</xdr:rowOff>
    </xdr:from>
    <xdr:to>
      <xdr:col>248</xdr:col>
      <xdr:colOff>104775</xdr:colOff>
      <xdr:row>1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>
          <a:grpSpLocks/>
        </xdr:cNvGrpSpPr>
      </xdr:nvGrpSpPr>
      <xdr:grpSpPr bwMode="auto">
        <a:xfrm>
          <a:off x="151095075" y="0"/>
          <a:ext cx="190500" cy="190500"/>
          <a:chOff x="13896191" y="1813753"/>
          <a:chExt cx="211023" cy="178845"/>
        </a:xfrm>
      </xdr:grpSpPr>
      <xdr:sp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0</xdr:row>
      <xdr:rowOff>57150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pSpPr>
          <a:grpSpLocks/>
        </xdr:cNvGrpSpPr>
      </xdr:nvGrpSpPr>
      <xdr:grpSpPr bwMode="auto">
        <a:xfrm>
          <a:off x="4972050" y="0"/>
          <a:ext cx="190500" cy="57150"/>
          <a:chOff x="13896191" y="1813753"/>
          <a:chExt cx="211023" cy="178845"/>
        </a:xfrm>
      </xdr:grpSpPr>
      <xdr:sp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21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21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2100-0000d4f806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drawing" Target="../drawings/drawing2.xml" 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3.bin" /><Relationship Id="rId1" Type="http://schemas.openxmlformats.org/officeDocument/2006/relationships/drawing" Target="../drawings/drawing3.xml" 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4.bin" /><Relationship Id="rId1" Type="http://schemas.openxmlformats.org/officeDocument/2006/relationships/drawing" Target="../drawings/drawing4.xml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5.bin" /><Relationship Id="rId1" Type="http://schemas.openxmlformats.org/officeDocument/2006/relationships/drawing" Target="../drawings/drawing5.xml" /></Relationships>
</file>

<file path=xl/worksheets/_rels/sheet8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6.bin" /><Relationship Id="rId2" Type="http://schemas.openxmlformats.org/officeDocument/2006/relationships/vmlDrawing" Target="../drawings/vmlDrawing2.vml" /><Relationship Id="rId1" Type="http://schemas.openxmlformats.org/officeDocument/2006/relationships/comments" Target="../comments8.xml" /></Relationships>
</file>

<file path=xl/worksheets/_rels/sheet9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3.vml" /><Relationship Id="rId4" Type="http://schemas.openxmlformats.org/officeDocument/2006/relationships/printerSettings" Target="../printerSettings/printerSettings7.bin" /><Relationship Id="rId2" Type="http://schemas.openxmlformats.org/officeDocument/2006/relationships/drawing" Target="../drawings/drawing6.xml" /><Relationship Id="rId1" Type="http://schemas.openxmlformats.org/officeDocument/2006/relationships/comments" Target="../comments9.xml" /></Relationships>
</file>

<file path=xl/worksheets/_rels/sheet10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8.bin" /><Relationship Id="rId2" Type="http://schemas.openxmlformats.org/officeDocument/2006/relationships/vmlDrawing" Target="../drawings/vmlDrawing4.vml" /><Relationship Id="rId1" Type="http://schemas.openxmlformats.org/officeDocument/2006/relationships/comments" Target="../comments10.xml" /></Relationships>
</file>

<file path=xl/worksheets/_rels/sheet1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5.vml" /><Relationship Id="rId4" Type="http://schemas.openxmlformats.org/officeDocument/2006/relationships/printerSettings" Target="../printerSettings/printerSettings9.bin" /><Relationship Id="rId2" Type="http://schemas.openxmlformats.org/officeDocument/2006/relationships/drawing" Target="../drawings/drawing7.xml" /><Relationship Id="rId1" Type="http://schemas.openxmlformats.org/officeDocument/2006/relationships/comments" Target="../comments11.xml" /></Relationships>
</file>

<file path=xl/worksheets/_rels/sheet12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0.bin" /><Relationship Id="rId2" Type="http://schemas.openxmlformats.org/officeDocument/2006/relationships/vmlDrawing" Target="../drawings/vmlDrawing6.vml" /><Relationship Id="rId1" Type="http://schemas.openxmlformats.org/officeDocument/2006/relationships/comments" Target="../comments12.xml" /></Relationships>
</file>

<file path=xl/worksheets/_rels/sheet13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7.vml" /><Relationship Id="rId4" Type="http://schemas.openxmlformats.org/officeDocument/2006/relationships/printerSettings" Target="../printerSettings/printerSettings11.bin" /><Relationship Id="rId2" Type="http://schemas.openxmlformats.org/officeDocument/2006/relationships/drawing" Target="../drawings/drawing8.xml" /><Relationship Id="rId1" Type="http://schemas.openxmlformats.org/officeDocument/2006/relationships/comments" Target="../comments13.xml" /></Relationships>
</file>

<file path=xl/worksheets/_rels/sheet14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2.bin" /><Relationship Id="rId2" Type="http://schemas.openxmlformats.org/officeDocument/2006/relationships/vmlDrawing" Target="../drawings/vmlDrawing8.vml" /><Relationship Id="rId1" Type="http://schemas.openxmlformats.org/officeDocument/2006/relationships/comments" Target="../comments14.xml" /></Relationships>
</file>

<file path=xl/worksheets/_rels/sheet15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9.vml" /><Relationship Id="rId4" Type="http://schemas.openxmlformats.org/officeDocument/2006/relationships/printerSettings" Target="../printerSettings/printerSettings13.bin" /><Relationship Id="rId2" Type="http://schemas.openxmlformats.org/officeDocument/2006/relationships/drawing" Target="../drawings/drawing9.xml" /><Relationship Id="rId1" Type="http://schemas.openxmlformats.org/officeDocument/2006/relationships/comments" Target="../comments15.xml" /></Relationships>
</file>

<file path=xl/worksheets/_rels/sheet16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4.bin" /><Relationship Id="rId2" Type="http://schemas.openxmlformats.org/officeDocument/2006/relationships/vmlDrawing" Target="../drawings/vmlDrawing10.vml" /><Relationship Id="rId1" Type="http://schemas.openxmlformats.org/officeDocument/2006/relationships/comments" Target="../comments16.xml" /></Relationships>
</file>

<file path=xl/worksheets/_rels/sheet17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5.bin" /><Relationship Id="rId1" Type="http://schemas.openxmlformats.org/officeDocument/2006/relationships/drawing" Target="../drawings/drawing10.xml" /></Relationships>
</file>

<file path=xl/worksheets/_rels/sheet18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6.bin" /><Relationship Id="rId1" Type="http://schemas.openxmlformats.org/officeDocument/2006/relationships/drawing" Target="../drawings/drawing11.xml" /></Relationships>
</file>

<file path=xl/worksheets/_rels/sheet19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7.bin" /><Relationship Id="rId1" Type="http://schemas.openxmlformats.org/officeDocument/2006/relationships/drawing" Target="../drawings/drawing12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3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3.bin" /><Relationship Id="rId1" Type="http://schemas.openxmlformats.org/officeDocument/2006/relationships/drawing" Target="../drawings/drawing13.xml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3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5.bin" /><Relationship Id="rId1" Type="http://schemas.openxmlformats.org/officeDocument/2006/relationships/drawing" Target="../drawings/drawing14.xml" /></Relationships>
</file>

<file path=xl/worksheets/_rels/sheet35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26.bin" /><Relationship Id="rId2" Type="http://schemas.openxmlformats.org/officeDocument/2006/relationships/vmlDrawing" Target="../drawings/vmlDrawing11.vml" /><Relationship Id="rId1" Type="http://schemas.openxmlformats.org/officeDocument/2006/relationships/comments" Target="../comments35.xml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40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30.bin" /><Relationship Id="rId1" Type="http://schemas.openxmlformats.org/officeDocument/2006/relationships/drawing" Target="../drawings/drawing15.xml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8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dd81510-a46e-4512-8c06-6cbdcf64a3d3}">
  <sheetPr codeName="modProv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358"/>
  </cols>
  <sheetData/>
  <sheetProtection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414be9a-21ac-44fa-a672-620446669d96}">
  <sheetPr codeName="modList05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358"/>
  </cols>
  <sheetData/>
  <sheetProtection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07ef26a-63e2-4668-ba92-e02b5f90fa49}">
  <sheetPr codeName="Instruction"/>
  <dimension ref="A1:AA94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3.28571428571429" style="71" customWidth="1"/>
    <col min="2" max="2" width="8.71428571428571" style="71" customWidth="1"/>
    <col min="3" max="3" width="22.2857142857143" style="71" customWidth="1"/>
    <col min="4" max="4" width="4.28571428571429" style="71" customWidth="1"/>
    <col min="5" max="6" width="4.42857142857143" style="71" customWidth="1"/>
    <col min="7" max="7" width="4.57142857142857" style="71" customWidth="1"/>
    <col min="8" max="25" width="4.42857142857143" style="71" customWidth="1"/>
    <col min="26" max="33" width="9.14285714285714" style="134"/>
    <col min="34" max="16384" width="9.14285714285714" style="71"/>
  </cols>
  <sheetData>
    <row r="1" spans="27:27" ht="5.25" customHeight="1">
      <c r="AA1" s="134" t="s">
        <v>68</v>
      </c>
    </row>
    <row r="2" spans="2:22" ht="16.5" customHeight="1">
      <c r="B2" s="749" t="str">
        <f>"Код отчёта: "&amp;GetCode()</f>
        <v>Код отчёта: FAS.JKH.OPEN.INFO.BALANCE.WARM</v>
      </c>
      <c r="C2" s="749"/>
      <c r="D2" s="749"/>
      <c r="E2" s="749"/>
      <c r="F2" s="749"/>
      <c r="G2" s="749"/>
      <c r="V2" s="125"/>
    </row>
    <row r="3" spans="2:25" ht="18" customHeight="1">
      <c r="B3" s="750" t="str">
        <f>"Версия "&amp;GetVersion()</f>
        <v>Версия 2.0</v>
      </c>
      <c r="C3" s="750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V3" s="125"/>
      <c r="W3" s="125"/>
      <c r="X3" s="125"/>
      <c r="Y3" s="125"/>
    </row>
    <row r="4" spans="4:25" ht="4.5" customHeight="1"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2:25" ht="39" customHeight="1">
      <c r="B5" s="751" t="s">
        <v>782</v>
      </c>
      <c r="C5" s="752"/>
      <c r="D5" s="752"/>
      <c r="E5" s="752"/>
      <c r="F5" s="752"/>
      <c r="G5" s="752"/>
      <c r="H5" s="752"/>
      <c r="I5" s="752"/>
      <c r="J5" s="752"/>
      <c r="K5" s="752"/>
      <c r="L5" s="752"/>
      <c r="M5" s="752"/>
      <c r="N5" s="752"/>
      <c r="O5" s="752"/>
      <c r="P5" s="752"/>
      <c r="Q5" s="752"/>
      <c r="R5" s="752"/>
      <c r="S5" s="752"/>
      <c r="T5" s="752"/>
      <c r="U5" s="752"/>
      <c r="V5" s="752"/>
      <c r="W5" s="752"/>
      <c r="X5" s="752"/>
      <c r="Y5" s="753"/>
    </row>
    <row r="6" spans="1:25" ht="9.75" customHeight="1">
      <c r="A6" s="125"/>
      <c r="B6" s="135"/>
      <c r="C6" s="136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28"/>
    </row>
    <row r="7" spans="1:25" ht="15" customHeight="1">
      <c r="A7" s="125"/>
      <c r="B7" s="138"/>
      <c r="C7" s="139"/>
      <c r="D7" s="140"/>
      <c r="E7" s="745" t="s">
        <v>216</v>
      </c>
      <c r="F7" s="745"/>
      <c r="G7" s="745"/>
      <c r="H7" s="745"/>
      <c r="I7" s="745"/>
      <c r="J7" s="745"/>
      <c r="K7" s="745"/>
      <c r="L7" s="745"/>
      <c r="M7" s="745"/>
      <c r="N7" s="745"/>
      <c r="O7" s="745"/>
      <c r="P7" s="745"/>
      <c r="Q7" s="745"/>
      <c r="R7" s="745"/>
      <c r="S7" s="745"/>
      <c r="T7" s="745"/>
      <c r="U7" s="745"/>
      <c r="V7" s="745"/>
      <c r="W7" s="745"/>
      <c r="X7" s="745"/>
      <c r="Y7" s="129"/>
    </row>
    <row r="8" spans="1:25" ht="15" customHeight="1">
      <c r="A8" s="125"/>
      <c r="B8" s="138"/>
      <c r="C8" s="139"/>
      <c r="D8" s="140"/>
      <c r="E8" s="745"/>
      <c r="F8" s="745"/>
      <c r="G8" s="745"/>
      <c r="H8" s="745"/>
      <c r="I8" s="745"/>
      <c r="J8" s="745"/>
      <c r="K8" s="745"/>
      <c r="L8" s="745"/>
      <c r="M8" s="745"/>
      <c r="N8" s="745"/>
      <c r="O8" s="745"/>
      <c r="P8" s="745"/>
      <c r="Q8" s="745"/>
      <c r="R8" s="745"/>
      <c r="S8" s="745"/>
      <c r="T8" s="745"/>
      <c r="U8" s="745"/>
      <c r="V8" s="745"/>
      <c r="W8" s="745"/>
      <c r="X8" s="745"/>
      <c r="Y8" s="129"/>
    </row>
    <row r="9" spans="1:25" ht="15" customHeight="1">
      <c r="A9" s="125"/>
      <c r="B9" s="138"/>
      <c r="C9" s="139"/>
      <c r="D9" s="140"/>
      <c r="E9" s="745"/>
      <c r="F9" s="745"/>
      <c r="G9" s="745"/>
      <c r="H9" s="745"/>
      <c r="I9" s="745"/>
      <c r="J9" s="745"/>
      <c r="K9" s="745"/>
      <c r="L9" s="745"/>
      <c r="M9" s="745"/>
      <c r="N9" s="745"/>
      <c r="O9" s="745"/>
      <c r="P9" s="745"/>
      <c r="Q9" s="745"/>
      <c r="R9" s="745"/>
      <c r="S9" s="745"/>
      <c r="T9" s="745"/>
      <c r="U9" s="745"/>
      <c r="V9" s="745"/>
      <c r="W9" s="745"/>
      <c r="X9" s="745"/>
      <c r="Y9" s="129"/>
    </row>
    <row r="10" spans="1:25" ht="10.5" customHeight="1">
      <c r="A10" s="125"/>
      <c r="B10" s="138"/>
      <c r="C10" s="139"/>
      <c r="D10" s="140"/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129"/>
    </row>
    <row r="11" spans="1:25" ht="27" customHeight="1">
      <c r="A11" s="125"/>
      <c r="B11" s="138"/>
      <c r="C11" s="139"/>
      <c r="D11" s="140"/>
      <c r="E11" s="745"/>
      <c r="F11" s="745"/>
      <c r="G11" s="745"/>
      <c r="H11" s="745"/>
      <c r="I11" s="745"/>
      <c r="J11" s="745"/>
      <c r="K11" s="745"/>
      <c r="L11" s="745"/>
      <c r="M11" s="745"/>
      <c r="N11" s="745"/>
      <c r="O11" s="745"/>
      <c r="P11" s="745"/>
      <c r="Q11" s="745"/>
      <c r="R11" s="745"/>
      <c r="S11" s="745"/>
      <c r="T11" s="745"/>
      <c r="U11" s="745"/>
      <c r="V11" s="745"/>
      <c r="W11" s="745"/>
      <c r="X11" s="745"/>
      <c r="Y11" s="129"/>
    </row>
    <row r="12" spans="1:25" ht="12" customHeight="1">
      <c r="A12" s="125"/>
      <c r="B12" s="138"/>
      <c r="C12" s="139"/>
      <c r="D12" s="140"/>
      <c r="E12" s="745"/>
      <c r="F12" s="745"/>
      <c r="G12" s="745"/>
      <c r="H12" s="745"/>
      <c r="I12" s="745"/>
      <c r="J12" s="745"/>
      <c r="K12" s="745"/>
      <c r="L12" s="745"/>
      <c r="M12" s="745"/>
      <c r="N12" s="745"/>
      <c r="O12" s="745"/>
      <c r="P12" s="745"/>
      <c r="Q12" s="745"/>
      <c r="R12" s="745"/>
      <c r="S12" s="745"/>
      <c r="T12" s="745"/>
      <c r="U12" s="745"/>
      <c r="V12" s="745"/>
      <c r="W12" s="745"/>
      <c r="X12" s="745"/>
      <c r="Y12" s="129"/>
    </row>
    <row r="13" spans="1:25" ht="38.25" customHeight="1">
      <c r="A13" s="125"/>
      <c r="B13" s="138"/>
      <c r="C13" s="139"/>
      <c r="D13" s="140"/>
      <c r="E13" s="745"/>
      <c r="F13" s="745"/>
      <c r="G13" s="745"/>
      <c r="H13" s="745"/>
      <c r="I13" s="745"/>
      <c r="J13" s="745"/>
      <c r="K13" s="745"/>
      <c r="L13" s="745"/>
      <c r="M13" s="745"/>
      <c r="N13" s="745"/>
      <c r="O13" s="745"/>
      <c r="P13" s="745"/>
      <c r="Q13" s="745"/>
      <c r="R13" s="745"/>
      <c r="S13" s="745"/>
      <c r="T13" s="745"/>
      <c r="U13" s="745"/>
      <c r="V13" s="745"/>
      <c r="W13" s="745"/>
      <c r="X13" s="745"/>
      <c r="Y13" s="130"/>
    </row>
    <row r="14" spans="1:25" ht="15" customHeight="1">
      <c r="A14" s="125"/>
      <c r="B14" s="138"/>
      <c r="C14" s="139"/>
      <c r="D14" s="140"/>
      <c r="E14" s="745"/>
      <c r="F14" s="745"/>
      <c r="G14" s="745"/>
      <c r="H14" s="745"/>
      <c r="I14" s="745"/>
      <c r="J14" s="745"/>
      <c r="K14" s="745"/>
      <c r="L14" s="745"/>
      <c r="M14" s="745"/>
      <c r="N14" s="745"/>
      <c r="O14" s="745"/>
      <c r="P14" s="745"/>
      <c r="Q14" s="745"/>
      <c r="R14" s="745"/>
      <c r="S14" s="745"/>
      <c r="T14" s="745"/>
      <c r="U14" s="745"/>
      <c r="V14" s="745"/>
      <c r="W14" s="745"/>
      <c r="X14" s="745"/>
      <c r="Y14" s="129"/>
    </row>
    <row r="15" spans="1:25" ht="15">
      <c r="A15" s="125"/>
      <c r="B15" s="138"/>
      <c r="C15" s="139"/>
      <c r="D15" s="140"/>
      <c r="E15" s="745"/>
      <c r="F15" s="745"/>
      <c r="G15" s="745"/>
      <c r="H15" s="745"/>
      <c r="I15" s="745"/>
      <c r="J15" s="745"/>
      <c r="K15" s="745"/>
      <c r="L15" s="745"/>
      <c r="M15" s="745"/>
      <c r="N15" s="745"/>
      <c r="O15" s="745"/>
      <c r="P15" s="745"/>
      <c r="Q15" s="745"/>
      <c r="R15" s="745"/>
      <c r="S15" s="745"/>
      <c r="T15" s="745"/>
      <c r="U15" s="745"/>
      <c r="V15" s="745"/>
      <c r="W15" s="745"/>
      <c r="X15" s="745"/>
      <c r="Y15" s="129"/>
    </row>
    <row r="16" spans="1:25" ht="15">
      <c r="A16" s="125"/>
      <c r="B16" s="138"/>
      <c r="C16" s="139"/>
      <c r="D16" s="140"/>
      <c r="E16" s="745"/>
      <c r="F16" s="745"/>
      <c r="G16" s="745"/>
      <c r="H16" s="745"/>
      <c r="I16" s="745"/>
      <c r="J16" s="745"/>
      <c r="K16" s="745"/>
      <c r="L16" s="745"/>
      <c r="M16" s="745"/>
      <c r="N16" s="745"/>
      <c r="O16" s="745"/>
      <c r="P16" s="745"/>
      <c r="Q16" s="745"/>
      <c r="R16" s="745"/>
      <c r="S16" s="745"/>
      <c r="T16" s="745"/>
      <c r="U16" s="745"/>
      <c r="V16" s="745"/>
      <c r="W16" s="745"/>
      <c r="X16" s="745"/>
      <c r="Y16" s="129"/>
    </row>
    <row r="17" spans="1:25" ht="15" customHeight="1">
      <c r="A17" s="125"/>
      <c r="B17" s="138"/>
      <c r="C17" s="139"/>
      <c r="D17" s="140"/>
      <c r="E17" s="745"/>
      <c r="F17" s="745"/>
      <c r="G17" s="745"/>
      <c r="H17" s="745"/>
      <c r="I17" s="745"/>
      <c r="J17" s="745"/>
      <c r="K17" s="745"/>
      <c r="L17" s="745"/>
      <c r="M17" s="745"/>
      <c r="N17" s="745"/>
      <c r="O17" s="745"/>
      <c r="P17" s="745"/>
      <c r="Q17" s="745"/>
      <c r="R17" s="745"/>
      <c r="S17" s="745"/>
      <c r="T17" s="745"/>
      <c r="U17" s="745"/>
      <c r="V17" s="745"/>
      <c r="W17" s="745"/>
      <c r="X17" s="745"/>
      <c r="Y17" s="129"/>
    </row>
    <row r="18" spans="1:25" ht="15">
      <c r="A18" s="125"/>
      <c r="B18" s="138"/>
      <c r="C18" s="139"/>
      <c r="D18" s="140"/>
      <c r="E18" s="745"/>
      <c r="F18" s="745"/>
      <c r="G18" s="745"/>
      <c r="H18" s="745"/>
      <c r="I18" s="745"/>
      <c r="J18" s="745"/>
      <c r="K18" s="745"/>
      <c r="L18" s="745"/>
      <c r="M18" s="745"/>
      <c r="N18" s="745"/>
      <c r="O18" s="745"/>
      <c r="P18" s="745"/>
      <c r="Q18" s="745"/>
      <c r="R18" s="745"/>
      <c r="S18" s="745"/>
      <c r="T18" s="745"/>
      <c r="U18" s="745"/>
      <c r="V18" s="745"/>
      <c r="W18" s="745"/>
      <c r="X18" s="745"/>
      <c r="Y18" s="129"/>
    </row>
    <row r="19" spans="1:25" ht="23.45" customHeight="1">
      <c r="A19" s="125"/>
      <c r="B19" s="138"/>
      <c r="C19" s="139"/>
      <c r="D19" s="141"/>
      <c r="E19" s="745"/>
      <c r="F19" s="745"/>
      <c r="G19" s="745"/>
      <c r="H19" s="745"/>
      <c r="I19" s="745"/>
      <c r="J19" s="745"/>
      <c r="K19" s="745"/>
      <c r="L19" s="745"/>
      <c r="M19" s="745"/>
      <c r="N19" s="745"/>
      <c r="O19" s="745"/>
      <c r="P19" s="745"/>
      <c r="Q19" s="745"/>
      <c r="R19" s="745"/>
      <c r="S19" s="745"/>
      <c r="T19" s="745"/>
      <c r="U19" s="745"/>
      <c r="V19" s="745"/>
      <c r="W19" s="745"/>
      <c r="X19" s="745"/>
      <c r="Y19" s="129"/>
    </row>
    <row r="20" spans="1:25" ht="15" hidden="1">
      <c r="A20" s="125"/>
      <c r="B20" s="138"/>
      <c r="C20" s="139"/>
      <c r="D20" s="141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29"/>
    </row>
    <row r="21" spans="1:25" ht="14.25" customHeight="1" hidden="1">
      <c r="A21" s="125"/>
      <c r="B21" s="138"/>
      <c r="C21" s="139"/>
      <c r="D21" s="143"/>
      <c r="E21" s="150" t="s">
        <v>66</v>
      </c>
      <c r="F21" s="747" t="s">
        <v>70</v>
      </c>
      <c r="G21" s="748"/>
      <c r="H21" s="748"/>
      <c r="I21" s="748"/>
      <c r="J21" s="748"/>
      <c r="K21" s="748"/>
      <c r="L21" s="748"/>
      <c r="M21" s="748"/>
      <c r="N21" s="140"/>
      <c r="O21" s="152" t="s">
        <v>66</v>
      </c>
      <c r="P21" s="754" t="s">
        <v>67</v>
      </c>
      <c r="Q21" s="755"/>
      <c r="R21" s="755"/>
      <c r="S21" s="755"/>
      <c r="T21" s="755"/>
      <c r="U21" s="755"/>
      <c r="V21" s="755"/>
      <c r="W21" s="755"/>
      <c r="X21" s="755"/>
      <c r="Y21" s="129"/>
    </row>
    <row r="22" spans="1:25" ht="14.25" customHeight="1" hidden="1">
      <c r="A22" s="125"/>
      <c r="B22" s="138"/>
      <c r="C22" s="139"/>
      <c r="D22" s="143"/>
      <c r="E22" s="151" t="s">
        <v>66</v>
      </c>
      <c r="F22" s="747" t="s">
        <v>69</v>
      </c>
      <c r="G22" s="748"/>
      <c r="H22" s="748"/>
      <c r="I22" s="748"/>
      <c r="J22" s="748"/>
      <c r="K22" s="748"/>
      <c r="L22" s="748"/>
      <c r="M22" s="748"/>
      <c r="N22" s="140"/>
      <c r="O22" s="153" t="s">
        <v>66</v>
      </c>
      <c r="P22" s="754" t="s">
        <v>217</v>
      </c>
      <c r="Q22" s="755"/>
      <c r="R22" s="755"/>
      <c r="S22" s="755"/>
      <c r="T22" s="755"/>
      <c r="U22" s="755"/>
      <c r="V22" s="755"/>
      <c r="W22" s="755"/>
      <c r="X22" s="755"/>
      <c r="Y22" s="129"/>
    </row>
    <row r="23" spans="1:25" ht="27" customHeight="1" hidden="1">
      <c r="A23" s="125"/>
      <c r="B23" s="138"/>
      <c r="C23" s="139"/>
      <c r="D23" s="143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746"/>
      <c r="Q23" s="746"/>
      <c r="R23" s="746"/>
      <c r="S23" s="746"/>
      <c r="T23" s="746"/>
      <c r="U23" s="746"/>
      <c r="V23" s="746"/>
      <c r="W23" s="746"/>
      <c r="X23" s="140"/>
      <c r="Y23" s="129"/>
    </row>
    <row r="24" spans="1:25" ht="15" customHeight="1" hidden="1">
      <c r="A24" s="125"/>
      <c r="B24" s="138"/>
      <c r="C24" s="139"/>
      <c r="D24" s="143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29"/>
    </row>
    <row r="25" spans="1:25" ht="15" customHeight="1" hidden="1">
      <c r="A25" s="125"/>
      <c r="B25" s="138"/>
      <c r="C25" s="139"/>
      <c r="D25" s="143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29"/>
    </row>
    <row r="26" spans="1:25" ht="15" customHeight="1" hidden="1">
      <c r="A26" s="125"/>
      <c r="B26" s="138"/>
      <c r="C26" s="139"/>
      <c r="D26" s="143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29"/>
    </row>
    <row r="27" spans="1:25" ht="15" customHeight="1" hidden="1">
      <c r="A27" s="125"/>
      <c r="B27" s="138"/>
      <c r="C27" s="139"/>
      <c r="D27" s="143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29"/>
    </row>
    <row r="28" spans="1:25" ht="15" customHeight="1" hidden="1">
      <c r="A28" s="125"/>
      <c r="B28" s="138"/>
      <c r="C28" s="139"/>
      <c r="D28" s="143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29"/>
    </row>
    <row r="29" spans="1:25" ht="15" customHeight="1" hidden="1">
      <c r="A29" s="125"/>
      <c r="B29" s="138"/>
      <c r="C29" s="139"/>
      <c r="D29" s="143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29"/>
    </row>
    <row r="30" spans="1:25" ht="15" customHeight="1" hidden="1">
      <c r="A30" s="125"/>
      <c r="B30" s="138"/>
      <c r="C30" s="139"/>
      <c r="D30" s="143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29"/>
    </row>
    <row r="31" spans="1:25" ht="15" customHeight="1" hidden="1">
      <c r="A31" s="125"/>
      <c r="B31" s="138"/>
      <c r="C31" s="139"/>
      <c r="D31" s="143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29"/>
    </row>
    <row r="32" spans="1:25" ht="15" customHeight="1" hidden="1">
      <c r="A32" s="125"/>
      <c r="B32" s="138"/>
      <c r="C32" s="139"/>
      <c r="D32" s="143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29"/>
    </row>
    <row r="33" spans="1:25" ht="15" customHeight="1" hidden="1">
      <c r="A33" s="125"/>
      <c r="B33" s="138"/>
      <c r="C33" s="1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29"/>
    </row>
    <row r="34" spans="1:25" ht="11.1" customHeight="1" hidden="1">
      <c r="A34" s="125"/>
      <c r="B34" s="138"/>
      <c r="C34" s="139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29"/>
    </row>
    <row r="35" spans="1:25" ht="24" customHeight="1" hidden="1">
      <c r="A35" s="125"/>
      <c r="B35" s="138"/>
      <c r="C35" s="139"/>
      <c r="D35" s="143"/>
      <c r="E35" s="745" t="s">
        <v>127</v>
      </c>
      <c r="F35" s="745"/>
      <c r="G35" s="745"/>
      <c r="H35" s="745"/>
      <c r="I35" s="745"/>
      <c r="J35" s="745"/>
      <c r="K35" s="745"/>
      <c r="L35" s="745"/>
      <c r="M35" s="745"/>
      <c r="N35" s="745"/>
      <c r="O35" s="745"/>
      <c r="P35" s="745"/>
      <c r="Q35" s="745"/>
      <c r="R35" s="745"/>
      <c r="S35" s="745"/>
      <c r="T35" s="745"/>
      <c r="U35" s="745"/>
      <c r="V35" s="745"/>
      <c r="W35" s="745"/>
      <c r="X35" s="745"/>
      <c r="Y35" s="129"/>
    </row>
    <row r="36" spans="1:25" ht="38.25" customHeight="1" hidden="1">
      <c r="A36" s="125"/>
      <c r="B36" s="138"/>
      <c r="C36" s="139"/>
      <c r="D36" s="143"/>
      <c r="E36" s="745"/>
      <c r="F36" s="745"/>
      <c r="G36" s="745"/>
      <c r="H36" s="745"/>
      <c r="I36" s="745"/>
      <c r="J36" s="745"/>
      <c r="K36" s="745"/>
      <c r="L36" s="745"/>
      <c r="M36" s="745"/>
      <c r="N36" s="745"/>
      <c r="O36" s="745"/>
      <c r="P36" s="745"/>
      <c r="Q36" s="745"/>
      <c r="R36" s="745"/>
      <c r="S36" s="745"/>
      <c r="T36" s="745"/>
      <c r="U36" s="745"/>
      <c r="V36" s="745"/>
      <c r="W36" s="745"/>
      <c r="X36" s="745"/>
      <c r="Y36" s="129"/>
    </row>
    <row r="37" spans="1:25" ht="9.75" customHeight="1" hidden="1">
      <c r="A37" s="125"/>
      <c r="B37" s="138"/>
      <c r="C37" s="139"/>
      <c r="D37" s="143"/>
      <c r="E37" s="745"/>
      <c r="F37" s="745"/>
      <c r="G37" s="745"/>
      <c r="H37" s="745"/>
      <c r="I37" s="745"/>
      <c r="J37" s="745"/>
      <c r="K37" s="745"/>
      <c r="L37" s="745"/>
      <c r="M37" s="745"/>
      <c r="N37" s="745"/>
      <c r="O37" s="745"/>
      <c r="P37" s="745"/>
      <c r="Q37" s="745"/>
      <c r="R37" s="745"/>
      <c r="S37" s="745"/>
      <c r="T37" s="745"/>
      <c r="U37" s="745"/>
      <c r="V37" s="745"/>
      <c r="W37" s="745"/>
      <c r="X37" s="745"/>
      <c r="Y37" s="129"/>
    </row>
    <row r="38" spans="1:25" ht="51" customHeight="1" hidden="1">
      <c r="A38" s="125"/>
      <c r="B38" s="138"/>
      <c r="C38" s="139"/>
      <c r="D38" s="143"/>
      <c r="E38" s="745"/>
      <c r="F38" s="745"/>
      <c r="G38" s="745"/>
      <c r="H38" s="745"/>
      <c r="I38" s="745"/>
      <c r="J38" s="745"/>
      <c r="K38" s="745"/>
      <c r="L38" s="745"/>
      <c r="M38" s="745"/>
      <c r="N38" s="745"/>
      <c r="O38" s="745"/>
      <c r="P38" s="745"/>
      <c r="Q38" s="745"/>
      <c r="R38" s="745"/>
      <c r="S38" s="745"/>
      <c r="T38" s="745"/>
      <c r="U38" s="745"/>
      <c r="V38" s="745"/>
      <c r="W38" s="745"/>
      <c r="X38" s="745"/>
      <c r="Y38" s="129"/>
    </row>
    <row r="39" spans="1:25" ht="15" customHeight="1" hidden="1">
      <c r="A39" s="125"/>
      <c r="B39" s="138"/>
      <c r="C39" s="139"/>
      <c r="D39" s="143"/>
      <c r="E39" s="745"/>
      <c r="F39" s="745"/>
      <c r="G39" s="745"/>
      <c r="H39" s="745"/>
      <c r="I39" s="745"/>
      <c r="J39" s="745"/>
      <c r="K39" s="745"/>
      <c r="L39" s="745"/>
      <c r="M39" s="745"/>
      <c r="N39" s="745"/>
      <c r="O39" s="745"/>
      <c r="P39" s="745"/>
      <c r="Q39" s="745"/>
      <c r="R39" s="745"/>
      <c r="S39" s="745"/>
      <c r="T39" s="745"/>
      <c r="U39" s="745"/>
      <c r="V39" s="745"/>
      <c r="W39" s="745"/>
      <c r="X39" s="745"/>
      <c r="Y39" s="129"/>
    </row>
    <row r="40" spans="1:25" ht="12" customHeight="1" hidden="1">
      <c r="A40" s="125"/>
      <c r="B40" s="138"/>
      <c r="C40" s="139"/>
      <c r="D40" s="143"/>
      <c r="E40" s="756"/>
      <c r="F40" s="756"/>
      <c r="G40" s="756"/>
      <c r="H40" s="756"/>
      <c r="I40" s="756"/>
      <c r="J40" s="756"/>
      <c r="K40" s="756"/>
      <c r="L40" s="756"/>
      <c r="M40" s="756"/>
      <c r="N40" s="756"/>
      <c r="O40" s="756"/>
      <c r="P40" s="756"/>
      <c r="Q40" s="756"/>
      <c r="R40" s="756"/>
      <c r="S40" s="756"/>
      <c r="T40" s="756"/>
      <c r="U40" s="756"/>
      <c r="V40" s="756"/>
      <c r="W40" s="756"/>
      <c r="X40" s="756"/>
      <c r="Y40" s="129"/>
    </row>
    <row r="41" spans="1:25" ht="15.95" customHeight="1" hidden="1">
      <c r="A41" s="125"/>
      <c r="B41" s="138"/>
      <c r="C41" s="139"/>
      <c r="D41" s="143"/>
      <c r="E41" s="757"/>
      <c r="F41" s="757"/>
      <c r="G41" s="757"/>
      <c r="H41" s="757"/>
      <c r="I41" s="757"/>
      <c r="J41" s="757"/>
      <c r="K41" s="757"/>
      <c r="L41" s="757"/>
      <c r="M41" s="757"/>
      <c r="N41" s="757"/>
      <c r="O41" s="757"/>
      <c r="P41" s="757"/>
      <c r="Q41" s="757"/>
      <c r="R41" s="757"/>
      <c r="S41" s="757"/>
      <c r="T41" s="757"/>
      <c r="U41" s="757"/>
      <c r="V41" s="757"/>
      <c r="W41" s="757"/>
      <c r="X41" s="757"/>
      <c r="Y41" s="129"/>
    </row>
    <row r="42" spans="1:25" ht="15.95" customHeight="1" hidden="1">
      <c r="A42" s="125"/>
      <c r="B42" s="138"/>
      <c r="C42" s="139"/>
      <c r="D42" s="143"/>
      <c r="E42" s="757"/>
      <c r="F42" s="757"/>
      <c r="G42" s="757"/>
      <c r="H42" s="757"/>
      <c r="I42" s="757"/>
      <c r="J42" s="757"/>
      <c r="K42" s="757"/>
      <c r="L42" s="757"/>
      <c r="M42" s="757"/>
      <c r="N42" s="757"/>
      <c r="O42" s="757"/>
      <c r="P42" s="757"/>
      <c r="Q42" s="757"/>
      <c r="R42" s="757"/>
      <c r="S42" s="757"/>
      <c r="T42" s="757"/>
      <c r="U42" s="757"/>
      <c r="V42" s="757"/>
      <c r="W42" s="757"/>
      <c r="X42" s="757"/>
      <c r="Y42" s="129"/>
    </row>
    <row r="43" spans="1:25" ht="15.95" customHeight="1" hidden="1">
      <c r="A43" s="125"/>
      <c r="B43" s="138"/>
      <c r="C43" s="139"/>
      <c r="D43" s="143"/>
      <c r="E43" s="757"/>
      <c r="F43" s="757"/>
      <c r="G43" s="757"/>
      <c r="H43" s="757"/>
      <c r="I43" s="757"/>
      <c r="J43" s="757"/>
      <c r="K43" s="757"/>
      <c r="L43" s="757"/>
      <c r="M43" s="757"/>
      <c r="N43" s="757"/>
      <c r="O43" s="757"/>
      <c r="P43" s="757"/>
      <c r="Q43" s="757"/>
      <c r="R43" s="757"/>
      <c r="S43" s="757"/>
      <c r="T43" s="757"/>
      <c r="U43" s="757"/>
      <c r="V43" s="757"/>
      <c r="W43" s="757"/>
      <c r="X43" s="757"/>
      <c r="Y43" s="129"/>
    </row>
    <row r="44" spans="1:25" ht="15.95" customHeight="1" hidden="1">
      <c r="A44" s="125"/>
      <c r="B44" s="138"/>
      <c r="C44" s="139"/>
      <c r="D44" s="141"/>
      <c r="E44" s="757"/>
      <c r="F44" s="757"/>
      <c r="G44" s="757"/>
      <c r="H44" s="757"/>
      <c r="I44" s="757"/>
      <c r="J44" s="757"/>
      <c r="K44" s="757"/>
      <c r="L44" s="757"/>
      <c r="M44" s="757"/>
      <c r="N44" s="757"/>
      <c r="O44" s="757"/>
      <c r="P44" s="757"/>
      <c r="Q44" s="757"/>
      <c r="R44" s="757"/>
      <c r="S44" s="757"/>
      <c r="T44" s="757"/>
      <c r="U44" s="757"/>
      <c r="V44" s="757"/>
      <c r="W44" s="757"/>
      <c r="X44" s="757"/>
      <c r="Y44" s="129"/>
    </row>
    <row r="45" spans="1:25" ht="18" customHeight="1" hidden="1">
      <c r="A45" s="125"/>
      <c r="B45" s="138"/>
      <c r="C45" s="139"/>
      <c r="D45" s="141"/>
      <c r="E45" s="757"/>
      <c r="F45" s="757"/>
      <c r="G45" s="757"/>
      <c r="H45" s="757"/>
      <c r="I45" s="757"/>
      <c r="J45" s="757"/>
      <c r="K45" s="757"/>
      <c r="L45" s="757"/>
      <c r="M45" s="757"/>
      <c r="N45" s="757"/>
      <c r="O45" s="757"/>
      <c r="P45" s="757"/>
      <c r="Q45" s="757"/>
      <c r="R45" s="757"/>
      <c r="S45" s="757"/>
      <c r="T45" s="757"/>
      <c r="U45" s="757"/>
      <c r="V45" s="757"/>
      <c r="W45" s="757"/>
      <c r="X45" s="757"/>
      <c r="Y45" s="129"/>
    </row>
    <row r="46" spans="1:25" ht="24" customHeight="1" hidden="1">
      <c r="A46" s="125"/>
      <c r="B46" s="138"/>
      <c r="C46" s="139"/>
      <c r="D46" s="143"/>
      <c r="E46" s="745" t="s">
        <v>65</v>
      </c>
      <c r="F46" s="745"/>
      <c r="G46" s="745"/>
      <c r="H46" s="745"/>
      <c r="I46" s="745"/>
      <c r="J46" s="745"/>
      <c r="K46" s="745"/>
      <c r="L46" s="745"/>
      <c r="M46" s="745"/>
      <c r="N46" s="745"/>
      <c r="O46" s="745"/>
      <c r="P46" s="745"/>
      <c r="Q46" s="745"/>
      <c r="R46" s="745"/>
      <c r="S46" s="745"/>
      <c r="T46" s="745"/>
      <c r="U46" s="745"/>
      <c r="V46" s="745"/>
      <c r="W46" s="745"/>
      <c r="X46" s="745"/>
      <c r="Y46" s="129"/>
    </row>
    <row r="47" spans="1:25" ht="37.5" customHeight="1" hidden="1">
      <c r="A47" s="125"/>
      <c r="B47" s="138"/>
      <c r="C47" s="139"/>
      <c r="D47" s="143"/>
      <c r="E47" s="745"/>
      <c r="F47" s="745"/>
      <c r="G47" s="745"/>
      <c r="H47" s="745"/>
      <c r="I47" s="745"/>
      <c r="J47" s="745"/>
      <c r="K47" s="745"/>
      <c r="L47" s="745"/>
      <c r="M47" s="745"/>
      <c r="N47" s="745"/>
      <c r="O47" s="745"/>
      <c r="P47" s="745"/>
      <c r="Q47" s="745"/>
      <c r="R47" s="745"/>
      <c r="S47" s="745"/>
      <c r="T47" s="745"/>
      <c r="U47" s="745"/>
      <c r="V47" s="745"/>
      <c r="W47" s="745"/>
      <c r="X47" s="745"/>
      <c r="Y47" s="129"/>
    </row>
    <row r="48" spans="1:25" ht="24" customHeight="1" hidden="1">
      <c r="A48" s="125"/>
      <c r="B48" s="138"/>
      <c r="C48" s="139"/>
      <c r="D48" s="143"/>
      <c r="E48" s="745"/>
      <c r="F48" s="745"/>
      <c r="G48" s="745"/>
      <c r="H48" s="745"/>
      <c r="I48" s="745"/>
      <c r="J48" s="745"/>
      <c r="K48" s="745"/>
      <c r="L48" s="745"/>
      <c r="M48" s="745"/>
      <c r="N48" s="745"/>
      <c r="O48" s="745"/>
      <c r="P48" s="745"/>
      <c r="Q48" s="745"/>
      <c r="R48" s="745"/>
      <c r="S48" s="745"/>
      <c r="T48" s="745"/>
      <c r="U48" s="745"/>
      <c r="V48" s="745"/>
      <c r="W48" s="745"/>
      <c r="X48" s="745"/>
      <c r="Y48" s="129"/>
    </row>
    <row r="49" spans="1:25" ht="51" customHeight="1" hidden="1">
      <c r="A49" s="125"/>
      <c r="B49" s="138"/>
      <c r="C49" s="139"/>
      <c r="D49" s="143"/>
      <c r="E49" s="745"/>
      <c r="F49" s="745"/>
      <c r="G49" s="745"/>
      <c r="H49" s="745"/>
      <c r="I49" s="745"/>
      <c r="J49" s="745"/>
      <c r="K49" s="745"/>
      <c r="L49" s="745"/>
      <c r="M49" s="745"/>
      <c r="N49" s="745"/>
      <c r="O49" s="745"/>
      <c r="P49" s="745"/>
      <c r="Q49" s="745"/>
      <c r="R49" s="745"/>
      <c r="S49" s="745"/>
      <c r="T49" s="745"/>
      <c r="U49" s="745"/>
      <c r="V49" s="745"/>
      <c r="W49" s="745"/>
      <c r="X49" s="745"/>
      <c r="Y49" s="129"/>
    </row>
    <row r="50" spans="1:25" ht="12" customHeight="1" hidden="1">
      <c r="A50" s="125"/>
      <c r="B50" s="138"/>
      <c r="C50" s="139"/>
      <c r="D50" s="143"/>
      <c r="E50" s="745"/>
      <c r="F50" s="745"/>
      <c r="G50" s="745"/>
      <c r="H50" s="745"/>
      <c r="I50" s="745"/>
      <c r="J50" s="745"/>
      <c r="K50" s="745"/>
      <c r="L50" s="745"/>
      <c r="M50" s="745"/>
      <c r="N50" s="745"/>
      <c r="O50" s="745"/>
      <c r="P50" s="745"/>
      <c r="Q50" s="745"/>
      <c r="R50" s="745"/>
      <c r="S50" s="745"/>
      <c r="T50" s="745"/>
      <c r="U50" s="745"/>
      <c r="V50" s="745"/>
      <c r="W50" s="745"/>
      <c r="X50" s="745"/>
      <c r="Y50" s="129"/>
    </row>
    <row r="51" spans="1:25" ht="12" customHeight="1" hidden="1">
      <c r="A51" s="125"/>
      <c r="B51" s="138"/>
      <c r="C51" s="139"/>
      <c r="D51" s="143"/>
      <c r="E51" s="745"/>
      <c r="F51" s="745"/>
      <c r="G51" s="745"/>
      <c r="H51" s="745"/>
      <c r="I51" s="745"/>
      <c r="J51" s="745"/>
      <c r="K51" s="745"/>
      <c r="L51" s="745"/>
      <c r="M51" s="745"/>
      <c r="N51" s="745"/>
      <c r="O51" s="745"/>
      <c r="P51" s="745"/>
      <c r="Q51" s="745"/>
      <c r="R51" s="745"/>
      <c r="S51" s="745"/>
      <c r="T51" s="745"/>
      <c r="U51" s="745"/>
      <c r="V51" s="745"/>
      <c r="W51" s="745"/>
      <c r="X51" s="745"/>
      <c r="Y51" s="129"/>
    </row>
    <row r="52" spans="1:25" ht="12" customHeight="1" hidden="1">
      <c r="A52" s="125"/>
      <c r="B52" s="138"/>
      <c r="C52" s="139"/>
      <c r="D52" s="143"/>
      <c r="E52" s="745"/>
      <c r="F52" s="745"/>
      <c r="G52" s="745"/>
      <c r="H52" s="745"/>
      <c r="I52" s="745"/>
      <c r="J52" s="745"/>
      <c r="K52" s="745"/>
      <c r="L52" s="745"/>
      <c r="M52" s="745"/>
      <c r="N52" s="745"/>
      <c r="O52" s="745"/>
      <c r="P52" s="745"/>
      <c r="Q52" s="745"/>
      <c r="R52" s="745"/>
      <c r="S52" s="745"/>
      <c r="T52" s="745"/>
      <c r="U52" s="745"/>
      <c r="V52" s="745"/>
      <c r="W52" s="745"/>
      <c r="X52" s="745"/>
      <c r="Y52" s="129"/>
    </row>
    <row r="53" spans="1:25" ht="12" customHeight="1" hidden="1">
      <c r="A53" s="125"/>
      <c r="B53" s="138"/>
      <c r="C53" s="139"/>
      <c r="D53" s="143"/>
      <c r="E53" s="745"/>
      <c r="F53" s="745"/>
      <c r="G53" s="745"/>
      <c r="H53" s="745"/>
      <c r="I53" s="745"/>
      <c r="J53" s="745"/>
      <c r="K53" s="745"/>
      <c r="L53" s="745"/>
      <c r="M53" s="745"/>
      <c r="N53" s="745"/>
      <c r="O53" s="745"/>
      <c r="P53" s="745"/>
      <c r="Q53" s="745"/>
      <c r="R53" s="745"/>
      <c r="S53" s="745"/>
      <c r="T53" s="745"/>
      <c r="U53" s="745"/>
      <c r="V53" s="745"/>
      <c r="W53" s="745"/>
      <c r="X53" s="745"/>
      <c r="Y53" s="129"/>
    </row>
    <row r="54" spans="1:25" ht="12" customHeight="1" hidden="1">
      <c r="A54" s="125"/>
      <c r="B54" s="138"/>
      <c r="C54" s="139"/>
      <c r="D54" s="143"/>
      <c r="E54" s="745"/>
      <c r="F54" s="745"/>
      <c r="G54" s="745"/>
      <c r="H54" s="745"/>
      <c r="I54" s="745"/>
      <c r="J54" s="745"/>
      <c r="K54" s="745"/>
      <c r="L54" s="745"/>
      <c r="M54" s="745"/>
      <c r="N54" s="745"/>
      <c r="O54" s="745"/>
      <c r="P54" s="745"/>
      <c r="Q54" s="745"/>
      <c r="R54" s="745"/>
      <c r="S54" s="745"/>
      <c r="T54" s="745"/>
      <c r="U54" s="745"/>
      <c r="V54" s="745"/>
      <c r="W54" s="745"/>
      <c r="X54" s="745"/>
      <c r="Y54" s="129"/>
    </row>
    <row r="55" spans="1:25" ht="12" customHeight="1" hidden="1">
      <c r="A55" s="125"/>
      <c r="B55" s="138"/>
      <c r="C55" s="139"/>
      <c r="D55" s="143"/>
      <c r="E55" s="745"/>
      <c r="F55" s="745"/>
      <c r="G55" s="745"/>
      <c r="H55" s="745"/>
      <c r="I55" s="745"/>
      <c r="J55" s="745"/>
      <c r="K55" s="745"/>
      <c r="L55" s="745"/>
      <c r="M55" s="745"/>
      <c r="N55" s="745"/>
      <c r="O55" s="745"/>
      <c r="P55" s="745"/>
      <c r="Q55" s="745"/>
      <c r="R55" s="745"/>
      <c r="S55" s="745"/>
      <c r="T55" s="745"/>
      <c r="U55" s="745"/>
      <c r="V55" s="745"/>
      <c r="W55" s="745"/>
      <c r="X55" s="745"/>
      <c r="Y55" s="129"/>
    </row>
    <row r="56" spans="1:25" ht="12" customHeight="1" hidden="1">
      <c r="A56" s="125"/>
      <c r="B56" s="138"/>
      <c r="C56" s="139"/>
      <c r="D56" s="141"/>
      <c r="E56" s="745"/>
      <c r="F56" s="745"/>
      <c r="G56" s="745"/>
      <c r="H56" s="745"/>
      <c r="I56" s="745"/>
      <c r="J56" s="745"/>
      <c r="K56" s="745"/>
      <c r="L56" s="745"/>
      <c r="M56" s="745"/>
      <c r="N56" s="745"/>
      <c r="O56" s="745"/>
      <c r="P56" s="745"/>
      <c r="Q56" s="745"/>
      <c r="R56" s="745"/>
      <c r="S56" s="745"/>
      <c r="T56" s="745"/>
      <c r="U56" s="745"/>
      <c r="V56" s="745"/>
      <c r="W56" s="745"/>
      <c r="X56" s="745"/>
      <c r="Y56" s="129"/>
    </row>
    <row r="57" spans="1:25" ht="11.1" customHeight="1" hidden="1">
      <c r="A57" s="125"/>
      <c r="B57" s="138"/>
      <c r="C57" s="139"/>
      <c r="D57" s="141"/>
      <c r="E57" s="745"/>
      <c r="F57" s="745"/>
      <c r="G57" s="745"/>
      <c r="H57" s="745"/>
      <c r="I57" s="745"/>
      <c r="J57" s="745"/>
      <c r="K57" s="745"/>
      <c r="L57" s="745"/>
      <c r="M57" s="745"/>
      <c r="N57" s="745"/>
      <c r="O57" s="745"/>
      <c r="P57" s="745"/>
      <c r="Q57" s="745"/>
      <c r="R57" s="745"/>
      <c r="S57" s="745"/>
      <c r="T57" s="745"/>
      <c r="U57" s="745"/>
      <c r="V57" s="745"/>
      <c r="W57" s="745"/>
      <c r="X57" s="745"/>
      <c r="Y57" s="129"/>
    </row>
    <row r="58" spans="1:25" ht="15" customHeight="1" hidden="1">
      <c r="A58" s="125"/>
      <c r="B58" s="138"/>
      <c r="C58" s="139"/>
      <c r="D58" s="143"/>
      <c r="E58" s="765" t="s">
        <v>218</v>
      </c>
      <c r="F58" s="765"/>
      <c r="G58" s="765"/>
      <c r="H58" s="765"/>
      <c r="I58" s="765"/>
      <c r="J58" s="765"/>
      <c r="K58" s="765"/>
      <c r="L58" s="765"/>
      <c r="M58" s="765"/>
      <c r="N58" s="765"/>
      <c r="O58" s="765"/>
      <c r="P58" s="765"/>
      <c r="Q58" s="765"/>
      <c r="R58" s="765"/>
      <c r="S58" s="765"/>
      <c r="T58" s="765"/>
      <c r="U58" s="765"/>
      <c r="V58" s="264"/>
      <c r="W58" s="264"/>
      <c r="X58" s="264"/>
      <c r="Y58" s="129"/>
    </row>
    <row r="59" spans="1:25" ht="15" customHeight="1" hidden="1">
      <c r="A59" s="125"/>
      <c r="B59" s="138"/>
      <c r="C59" s="139"/>
      <c r="D59" s="143"/>
      <c r="E59" s="759"/>
      <c r="F59" s="759"/>
      <c r="G59" s="759"/>
      <c r="H59" s="760"/>
      <c r="I59" s="760"/>
      <c r="J59" s="760"/>
      <c r="K59" s="760"/>
      <c r="L59" s="760"/>
      <c r="M59" s="760"/>
      <c r="N59" s="760"/>
      <c r="O59" s="760"/>
      <c r="P59" s="760"/>
      <c r="Q59" s="760"/>
      <c r="R59" s="760"/>
      <c r="S59" s="760"/>
      <c r="T59" s="760"/>
      <c r="U59" s="760"/>
      <c r="V59" s="760"/>
      <c r="W59" s="760"/>
      <c r="X59" s="760"/>
      <c r="Y59" s="129"/>
    </row>
    <row r="60" spans="1:25" ht="15" customHeight="1" hidden="1">
      <c r="A60" s="125"/>
      <c r="B60" s="138"/>
      <c r="C60" s="139"/>
      <c r="D60" s="143"/>
      <c r="E60" s="761"/>
      <c r="F60" s="762"/>
      <c r="G60" s="763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129"/>
    </row>
    <row r="61" spans="1:25" ht="21" customHeight="1" hidden="1">
      <c r="A61" s="125"/>
      <c r="B61" s="138"/>
      <c r="C61" s="139"/>
      <c r="D61" s="143"/>
      <c r="E61" s="44"/>
      <c r="F61" s="42"/>
      <c r="G61" s="43"/>
      <c r="H61" s="766"/>
      <c r="I61" s="766"/>
      <c r="J61" s="766"/>
      <c r="K61" s="766"/>
      <c r="L61" s="766"/>
      <c r="M61" s="766"/>
      <c r="N61" s="766"/>
      <c r="O61" s="766"/>
      <c r="P61" s="766"/>
      <c r="Q61" s="766"/>
      <c r="R61" s="766"/>
      <c r="S61" s="766"/>
      <c r="T61" s="766"/>
      <c r="U61" s="766"/>
      <c r="V61" s="766"/>
      <c r="W61" s="766"/>
      <c r="X61" s="766"/>
      <c r="Y61" s="129"/>
    </row>
    <row r="62" spans="1:25" ht="21" customHeight="1" hidden="1">
      <c r="A62" s="125"/>
      <c r="B62" s="138"/>
      <c r="C62" s="139"/>
      <c r="D62" s="143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29"/>
    </row>
    <row r="63" spans="1:25" ht="21" customHeight="1" hidden="1">
      <c r="A63" s="125"/>
      <c r="B63" s="138"/>
      <c r="C63" s="139"/>
      <c r="D63" s="143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29"/>
    </row>
    <row r="64" spans="1:25" ht="21" customHeight="1" hidden="1">
      <c r="A64" s="125"/>
      <c r="B64" s="138"/>
      <c r="C64" s="139"/>
      <c r="D64" s="143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29"/>
    </row>
    <row r="65" spans="1:25" ht="21" customHeight="1" hidden="1">
      <c r="A65" s="125"/>
      <c r="B65" s="138"/>
      <c r="C65" s="139"/>
      <c r="D65" s="143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29"/>
    </row>
    <row r="66" spans="1:25" ht="21" customHeight="1" hidden="1">
      <c r="A66" s="125"/>
      <c r="B66" s="138"/>
      <c r="C66" s="139"/>
      <c r="D66" s="14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29"/>
    </row>
    <row r="67" spans="1:25" ht="21" customHeight="1" hidden="1">
      <c r="A67" s="125"/>
      <c r="B67" s="138"/>
      <c r="C67" s="139"/>
      <c r="D67" s="143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29"/>
    </row>
    <row r="68" spans="1:25" ht="21" customHeight="1" hidden="1">
      <c r="A68" s="125"/>
      <c r="B68" s="138"/>
      <c r="C68" s="139"/>
      <c r="D68" s="141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29"/>
    </row>
    <row r="69" spans="1:25" ht="18" customHeight="1" hidden="1">
      <c r="A69" s="125"/>
      <c r="B69" s="138"/>
      <c r="C69" s="139"/>
      <c r="D69" s="141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29"/>
    </row>
    <row r="70" spans="1:25" ht="15" hidden="1">
      <c r="A70" s="125"/>
      <c r="B70" s="138"/>
      <c r="C70" s="139"/>
      <c r="D70" s="143"/>
      <c r="E70" s="765" t="s">
        <v>219</v>
      </c>
      <c r="F70" s="765"/>
      <c r="G70" s="765"/>
      <c r="H70" s="765"/>
      <c r="I70" s="765"/>
      <c r="J70" s="765"/>
      <c r="K70" s="765"/>
      <c r="L70" s="765"/>
      <c r="M70" s="765"/>
      <c r="N70" s="765"/>
      <c r="O70" s="765"/>
      <c r="P70" s="765"/>
      <c r="Q70" s="765"/>
      <c r="R70" s="765"/>
      <c r="S70" s="765"/>
      <c r="T70" s="765"/>
      <c r="U70" s="262"/>
      <c r="V70" s="262"/>
      <c r="W70" s="262"/>
      <c r="X70" s="262"/>
      <c r="Y70" s="129"/>
    </row>
    <row r="71" spans="1:25" ht="15" hidden="1">
      <c r="A71" s="125"/>
      <c r="B71" s="138"/>
      <c r="C71" s="139"/>
      <c r="D71" s="143"/>
      <c r="E71" s="765" t="s">
        <v>220</v>
      </c>
      <c r="F71" s="765"/>
      <c r="G71" s="765"/>
      <c r="H71" s="765"/>
      <c r="I71" s="765"/>
      <c r="J71" s="765"/>
      <c r="K71" s="765"/>
      <c r="L71" s="765"/>
      <c r="M71" s="765"/>
      <c r="N71" s="765"/>
      <c r="O71" s="765"/>
      <c r="P71" s="765"/>
      <c r="Q71" s="765"/>
      <c r="R71" s="765"/>
      <c r="S71" s="765"/>
      <c r="T71" s="765"/>
      <c r="U71" s="263"/>
      <c r="V71" s="263"/>
      <c r="W71" s="263"/>
      <c r="X71" s="263"/>
      <c r="Y71" s="129"/>
    </row>
    <row r="72" spans="1:25" ht="27" customHeight="1" hidden="1">
      <c r="A72" s="125"/>
      <c r="B72" s="138"/>
      <c r="C72" s="139"/>
      <c r="D72" s="143"/>
      <c r="E72" s="144"/>
      <c r="F72" s="764"/>
      <c r="G72" s="764"/>
      <c r="H72" s="764"/>
      <c r="I72" s="764"/>
      <c r="J72" s="764"/>
      <c r="K72" s="764"/>
      <c r="L72" s="764"/>
      <c r="M72" s="764"/>
      <c r="N72" s="764"/>
      <c r="O72" s="764"/>
      <c r="P72" s="764"/>
      <c r="Q72" s="764"/>
      <c r="R72" s="764"/>
      <c r="S72" s="764"/>
      <c r="T72" s="764"/>
      <c r="U72" s="764"/>
      <c r="V72" s="764"/>
      <c r="W72" s="764"/>
      <c r="X72" s="764"/>
      <c r="Y72" s="129"/>
    </row>
    <row r="73" spans="1:25" ht="52.5" customHeight="1" hidden="1">
      <c r="A73" s="125"/>
      <c r="B73" s="138"/>
      <c r="C73" s="139"/>
      <c r="D73" s="143"/>
      <c r="E73" s="144"/>
      <c r="F73" s="764"/>
      <c r="G73" s="764"/>
      <c r="H73" s="764"/>
      <c r="I73" s="764"/>
      <c r="J73" s="764"/>
      <c r="K73" s="764"/>
      <c r="L73" s="764"/>
      <c r="M73" s="764"/>
      <c r="N73" s="764"/>
      <c r="O73" s="764"/>
      <c r="P73" s="764"/>
      <c r="Q73" s="764"/>
      <c r="R73" s="764"/>
      <c r="S73" s="764"/>
      <c r="T73" s="764"/>
      <c r="U73" s="764"/>
      <c r="V73" s="764"/>
      <c r="W73" s="764"/>
      <c r="X73" s="764"/>
      <c r="Y73" s="129"/>
    </row>
    <row r="74" spans="1:25" ht="8.1" customHeight="1" hidden="1">
      <c r="A74" s="125"/>
      <c r="B74" s="138"/>
      <c r="C74" s="139"/>
      <c r="D74" s="143"/>
      <c r="E74" s="144"/>
      <c r="F74" s="768"/>
      <c r="G74" s="768"/>
      <c r="H74" s="768"/>
      <c r="I74" s="768"/>
      <c r="J74" s="768"/>
      <c r="K74" s="768"/>
      <c r="L74" s="768"/>
      <c r="M74" s="768"/>
      <c r="N74" s="768"/>
      <c r="O74" s="768"/>
      <c r="P74" s="768"/>
      <c r="Q74" s="768"/>
      <c r="R74" s="768"/>
      <c r="S74" s="768"/>
      <c r="T74" s="768"/>
      <c r="U74" s="768"/>
      <c r="V74" s="768"/>
      <c r="W74" s="768"/>
      <c r="X74" s="768"/>
      <c r="Y74" s="129"/>
    </row>
    <row r="75" spans="1:25" ht="14.25" customHeight="1" hidden="1">
      <c r="A75" s="125"/>
      <c r="B75" s="138"/>
      <c r="C75" s="139"/>
      <c r="D75" s="143"/>
      <c r="E75" s="769"/>
      <c r="F75" s="769"/>
      <c r="G75" s="769"/>
      <c r="H75" s="769"/>
      <c r="I75" s="769"/>
      <c r="J75" s="769"/>
      <c r="K75" s="769"/>
      <c r="L75" s="769"/>
      <c r="M75" s="769"/>
      <c r="N75" s="769"/>
      <c r="O75" s="769"/>
      <c r="P75" s="769"/>
      <c r="Q75" s="769"/>
      <c r="R75" s="769"/>
      <c r="S75" s="769"/>
      <c r="T75" s="769"/>
      <c r="U75" s="769"/>
      <c r="V75" s="769"/>
      <c r="W75" s="769"/>
      <c r="X75" s="769"/>
      <c r="Y75" s="129"/>
    </row>
    <row r="76" spans="1:25" ht="34.5" customHeight="1" hidden="1">
      <c r="A76" s="125"/>
      <c r="B76" s="138"/>
      <c r="C76" s="139"/>
      <c r="D76" s="143"/>
      <c r="E76" s="770"/>
      <c r="F76" s="770"/>
      <c r="G76" s="770"/>
      <c r="H76" s="770"/>
      <c r="I76" s="770"/>
      <c r="J76" s="770"/>
      <c r="K76" s="770"/>
      <c r="L76" s="770"/>
      <c r="M76" s="770"/>
      <c r="N76" s="770"/>
      <c r="O76" s="770"/>
      <c r="P76" s="770"/>
      <c r="Q76" s="770"/>
      <c r="R76" s="770"/>
      <c r="S76" s="770"/>
      <c r="T76" s="770"/>
      <c r="U76" s="770"/>
      <c r="V76" s="770"/>
      <c r="W76" s="770"/>
      <c r="X76" s="770"/>
      <c r="Y76" s="129"/>
    </row>
    <row r="77" spans="1:25" ht="23.1" customHeight="1" hidden="1">
      <c r="A77" s="125"/>
      <c r="B77" s="138"/>
      <c r="C77" s="139"/>
      <c r="D77" s="143"/>
      <c r="E77" s="770"/>
      <c r="F77" s="770"/>
      <c r="G77" s="770"/>
      <c r="H77" s="770"/>
      <c r="I77" s="770"/>
      <c r="J77" s="770"/>
      <c r="K77" s="770"/>
      <c r="L77" s="770"/>
      <c r="M77" s="770"/>
      <c r="N77" s="770"/>
      <c r="O77" s="770"/>
      <c r="P77" s="770"/>
      <c r="Q77" s="770"/>
      <c r="R77" s="770"/>
      <c r="S77" s="770"/>
      <c r="T77" s="770"/>
      <c r="U77" s="770"/>
      <c r="V77" s="770"/>
      <c r="W77" s="770"/>
      <c r="X77" s="770"/>
      <c r="Y77" s="129"/>
    </row>
    <row r="78" spans="1:25" ht="42.75" customHeight="1" hidden="1">
      <c r="A78" s="125"/>
      <c r="B78" s="138"/>
      <c r="C78" s="139"/>
      <c r="D78" s="143"/>
      <c r="E78" s="770"/>
      <c r="F78" s="770"/>
      <c r="G78" s="770"/>
      <c r="H78" s="770"/>
      <c r="I78" s="770"/>
      <c r="J78" s="770"/>
      <c r="K78" s="770"/>
      <c r="L78" s="770"/>
      <c r="M78" s="770"/>
      <c r="N78" s="770"/>
      <c r="O78" s="770"/>
      <c r="P78" s="770"/>
      <c r="Q78" s="770"/>
      <c r="R78" s="770"/>
      <c r="S78" s="770"/>
      <c r="T78" s="770"/>
      <c r="U78" s="770"/>
      <c r="V78" s="770"/>
      <c r="W78" s="770"/>
      <c r="X78" s="770"/>
      <c r="Y78" s="129"/>
    </row>
    <row r="79" spans="1:25" ht="25.5" customHeight="1" hidden="1">
      <c r="A79" s="125"/>
      <c r="B79" s="138"/>
      <c r="C79" s="139"/>
      <c r="D79" s="143"/>
      <c r="E79" s="767" t="s">
        <v>64</v>
      </c>
      <c r="F79" s="767"/>
      <c r="G79" s="767"/>
      <c r="H79" s="767"/>
      <c r="I79" s="767"/>
      <c r="J79" s="767"/>
      <c r="K79" s="767"/>
      <c r="L79" s="767"/>
      <c r="M79" s="767"/>
      <c r="N79" s="767"/>
      <c r="O79" s="767"/>
      <c r="P79" s="767"/>
      <c r="Q79" s="767"/>
      <c r="R79" s="767"/>
      <c r="S79" s="767"/>
      <c r="T79" s="767"/>
      <c r="U79" s="767"/>
      <c r="V79" s="767"/>
      <c r="W79" s="767"/>
      <c r="X79" s="767"/>
      <c r="Y79" s="129"/>
    </row>
    <row r="80" spans="1:25" ht="15" customHeight="1" hidden="1">
      <c r="A80" s="125"/>
      <c r="B80" s="138"/>
      <c r="C80" s="139"/>
      <c r="D80" s="143"/>
      <c r="E80" s="140"/>
      <c r="F80" s="140"/>
      <c r="G80" s="140"/>
      <c r="H80" s="131"/>
      <c r="I80" s="131"/>
      <c r="J80" s="131"/>
      <c r="K80" s="131"/>
      <c r="L80" s="131"/>
      <c r="M80" s="131"/>
      <c r="N80" s="131"/>
      <c r="O80" s="132"/>
      <c r="P80" s="132"/>
      <c r="Q80" s="132"/>
      <c r="R80" s="132"/>
      <c r="S80" s="132"/>
      <c r="T80" s="132"/>
      <c r="U80" s="140"/>
      <c r="V80" s="140"/>
      <c r="W80" s="140"/>
      <c r="X80" s="140"/>
      <c r="Y80" s="129"/>
    </row>
    <row r="81" spans="1:27" ht="15" customHeight="1" hidden="1">
      <c r="A81" s="125"/>
      <c r="B81" s="138"/>
      <c r="C81" s="139"/>
      <c r="D81" s="143"/>
      <c r="E81" s="145"/>
      <c r="F81" s="758" t="s">
        <v>63</v>
      </c>
      <c r="G81" s="758"/>
      <c r="H81" s="758"/>
      <c r="I81" s="758"/>
      <c r="J81" s="758"/>
      <c r="K81" s="758"/>
      <c r="L81" s="758"/>
      <c r="M81" s="758"/>
      <c r="N81" s="758"/>
      <c r="O81" s="758"/>
      <c r="P81" s="758"/>
      <c r="Q81" s="758"/>
      <c r="R81" s="758"/>
      <c r="S81" s="758"/>
      <c r="T81" s="132"/>
      <c r="U81" s="140"/>
      <c r="V81" s="140"/>
      <c r="W81" s="140"/>
      <c r="X81" s="140"/>
      <c r="Y81" s="129"/>
      <c r="AA81" s="134" t="s">
        <v>61</v>
      </c>
    </row>
    <row r="82" spans="1:25" ht="15" customHeight="1" hidden="1">
      <c r="A82" s="125"/>
      <c r="B82" s="138"/>
      <c r="C82" s="139"/>
      <c r="D82" s="143"/>
      <c r="E82" s="140"/>
      <c r="F82" s="140"/>
      <c r="G82" s="140"/>
      <c r="H82" s="131"/>
      <c r="I82" s="131"/>
      <c r="J82" s="131"/>
      <c r="K82" s="131"/>
      <c r="L82" s="131"/>
      <c r="M82" s="131"/>
      <c r="N82" s="131"/>
      <c r="O82" s="132"/>
      <c r="P82" s="132"/>
      <c r="Q82" s="132"/>
      <c r="R82" s="132"/>
      <c r="S82" s="132"/>
      <c r="T82" s="132"/>
      <c r="U82" s="140"/>
      <c r="V82" s="140"/>
      <c r="W82" s="140"/>
      <c r="X82" s="140"/>
      <c r="Y82" s="129"/>
    </row>
    <row r="83" spans="1:25" ht="15" hidden="1">
      <c r="A83" s="125"/>
      <c r="B83" s="138"/>
      <c r="C83" s="139"/>
      <c r="D83" s="143"/>
      <c r="E83" s="140"/>
      <c r="F83" s="758" t="s">
        <v>62</v>
      </c>
      <c r="G83" s="758"/>
      <c r="H83" s="758"/>
      <c r="I83" s="758"/>
      <c r="J83" s="758"/>
      <c r="K83" s="758"/>
      <c r="L83" s="758"/>
      <c r="M83" s="758"/>
      <c r="N83" s="758"/>
      <c r="O83" s="758"/>
      <c r="P83" s="758"/>
      <c r="Q83" s="758"/>
      <c r="R83" s="758"/>
      <c r="S83" s="758"/>
      <c r="T83" s="758"/>
      <c r="U83" s="758"/>
      <c r="V83" s="758"/>
      <c r="W83" s="758"/>
      <c r="X83" s="758"/>
      <c r="Y83" s="129"/>
    </row>
    <row r="84" spans="1:25" ht="15" hidden="1">
      <c r="A84" s="125"/>
      <c r="B84" s="138"/>
      <c r="C84" s="139"/>
      <c r="D84" s="143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29"/>
    </row>
    <row r="85" spans="1:25" ht="15" hidden="1">
      <c r="A85" s="125"/>
      <c r="B85" s="138"/>
      <c r="C85" s="139"/>
      <c r="D85" s="143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29"/>
    </row>
    <row r="86" spans="1:25" ht="15" hidden="1">
      <c r="A86" s="125"/>
      <c r="B86" s="138"/>
      <c r="C86" s="139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29"/>
    </row>
    <row r="87" spans="1:25" ht="15" hidden="1">
      <c r="A87" s="125"/>
      <c r="B87" s="138"/>
      <c r="C87" s="139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29"/>
    </row>
    <row r="88" spans="1:25" ht="15" customHeight="1" hidden="1">
      <c r="A88" s="125"/>
      <c r="B88" s="138"/>
      <c r="C88" s="139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29"/>
    </row>
    <row r="89" spans="1:25" ht="15" customHeight="1" hidden="1">
      <c r="A89" s="125"/>
      <c r="B89" s="138"/>
      <c r="C89" s="139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29"/>
    </row>
    <row r="90" spans="1:25" ht="15" customHeight="1" hidden="1">
      <c r="A90" s="125"/>
      <c r="B90" s="138"/>
      <c r="C90" s="139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29"/>
    </row>
    <row r="91" spans="1:25" ht="15" customHeight="1" hidden="1">
      <c r="A91" s="125"/>
      <c r="B91" s="138"/>
      <c r="C91" s="139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29"/>
    </row>
    <row r="92" spans="1:25" ht="15" customHeight="1" hidden="1">
      <c r="A92" s="125"/>
      <c r="B92" s="138"/>
      <c r="C92" s="139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29"/>
    </row>
    <row r="93" spans="1:25" ht="11.1" customHeight="1" hidden="1">
      <c r="A93" s="125"/>
      <c r="B93" s="138"/>
      <c r="C93" s="139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29"/>
    </row>
    <row r="94" spans="1:25" ht="15" customHeight="1">
      <c r="A94" s="125"/>
      <c r="B94" s="146"/>
      <c r="C94" s="147"/>
      <c r="D94" s="148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33"/>
    </row>
  </sheetData>
  <sheetProtection password="FA9C" sheet="1" objects="1" scenarios="1" formatColumns="0" formatRows="0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BALANCE_WARM.pdf" display="Инструкция по работе с отчетной формой"/>
  </hyperlinks>
  <pageMargins left="0.7" right="0.7" top="0.75" bottom="0.75" header="0.3" footer="0.3"/>
  <pageSetup orientation="portrait" paperSize="9" r:id="rId3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72b4433-b152-4c53-abd8-ba67dc291b97}">
  <sheetPr codeName="modUpdTemplLogger">
    <tabColor indexed="24"/>
  </sheetPr>
  <dimension ref="A1:D16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30.7142857142857" style="21" customWidth="1"/>
    <col min="2" max="2" width="80.7142857142857" style="21" customWidth="1"/>
    <col min="3" max="3" width="30.7142857142857" style="21" customWidth="1"/>
    <col min="4" max="16384" width="9.14285714285714" style="20"/>
  </cols>
  <sheetData>
    <row r="1" spans="1:4" ht="24" customHeight="1">
      <c r="A1" s="59" t="s">
        <v>14</v>
      </c>
      <c r="B1" s="59" t="s">
        <v>15</v>
      </c>
      <c r="C1" s="59" t="s">
        <v>16</v>
      </c>
      <c r="D1" s="19"/>
    </row>
    <row r="2" spans="1:3" ht="11.25">
      <c r="A2" s="716">
        <v>44459.713275462964</v>
      </c>
      <c r="B2" s="21" t="s">
        <v>785</v>
      </c>
      <c r="C2" s="21" t="s">
        <v>215</v>
      </c>
    </row>
    <row r="3" spans="1:3" ht="11.25">
      <c r="A3" s="716">
        <v>44459.713773148149</v>
      </c>
      <c r="B3" s="21" t="s">
        <v>785</v>
      </c>
      <c r="C3" s="21" t="s">
        <v>215</v>
      </c>
    </row>
    <row r="4" spans="1:3" ht="11.25">
      <c r="A4" s="716">
        <v>44459.713796296295</v>
      </c>
      <c r="B4" s="21" t="s">
        <v>786</v>
      </c>
      <c r="C4" s="21" t="s">
        <v>215</v>
      </c>
    </row>
    <row r="5" spans="1:3" ht="11.25">
      <c r="A5" s="716">
        <v>44678.697465277779</v>
      </c>
      <c r="B5" s="21" t="s">
        <v>785</v>
      </c>
      <c r="C5" s="21" t="s">
        <v>215</v>
      </c>
    </row>
    <row r="6" spans="1:3" ht="11.25">
      <c r="A6" s="716">
        <v>44678.697476851848</v>
      </c>
      <c r="B6" s="21" t="s">
        <v>786</v>
      </c>
      <c r="C6" s="21" t="s">
        <v>215</v>
      </c>
    </row>
    <row r="7" spans="1:3" ht="11.25">
      <c r="A7" s="716">
        <v>44679.492152777777</v>
      </c>
      <c r="B7" s="21" t="s">
        <v>785</v>
      </c>
      <c r="C7" s="21" t="s">
        <v>215</v>
      </c>
    </row>
    <row r="8" spans="1:3" ht="11.25">
      <c r="A8" s="716">
        <v>44679.492164351854</v>
      </c>
      <c r="B8" s="21" t="s">
        <v>786</v>
      </c>
      <c r="C8" s="21" t="s">
        <v>215</v>
      </c>
    </row>
    <row r="9" spans="1:3" ht="11.25">
      <c r="A9" s="716">
        <v>44679.49255787037</v>
      </c>
      <c r="B9" s="21" t="s">
        <v>785</v>
      </c>
      <c r="C9" s="21" t="s">
        <v>215</v>
      </c>
    </row>
    <row r="10" spans="1:3" ht="11.25">
      <c r="A10" s="716">
        <v>44679.492569444446</v>
      </c>
      <c r="B10" s="21" t="s">
        <v>786</v>
      </c>
      <c r="C10" s="21" t="s">
        <v>215</v>
      </c>
    </row>
    <row r="11" spans="1:3" ht="11.25">
      <c r="A11" s="716">
        <v>44679.493055555555</v>
      </c>
      <c r="B11" s="21" t="s">
        <v>785</v>
      </c>
      <c r="C11" s="21" t="s">
        <v>215</v>
      </c>
    </row>
    <row r="12" spans="1:3" ht="11.25">
      <c r="A12" s="716">
        <v>44679.493067129632</v>
      </c>
      <c r="B12" s="21" t="s">
        <v>786</v>
      </c>
      <c r="C12" s="21" t="s">
        <v>215</v>
      </c>
    </row>
    <row r="13" spans="1:3" ht="11.25">
      <c r="A13" s="716">
        <v>44679.494097222225</v>
      </c>
      <c r="B13" s="21" t="s">
        <v>785</v>
      </c>
      <c r="C13" s="21" t="s">
        <v>215</v>
      </c>
    </row>
    <row r="14" spans="1:3" ht="11.25">
      <c r="A14" s="716">
        <v>44679.494120370371</v>
      </c>
      <c r="B14" s="21" t="s">
        <v>786</v>
      </c>
      <c r="C14" s="21" t="s">
        <v>215</v>
      </c>
    </row>
    <row r="15" spans="1:3" ht="11.25">
      <c r="A15" s="716">
        <v>44679.516655092593</v>
      </c>
      <c r="B15" s="21" t="s">
        <v>785</v>
      </c>
      <c r="C15" s="21" t="s">
        <v>215</v>
      </c>
    </row>
    <row r="16" spans="1:3" ht="11.25">
      <c r="A16" s="716">
        <v>44679.51666666667</v>
      </c>
      <c r="B16" s="21" t="s">
        <v>786</v>
      </c>
      <c r="C16" s="21" t="s">
        <v>215</v>
      </c>
    </row>
  </sheetData>
  <sheetProtection password="FA9C" sheet="1" objects="1" scenarios="1" formatColumns="0" formatRows="0" autoFilter="0"/>
  <pageMargins left="0.75" right="0.75" top="1" bottom="1" header="0.5" footer="0.5"/>
  <pageSetup orientation="portrait" paperSize="9" r:id="rId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a755dbd-1457-4e93-96d9-c1f1ad5729bf}">
  <sheetPr codeName="List00"/>
  <dimension ref="A1:Q60"/>
  <sheetViews>
    <sheetView showGridLines="0" tabSelected="1" workbookViewId="0" topLeftCell="D4">
      <selection pane="topLeft" activeCell="A1" sqref="A1"/>
    </sheetView>
  </sheetViews>
  <sheetFormatPr defaultColWidth="9.14285714285714" defaultRowHeight="15"/>
  <cols>
    <col min="1" max="1" width="10.7142857142857" style="27" hidden="1" customWidth="1"/>
    <col min="2" max="2" width="10.7142857142857" style="26" hidden="1" customWidth="1"/>
    <col min="3" max="3" width="3.71428571428571" style="104" hidden="1" customWidth="1"/>
    <col min="4" max="4" width="3.71428571428571" style="105" customWidth="1"/>
    <col min="5" max="5" width="60.7142857142857" style="105" customWidth="1"/>
    <col min="6" max="6" width="50.7142857142857" style="28" customWidth="1"/>
    <col min="7" max="7" width="3.71428571428571" style="117" customWidth="1"/>
    <col min="8" max="8" width="9.14285714285714" style="105"/>
    <col min="9" max="9" width="9.14285714285714" style="40" customWidth="1"/>
    <col min="10" max="10" width="9.14285714285714" style="28"/>
    <col min="11" max="11" width="3.14285714285714" style="28" customWidth="1"/>
    <col min="12" max="16" width="9.14285714285714" style="28"/>
    <col min="17" max="17" width="9.14285714285714" style="246"/>
    <col min="18" max="16384" width="9.14285714285714" style="28"/>
  </cols>
  <sheetData>
    <row r="1" spans="1:17" s="27" customFormat="1" ht="13.5" customHeight="1" hidden="1">
      <c r="A1" s="25"/>
      <c r="B1" s="26"/>
      <c r="F1" s="27">
        <v>26479520</v>
      </c>
      <c r="G1" s="115"/>
      <c r="I1" s="116"/>
      <c r="Q1" s="244"/>
    </row>
    <row r="2" spans="1:17" s="27" customFormat="1" ht="12" customHeight="1" hidden="1">
      <c r="A2" s="25"/>
      <c r="B2" s="26"/>
      <c r="G2" s="115"/>
      <c r="I2" s="116"/>
      <c r="Q2" s="244"/>
    </row>
    <row r="3" spans="1:17" s="105" customFormat="1" ht="15" hidden="1">
      <c r="A3" s="27"/>
      <c r="B3" s="26"/>
      <c r="C3" s="104"/>
      <c r="G3" s="117"/>
      <c r="I3" s="116"/>
      <c r="Q3" s="245"/>
    </row>
    <row r="4" spans="1:17" s="105" customFormat="1" ht="11.25" customHeight="1">
      <c r="A4" s="27"/>
      <c r="B4" s="26"/>
      <c r="C4" s="104"/>
      <c r="D4" s="106"/>
      <c r="E4" s="106"/>
      <c r="F4" s="118" t="str">
        <f>version</f>
        <v>Версия 2.0</v>
      </c>
      <c r="G4" s="117"/>
      <c r="I4" s="116"/>
      <c r="Q4" s="245"/>
    </row>
    <row r="5" spans="1:17" s="105" customFormat="1" ht="40.5" customHeight="1">
      <c r="A5" s="27"/>
      <c r="B5" s="26"/>
      <c r="C5" s="104"/>
      <c r="D5" s="106"/>
      <c r="E5" s="771" t="s">
        <v>780</v>
      </c>
      <c r="F5" s="771"/>
      <c r="G5" s="119"/>
      <c r="I5" s="116"/>
      <c r="Q5" s="245"/>
    </row>
    <row r="6" spans="4:7" ht="11.25" customHeight="1">
      <c r="D6" s="106"/>
      <c r="E6" s="107"/>
      <c r="F6" s="120"/>
      <c r="G6" s="119"/>
    </row>
    <row r="7" spans="4:7" ht="19.5" customHeight="1">
      <c r="D7" s="106"/>
      <c r="E7" s="107" t="s">
        <v>3</v>
      </c>
      <c r="F7" s="60" t="s">
        <v>308</v>
      </c>
      <c r="G7" s="119"/>
    </row>
    <row r="8" spans="1:17" s="105" customFormat="1" ht="9.95" customHeight="1" hidden="1">
      <c r="A8" s="108"/>
      <c r="B8" s="26"/>
      <c r="C8" s="104"/>
      <c r="D8" s="109"/>
      <c r="E8" s="107"/>
      <c r="F8" s="123"/>
      <c r="G8" s="121"/>
      <c r="I8" s="116"/>
      <c r="Q8" s="245"/>
    </row>
    <row r="9" spans="4:7" ht="19.5" customHeight="1" hidden="1">
      <c r="D9" s="106"/>
      <c r="E9" s="167" t="s">
        <v>136</v>
      </c>
      <c r="F9" s="168" t="s">
        <v>47</v>
      </c>
      <c r="G9" s="106"/>
    </row>
    <row r="10" spans="1:17" s="105" customFormat="1" ht="9.95" customHeight="1">
      <c r="A10" s="108"/>
      <c r="B10" s="26"/>
      <c r="C10" s="104"/>
      <c r="D10" s="109"/>
      <c r="E10" s="107"/>
      <c r="F10" s="123"/>
      <c r="G10" s="121"/>
      <c r="I10" s="116"/>
      <c r="Q10" s="245"/>
    </row>
    <row r="11" spans="4:7" ht="22.5">
      <c r="D11" s="106"/>
      <c r="E11" s="107" t="s">
        <v>223</v>
      </c>
      <c r="F11" s="735" t="s">
        <v>19</v>
      </c>
      <c r="G11" s="106"/>
    </row>
    <row r="12" spans="1:17" s="105" customFormat="1" ht="9.95" customHeight="1">
      <c r="A12" s="108"/>
      <c r="B12" s="26"/>
      <c r="C12" s="104"/>
      <c r="D12" s="109"/>
      <c r="E12" s="107"/>
      <c r="F12" s="123"/>
      <c r="G12" s="121"/>
      <c r="I12" s="116"/>
      <c r="Q12" s="245"/>
    </row>
    <row r="13" spans="1:7" ht="19.5" customHeight="1">
      <c r="A13" s="108"/>
      <c r="D13" s="109"/>
      <c r="E13" s="110" t="s">
        <v>153</v>
      </c>
      <c r="F13" s="615" t="s">
        <v>221</v>
      </c>
      <c r="G13" s="121"/>
    </row>
    <row r="14" spans="1:7" ht="15" hidden="1">
      <c r="A14" s="108"/>
      <c r="D14" s="109"/>
      <c r="E14" s="110" t="s">
        <v>117</v>
      </c>
      <c r="F14" s="548" t="s">
        <v>787</v>
      </c>
      <c r="G14" s="121"/>
    </row>
    <row r="15" spans="1:17" s="105" customFormat="1" ht="9.95" customHeight="1" hidden="1">
      <c r="A15" s="108"/>
      <c r="B15" s="26"/>
      <c r="C15" s="104"/>
      <c r="D15" s="109"/>
      <c r="E15" s="107"/>
      <c r="F15" s="123"/>
      <c r="G15" s="121"/>
      <c r="I15" s="116"/>
      <c r="Q15" s="245"/>
    </row>
    <row r="16" spans="1:7" ht="33.75" customHeight="1" hidden="1">
      <c r="A16" s="108"/>
      <c r="D16" s="109"/>
      <c r="E16" s="167" t="s">
        <v>766</v>
      </c>
      <c r="F16" s="214"/>
      <c r="G16" s="121"/>
    </row>
    <row r="17" spans="1:7" ht="33.75" customHeight="1" hidden="1">
      <c r="A17" s="108"/>
      <c r="D17" s="109"/>
      <c r="E17" s="167"/>
      <c r="F17" s="215"/>
      <c r="G17" s="121"/>
    </row>
    <row r="18" spans="1:17" s="105" customFormat="1" ht="3" customHeight="1">
      <c r="A18" s="108"/>
      <c r="B18" s="26"/>
      <c r="C18" s="104"/>
      <c r="D18" s="109"/>
      <c r="E18" s="107"/>
      <c r="F18" s="123"/>
      <c r="G18" s="121"/>
      <c r="I18" s="116"/>
      <c r="Q18" s="245"/>
    </row>
    <row r="19" spans="1:9" s="366" customFormat="1" ht="5.25" hidden="1">
      <c r="A19" s="359"/>
      <c r="B19" s="360"/>
      <c r="C19" s="369"/>
      <c r="D19" s="362"/>
      <c r="E19" s="363"/>
      <c r="F19" s="370"/>
      <c r="G19" s="365"/>
      <c r="I19" s="371"/>
    </row>
    <row r="20" spans="1:7" ht="19.5" customHeight="1">
      <c r="A20" s="108"/>
      <c r="C20" s="261">
        <v>2021</v>
      </c>
      <c r="D20" s="109"/>
      <c r="E20" s="107" t="s">
        <v>325</v>
      </c>
      <c r="F20" s="231">
        <v>2021</v>
      </c>
      <c r="G20" s="121"/>
    </row>
    <row r="21" spans="1:9" s="368" customFormat="1" ht="5.25" hidden="1">
      <c r="A21" s="359"/>
      <c r="B21" s="360"/>
      <c r="C21" s="361"/>
      <c r="D21" s="362"/>
      <c r="E21" s="363"/>
      <c r="F21" s="364"/>
      <c r="G21" s="365"/>
      <c r="H21" s="366"/>
      <c r="I21" s="367"/>
    </row>
    <row r="22" spans="1:17" s="105" customFormat="1" ht="9.95" customHeight="1">
      <c r="A22" s="108"/>
      <c r="B22" s="26"/>
      <c r="C22" s="104"/>
      <c r="D22" s="109"/>
      <c r="E22" s="107"/>
      <c r="F22" s="123"/>
      <c r="G22" s="121"/>
      <c r="I22" s="116"/>
      <c r="Q22" s="245"/>
    </row>
    <row r="23" spans="4:7" ht="33.75" customHeight="1">
      <c r="D23" s="106"/>
      <c r="E23" s="110" t="s">
        <v>27</v>
      </c>
      <c r="F23" s="735" t="s">
        <v>19</v>
      </c>
      <c r="G23" s="106"/>
    </row>
    <row r="24" spans="1:17" s="105" customFormat="1" ht="3.6" customHeight="1">
      <c r="A24" s="27"/>
      <c r="B24" s="26"/>
      <c r="C24" s="104"/>
      <c r="D24" s="106"/>
      <c r="E24" s="107"/>
      <c r="F24" s="107"/>
      <c r="G24" s="107"/>
      <c r="H24" s="107"/>
      <c r="I24" s="116"/>
      <c r="Q24" s="245"/>
    </row>
    <row r="25" spans="1:17" s="105" customFormat="1" ht="30" customHeight="1">
      <c r="A25" s="27"/>
      <c r="B25" s="26"/>
      <c r="C25" s="111"/>
      <c r="D25" s="109"/>
      <c r="E25" s="112"/>
      <c r="F25" s="123"/>
      <c r="G25" s="122"/>
      <c r="I25" s="116"/>
      <c r="Q25" s="245"/>
    </row>
    <row r="26" spans="3:7" ht="22.5">
      <c r="C26" s="111"/>
      <c r="D26" s="109"/>
      <c r="E26" s="113" t="s">
        <v>321</v>
      </c>
      <c r="F26" s="61" t="s">
        <v>1265</v>
      </c>
      <c r="G26" s="122"/>
    </row>
    <row r="27" spans="3:7" ht="19.5" customHeight="1" hidden="1">
      <c r="C27" s="111"/>
      <c r="D27" s="109"/>
      <c r="E27" s="113" t="s">
        <v>322</v>
      </c>
      <c r="F27" s="62"/>
      <c r="G27" s="122"/>
    </row>
    <row r="28" spans="3:7" ht="15">
      <c r="C28" s="111"/>
      <c r="D28" s="109"/>
      <c r="E28" s="112" t="s">
        <v>4</v>
      </c>
      <c r="F28" s="61" t="s">
        <v>1266</v>
      </c>
      <c r="G28" s="122"/>
    </row>
    <row r="29" spans="3:8" ht="15">
      <c r="C29" s="111"/>
      <c r="D29" s="109"/>
      <c r="E29" s="112" t="s">
        <v>5</v>
      </c>
      <c r="F29" s="61" t="s">
        <v>996</v>
      </c>
      <c r="G29" s="122"/>
      <c r="H29" s="29"/>
    </row>
    <row r="30" spans="3:8" ht="19.5" customHeight="1" hidden="1">
      <c r="C30" s="111"/>
      <c r="D30" s="109"/>
      <c r="E30" s="112" t="s">
        <v>113</v>
      </c>
      <c r="F30" s="62"/>
      <c r="G30" s="122"/>
      <c r="H30" s="29"/>
    </row>
    <row r="31" spans="1:9" s="368" customFormat="1" ht="5.25">
      <c r="A31" s="578"/>
      <c r="B31" s="360"/>
      <c r="C31" s="579"/>
      <c r="D31" s="362"/>
      <c r="E31" s="580"/>
      <c r="F31" s="581"/>
      <c r="G31" s="582"/>
      <c r="H31" s="583"/>
      <c r="I31" s="367"/>
    </row>
    <row r="32" spans="2:8" ht="22.5">
      <c r="B32" s="373"/>
      <c r="C32" s="111"/>
      <c r="D32" s="378"/>
      <c r="E32" s="608" t="s">
        <v>540</v>
      </c>
      <c r="F32" s="736" t="s">
        <v>543</v>
      </c>
      <c r="G32" s="122"/>
      <c r="H32" s="29"/>
    </row>
    <row r="33" spans="1:17" s="375" customFormat="1" ht="3" customHeight="1">
      <c r="A33" s="377"/>
      <c r="B33" s="373"/>
      <c r="C33" s="374"/>
      <c r="D33" s="378"/>
      <c r="E33" s="376"/>
      <c r="F33" s="380"/>
      <c r="G33" s="379"/>
      <c r="I33" s="116"/>
      <c r="Q33" s="381"/>
    </row>
    <row r="34" spans="1:17" s="375" customFormat="1" ht="22.5" hidden="1">
      <c r="A34" s="377"/>
      <c r="B34" s="373"/>
      <c r="C34" s="374"/>
      <c r="D34" s="378"/>
      <c r="E34" s="376" t="s">
        <v>749</v>
      </c>
      <c r="F34" s="733" t="s">
        <v>19</v>
      </c>
      <c r="G34" s="379"/>
      <c r="I34" s="116"/>
      <c r="Q34" s="381"/>
    </row>
    <row r="35" spans="1:17" s="375" customFormat="1" ht="3" customHeight="1">
      <c r="A35" s="377"/>
      <c r="B35" s="373"/>
      <c r="C35" s="374"/>
      <c r="D35" s="378"/>
      <c r="E35" s="376"/>
      <c r="F35" s="380"/>
      <c r="G35" s="379"/>
      <c r="I35" s="116"/>
      <c r="Q35" s="381"/>
    </row>
    <row r="36" spans="1:17" s="105" customFormat="1" ht="22.5">
      <c r="A36" s="108"/>
      <c r="B36" s="26"/>
      <c r="C36" s="104"/>
      <c r="D36" s="109"/>
      <c r="E36" s="372" t="s">
        <v>326</v>
      </c>
      <c r="F36" s="737" t="s">
        <v>18</v>
      </c>
      <c r="G36" s="121"/>
      <c r="I36" s="116"/>
      <c r="Q36" s="245"/>
    </row>
    <row r="37" spans="1:17" s="105" customFormat="1" ht="22.5">
      <c r="A37" s="108"/>
      <c r="B37" s="26"/>
      <c r="C37" s="104"/>
      <c r="D37" s="109"/>
      <c r="E37" s="376" t="s">
        <v>327</v>
      </c>
      <c r="F37" s="734" t="s">
        <v>3137</v>
      </c>
      <c r="G37" s="121"/>
      <c r="I37" s="116"/>
      <c r="Q37" s="245"/>
    </row>
    <row r="38" spans="1:17" s="375" customFormat="1" ht="3" customHeight="1">
      <c r="A38" s="377"/>
      <c r="B38" s="373"/>
      <c r="C38" s="374"/>
      <c r="D38" s="378"/>
      <c r="E38" s="376"/>
      <c r="F38" s="380"/>
      <c r="G38" s="379"/>
      <c r="I38" s="116"/>
      <c r="Q38" s="381"/>
    </row>
    <row r="39" spans="1:17" s="105" customFormat="1" ht="22.5" hidden="1">
      <c r="A39" s="108"/>
      <c r="B39" s="26"/>
      <c r="C39" s="104"/>
      <c r="D39" s="109"/>
      <c r="E39" s="376" t="s">
        <v>328</v>
      </c>
      <c r="F39" s="331" t="s">
        <v>18</v>
      </c>
      <c r="G39" s="121"/>
      <c r="I39" s="116"/>
      <c r="Q39" s="245"/>
    </row>
    <row r="40" spans="1:17" s="375" customFormat="1" ht="3" customHeight="1">
      <c r="A40" s="377"/>
      <c r="B40" s="373"/>
      <c r="C40" s="374"/>
      <c r="D40" s="378"/>
      <c r="E40" s="376"/>
      <c r="F40" s="380"/>
      <c r="G40" s="379"/>
      <c r="I40" s="116"/>
      <c r="Q40" s="381"/>
    </row>
    <row r="41" spans="1:17" s="105" customFormat="1" ht="15">
      <c r="A41" s="108"/>
      <c r="B41" s="26"/>
      <c r="C41" s="104"/>
      <c r="D41" s="109"/>
      <c r="E41" s="376" t="s">
        <v>329</v>
      </c>
      <c r="F41" s="737" t="s">
        <v>19</v>
      </c>
      <c r="G41" s="121"/>
      <c r="I41" s="116"/>
      <c r="Q41" s="245"/>
    </row>
    <row r="42" spans="1:17" s="375" customFormat="1" ht="60" customHeight="1" hidden="1">
      <c r="A42" s="377"/>
      <c r="B42" s="373"/>
      <c r="C42" s="374"/>
      <c r="D42" s="378"/>
      <c r="E42" s="376" t="s">
        <v>765</v>
      </c>
      <c r="F42" s="656" t="str">
        <f>F41</f>
        <v>нет</v>
      </c>
      <c r="G42" s="379"/>
      <c r="I42" s="116"/>
      <c r="Q42" s="381"/>
    </row>
    <row r="43" spans="1:17" s="375" customFormat="1" ht="22.5" hidden="1">
      <c r="A43" s="377"/>
      <c r="B43" s="373"/>
      <c r="C43" s="374"/>
      <c r="D43" s="378"/>
      <c r="E43" s="376" t="s">
        <v>539</v>
      </c>
      <c r="F43" s="656" t="s">
        <v>19</v>
      </c>
      <c r="G43" s="379"/>
      <c r="I43" s="116"/>
      <c r="Q43" s="381"/>
    </row>
    <row r="44" spans="1:17" s="105" customFormat="1" ht="9.75" customHeight="1">
      <c r="A44" s="108"/>
      <c r="B44" s="26"/>
      <c r="C44" s="104"/>
      <c r="D44" s="109"/>
      <c r="E44" s="107"/>
      <c r="F44" s="123"/>
      <c r="G44" s="121"/>
      <c r="I44" s="116"/>
      <c r="Q44" s="245"/>
    </row>
    <row r="45" spans="1:7" ht="19.5" customHeight="1">
      <c r="A45" s="30"/>
      <c r="B45" s="31"/>
      <c r="D45" s="56"/>
      <c r="E45" s="114" t="s">
        <v>101</v>
      </c>
      <c r="F45" s="67" t="s">
        <v>3138</v>
      </c>
      <c r="G45" s="121"/>
    </row>
    <row r="46" spans="1:7" ht="19.5" customHeight="1">
      <c r="A46" s="30"/>
      <c r="B46" s="31"/>
      <c r="D46" s="56"/>
      <c r="E46" s="114" t="s">
        <v>108</v>
      </c>
      <c r="F46" s="67" t="s">
        <v>3139</v>
      </c>
      <c r="G46" s="121"/>
    </row>
    <row r="47" spans="1:17" s="105" customFormat="1" ht="3" customHeight="1">
      <c r="A47" s="30"/>
      <c r="B47" s="31"/>
      <c r="C47" s="104"/>
      <c r="D47" s="56"/>
      <c r="E47" s="114"/>
      <c r="F47" s="114"/>
      <c r="G47" s="121"/>
      <c r="I47" s="116"/>
      <c r="Q47" s="245"/>
    </row>
    <row r="48" spans="1:17" s="105" customFormat="1" ht="19.5" customHeight="1">
      <c r="A48" s="27"/>
      <c r="B48" s="26"/>
      <c r="C48" s="104"/>
      <c r="E48" s="70"/>
      <c r="F48" s="121" t="s">
        <v>197</v>
      </c>
      <c r="G48" s="117"/>
      <c r="I48" s="116"/>
      <c r="Q48" s="245"/>
    </row>
    <row r="49" spans="5:6" ht="19.5" customHeight="1">
      <c r="E49" s="114" t="s">
        <v>21</v>
      </c>
      <c r="F49" s="67" t="s">
        <v>3140</v>
      </c>
    </row>
    <row r="50" spans="5:6" ht="19.5" customHeight="1">
      <c r="E50" s="114" t="s">
        <v>22</v>
      </c>
      <c r="F50" s="67" t="s">
        <v>3141</v>
      </c>
    </row>
    <row r="51" spans="5:6" ht="19.5" customHeight="1">
      <c r="E51" s="114" t="s">
        <v>28</v>
      </c>
      <c r="F51" s="67" t="s">
        <v>3142</v>
      </c>
    </row>
    <row r="52" spans="5:6" ht="19.5" customHeight="1">
      <c r="E52" s="114" t="s">
        <v>23</v>
      </c>
      <c r="F52" s="67" t="s">
        <v>3143</v>
      </c>
    </row>
    <row r="53" spans="5:6" ht="3" customHeight="1">
      <c r="E53" s="114"/>
      <c r="F53" s="56"/>
    </row>
    <row r="54" spans="5:6" ht="30" customHeight="1">
      <c r="E54" s="114"/>
      <c r="F54" s="56"/>
    </row>
    <row r="55" ht="9.95" customHeight="1"/>
    <row r="56" spans="5:6" ht="60.75" customHeight="1">
      <c r="E56" s="772" t="s">
        <v>781</v>
      </c>
      <c r="F56" s="772"/>
    </row>
    <row r="60" spans="5:5" ht="15">
      <c r="E60" s="712"/>
    </row>
  </sheetData>
  <sheetProtection password="FA9C" sheet="1" objects="1" scenarios="1" formatColumns="0" formatRows="0"/>
  <mergeCells count="2">
    <mergeCell ref="E5:F5"/>
    <mergeCell ref="E56:F56"/>
  </mergeCells>
  <dataValidations count="7">
    <dataValidation type="textLength" operator="lessThanOrEqual" allowBlank="1" showInputMessage="1" showErrorMessage="1" errorTitle="Ошибка" error="Допускается ввод не более 900 символов!" sqref="F27 F45:F46 F49:F52">
      <formula1>900</formula1>
    </dataValidation>
    <dataValidation type="list" allowBlank="1" showInputMessage="1" showErrorMessage="1" prompt="Выберите значение из списка" errorTitle="Ошибка" error="Выберите значение из списка" sqref="F13">
      <formula1>data_type</formula1>
    </dataValidation>
    <dataValidation allowBlank="1" showInputMessage="1" showErrorMessage="1" prompt="Для выбора выполните двойной щелчок левой клавиши мыши по соответствующей ячейке" errorTitle="Ошибка" error="Выберите значение из списка" sqref="F16"/>
    <dataValidation type="whole" allowBlank="1" showInputMessage="1" showErrorMessage="1" prompt="Введите число от 2 до 99" errorTitle="Ошибка" error="Допускается ввод чисел от 2 до 99!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 F37"/>
    <dataValidation type="list" allowBlank="1" showInputMessage="1" showErrorMessage="1" sqref="F20">
      <formula1>year_list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34 F39 F43"/>
  </dataValidations>
  <pageMargins left="0.75" right="0.75" top="1" bottom="1" header="0.5" footer="0.5"/>
  <pageSetup orientation="portrait" paperSize="8" r:id="rId2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71928f4-cd33-4d75-91f2-c6c56d229b73}">
  <sheetPr codeName="List09">
    <pageSetUpPr fitToPage="1"/>
  </sheetPr>
  <dimension ref="A1:IV22"/>
  <sheetViews>
    <sheetView showGridLines="0" workbookViewId="0" topLeftCell="C3">
      <selection pane="topLeft" activeCell="H29" sqref="H29"/>
    </sheetView>
  </sheetViews>
  <sheetFormatPr defaultColWidth="9.14285714285714" defaultRowHeight="14.25"/>
  <cols>
    <col min="1" max="1" width="9.14285714285714" style="635" hidden="1" customWidth="1"/>
    <col min="2" max="2" width="9.14285714285714" style="633" hidden="1" customWidth="1"/>
    <col min="3" max="3" width="3.71428571428571" style="169" customWidth="1"/>
    <col min="4" max="4" width="6.28571428571429" style="633" customWidth="1"/>
    <col min="5" max="5" width="46.4285714285714" style="633" customWidth="1"/>
    <col min="6" max="6" width="3.71428571428571" style="633" customWidth="1"/>
    <col min="7" max="7" width="5.71428571428571" style="633" customWidth="1"/>
    <col min="8" max="8" width="41.4285714285714" style="633" customWidth="1"/>
    <col min="9" max="9" width="3.71428571428571" style="633" customWidth="1"/>
    <col min="10" max="10" width="5.71428571428571" style="633" customWidth="1"/>
    <col min="11" max="11" width="32.5714285714286" style="633" customWidth="1"/>
    <col min="12" max="12" width="14.8571428571429" style="633" customWidth="1"/>
    <col min="13" max="13" width="13.1428571428571" style="309" hidden="1" customWidth="1"/>
    <col min="14" max="16" width="9.14285714285714" style="309" hidden="1" customWidth="1"/>
    <col min="17" max="17" width="25.7142857142857" style="310" hidden="1" customWidth="1"/>
    <col min="18" max="18" width="14.4285714285714" style="309" hidden="1" customWidth="1"/>
    <col min="19" max="22" width="9.14285714285714" style="311"/>
    <col min="23" max="16384" width="9.14285714285714" style="633"/>
  </cols>
  <sheetData>
    <row r="1" spans="3:256" s="484" customFormat="1" ht="16.5" customHeight="1" hidden="1">
      <c r="C1" s="727"/>
      <c r="H1" s="727"/>
      <c r="I1" s="727"/>
      <c r="J1" s="727"/>
      <c r="K1" s="727" t="s">
        <v>148</v>
      </c>
      <c r="L1" s="302" t="s">
        <v>139</v>
      </c>
      <c r="M1" s="303" t="s">
        <v>147</v>
      </c>
      <c r="N1" s="303"/>
      <c r="O1" s="303"/>
      <c r="P1" s="303"/>
      <c r="Q1" s="304"/>
      <c r="R1" s="303"/>
      <c r="S1" s="303"/>
      <c r="T1" s="303"/>
      <c r="U1" s="303"/>
      <c r="V1" s="303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  <c r="BR1" s="302"/>
      <c r="BS1" s="302"/>
      <c r="BT1" s="302"/>
      <c r="BU1" s="302"/>
      <c r="BV1" s="302"/>
      <c r="BW1" s="302"/>
      <c r="BX1" s="302"/>
      <c r="BY1" s="302"/>
      <c r="BZ1" s="302"/>
      <c r="CA1" s="302"/>
      <c r="CB1" s="302"/>
      <c r="CC1" s="302"/>
      <c r="CD1" s="302"/>
      <c r="CE1" s="302"/>
      <c r="CF1" s="302"/>
      <c r="CG1" s="302"/>
      <c r="CH1" s="302"/>
      <c r="CI1" s="302"/>
      <c r="CJ1" s="302"/>
      <c r="CK1" s="302"/>
      <c r="CL1" s="302"/>
      <c r="CM1" s="302"/>
      <c r="CN1" s="302"/>
      <c r="CO1" s="302"/>
      <c r="CP1" s="302"/>
      <c r="CQ1" s="302"/>
      <c r="CR1" s="302"/>
      <c r="CS1" s="302"/>
      <c r="CT1" s="302"/>
      <c r="CU1" s="302"/>
      <c r="CV1" s="302"/>
      <c r="CW1" s="302"/>
      <c r="CX1" s="302"/>
      <c r="CY1" s="302"/>
      <c r="CZ1" s="302"/>
      <c r="DA1" s="302"/>
      <c r="DB1" s="302"/>
      <c r="DC1" s="302"/>
      <c r="DD1" s="302"/>
      <c r="DE1" s="302"/>
      <c r="DF1" s="302"/>
      <c r="DG1" s="302"/>
      <c r="DH1" s="302"/>
      <c r="DI1" s="302"/>
      <c r="DJ1" s="302"/>
      <c r="DK1" s="302"/>
      <c r="DL1" s="302"/>
      <c r="DM1" s="302"/>
      <c r="DN1" s="302"/>
      <c r="DO1" s="302"/>
      <c r="DP1" s="302"/>
      <c r="DQ1" s="302"/>
      <c r="DR1" s="302"/>
      <c r="DS1" s="302"/>
      <c r="DT1" s="302"/>
      <c r="DU1" s="302"/>
      <c r="DV1" s="302"/>
      <c r="DW1" s="302"/>
      <c r="DX1" s="302"/>
      <c r="DY1" s="302"/>
      <c r="DZ1" s="302"/>
      <c r="EA1" s="302"/>
      <c r="EB1" s="302"/>
      <c r="EC1" s="302"/>
      <c r="ED1" s="302"/>
      <c r="EE1" s="302"/>
      <c r="EF1" s="302"/>
      <c r="EG1" s="302"/>
      <c r="EH1" s="302"/>
      <c r="EI1" s="302"/>
      <c r="EJ1" s="302"/>
      <c r="EK1" s="302"/>
      <c r="EL1" s="302"/>
      <c r="EM1" s="302"/>
      <c r="EN1" s="302"/>
      <c r="EO1" s="302"/>
      <c r="EP1" s="302"/>
      <c r="EQ1" s="302"/>
      <c r="ER1" s="302"/>
      <c r="ES1" s="302"/>
      <c r="ET1" s="302"/>
      <c r="EU1" s="302"/>
      <c r="EV1" s="302"/>
      <c r="EW1" s="302"/>
      <c r="EX1" s="302"/>
      <c r="EY1" s="302"/>
      <c r="EZ1" s="302"/>
      <c r="FA1" s="302"/>
      <c r="FB1" s="302"/>
      <c r="FC1" s="302"/>
      <c r="FD1" s="302"/>
      <c r="FE1" s="302"/>
      <c r="FF1" s="302"/>
      <c r="FG1" s="302"/>
      <c r="FH1" s="302"/>
      <c r="FI1" s="302"/>
      <c r="FJ1" s="302"/>
      <c r="FK1" s="302"/>
      <c r="FL1" s="302"/>
      <c r="FM1" s="302"/>
      <c r="FN1" s="302"/>
      <c r="FO1" s="302"/>
      <c r="FP1" s="302"/>
      <c r="FQ1" s="302"/>
      <c r="FR1" s="302"/>
      <c r="FS1" s="302"/>
      <c r="FT1" s="302"/>
      <c r="FU1" s="302"/>
      <c r="FV1" s="302"/>
      <c r="FW1" s="302"/>
      <c r="FX1" s="302"/>
      <c r="FY1" s="302"/>
      <c r="FZ1" s="302"/>
      <c r="GA1" s="302"/>
      <c r="GB1" s="302"/>
      <c r="GC1" s="302"/>
      <c r="GD1" s="302"/>
      <c r="GE1" s="302"/>
      <c r="GF1" s="302"/>
      <c r="GG1" s="302"/>
      <c r="GH1" s="302"/>
      <c r="GI1" s="302"/>
      <c r="GJ1" s="302"/>
      <c r="GK1" s="302"/>
      <c r="GL1" s="302"/>
      <c r="GM1" s="302"/>
      <c r="GN1" s="302"/>
      <c r="GO1" s="302"/>
      <c r="GP1" s="302"/>
      <c r="GQ1" s="302"/>
      <c r="GR1" s="302"/>
      <c r="GS1" s="302"/>
      <c r="GT1" s="302"/>
      <c r="GU1" s="302"/>
      <c r="GV1" s="302"/>
      <c r="GW1" s="302"/>
      <c r="GX1" s="302"/>
      <c r="GY1" s="302"/>
      <c r="GZ1" s="302"/>
      <c r="HA1" s="302"/>
      <c r="HB1" s="302"/>
      <c r="HC1" s="302"/>
      <c r="HD1" s="302"/>
      <c r="HE1" s="302"/>
      <c r="HF1" s="302"/>
      <c r="HG1" s="302"/>
      <c r="HH1" s="302"/>
      <c r="HI1" s="302"/>
      <c r="HJ1" s="302"/>
      <c r="HK1" s="302"/>
      <c r="HL1" s="302"/>
      <c r="HM1" s="302"/>
      <c r="HN1" s="302"/>
      <c r="HO1" s="302"/>
      <c r="HP1" s="302"/>
      <c r="HQ1" s="302"/>
      <c r="HR1" s="302"/>
      <c r="HS1" s="302"/>
      <c r="HT1" s="302"/>
      <c r="HU1" s="302"/>
      <c r="HV1" s="302"/>
      <c r="HW1" s="302"/>
      <c r="HX1" s="302"/>
      <c r="HY1" s="302"/>
      <c r="HZ1" s="302"/>
      <c r="IA1" s="302"/>
      <c r="IB1" s="302"/>
      <c r="IC1" s="302"/>
      <c r="ID1" s="302"/>
      <c r="IE1" s="302"/>
      <c r="IF1" s="302"/>
      <c r="IG1" s="302"/>
      <c r="IH1" s="302"/>
      <c r="II1" s="302"/>
      <c r="IJ1" s="302"/>
      <c r="IK1" s="302"/>
      <c r="IL1" s="302"/>
      <c r="IM1" s="302"/>
      <c r="IN1" s="302"/>
      <c r="IO1" s="302"/>
      <c r="IP1" s="302"/>
      <c r="IQ1" s="302"/>
      <c r="IR1" s="302"/>
      <c r="IS1" s="302"/>
      <c r="IT1" s="302"/>
      <c r="IU1" s="302"/>
      <c r="IV1" s="302"/>
    </row>
    <row r="2" spans="1:150" s="308" customFormat="1" ht="16.5" customHeight="1" hidden="1">
      <c r="A2" s="305"/>
      <c r="B2" s="305"/>
      <c r="C2" s="306"/>
      <c r="D2" s="305"/>
      <c r="E2" s="305"/>
      <c r="F2" s="305"/>
      <c r="G2" s="305"/>
      <c r="H2" s="305"/>
      <c r="I2" s="305"/>
      <c r="J2" s="305"/>
      <c r="K2" s="305"/>
      <c r="L2" s="305"/>
      <c r="M2" s="303"/>
      <c r="N2" s="303"/>
      <c r="O2" s="303"/>
      <c r="P2" s="303"/>
      <c r="Q2" s="304"/>
      <c r="R2" s="303"/>
      <c r="S2" s="307"/>
      <c r="T2" s="307"/>
      <c r="U2" s="307"/>
      <c r="V2" s="307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  <c r="DI2" s="306"/>
      <c r="DJ2" s="306"/>
      <c r="DK2" s="306"/>
      <c r="DL2" s="306"/>
      <c r="DM2" s="306"/>
      <c r="DN2" s="306"/>
      <c r="DO2" s="306"/>
      <c r="DP2" s="306"/>
      <c r="DQ2" s="306"/>
      <c r="DR2" s="306"/>
      <c r="DS2" s="306"/>
      <c r="DT2" s="306"/>
      <c r="DU2" s="306"/>
      <c r="DV2" s="306"/>
      <c r="DW2" s="306"/>
      <c r="DX2" s="306"/>
      <c r="DY2" s="306"/>
      <c r="DZ2" s="306"/>
      <c r="EA2" s="306"/>
      <c r="EB2" s="306"/>
      <c r="EC2" s="306"/>
      <c r="ED2" s="306"/>
      <c r="EE2" s="306"/>
      <c r="EF2" s="306"/>
      <c r="EG2" s="306"/>
      <c r="EH2" s="306"/>
      <c r="EI2" s="306"/>
      <c r="EJ2" s="306"/>
      <c r="EK2" s="306"/>
      <c r="EL2" s="306"/>
      <c r="EM2" s="306"/>
      <c r="EN2" s="306"/>
      <c r="EO2" s="306"/>
      <c r="EP2" s="306"/>
      <c r="EQ2" s="306"/>
      <c r="ER2" s="306"/>
      <c r="ES2" s="306"/>
      <c r="ET2" s="306"/>
    </row>
    <row r="3" spans="1:22" s="170" customFormat="1" ht="3" customHeight="1">
      <c r="A3" s="635"/>
      <c r="B3" s="633"/>
      <c r="C3" s="54"/>
      <c r="D3" s="476"/>
      <c r="E3" s="476"/>
      <c r="F3" s="476"/>
      <c r="G3" s="476"/>
      <c r="H3" s="476"/>
      <c r="I3" s="476"/>
      <c r="J3" s="476"/>
      <c r="K3" s="476"/>
      <c r="L3" s="88"/>
      <c r="M3" s="309"/>
      <c r="N3" s="309"/>
      <c r="O3" s="309"/>
      <c r="P3" s="309"/>
      <c r="Q3" s="310"/>
      <c r="R3" s="309"/>
      <c r="S3" s="311"/>
      <c r="T3" s="311"/>
      <c r="U3" s="311"/>
      <c r="V3" s="311"/>
    </row>
    <row r="4" spans="1:22" s="170" customFormat="1" ht="22.5">
      <c r="A4" s="635"/>
      <c r="B4" s="633"/>
      <c r="C4" s="54"/>
      <c r="D4" s="787" t="s">
        <v>330</v>
      </c>
      <c r="E4" s="788"/>
      <c r="F4" s="788"/>
      <c r="G4" s="788"/>
      <c r="H4" s="789"/>
      <c r="I4" s="312"/>
      <c r="M4" s="309"/>
      <c r="N4" s="309"/>
      <c r="O4" s="309"/>
      <c r="P4" s="309"/>
      <c r="Q4" s="310"/>
      <c r="R4" s="309"/>
      <c r="S4" s="311"/>
      <c r="T4" s="311"/>
      <c r="U4" s="311"/>
      <c r="V4" s="311"/>
    </row>
    <row r="5" spans="1:22" s="170" customFormat="1" ht="3" customHeight="1" hidden="1">
      <c r="A5" s="635"/>
      <c r="B5" s="633"/>
      <c r="C5" s="54"/>
      <c r="D5" s="476"/>
      <c r="E5" s="476"/>
      <c r="F5" s="476"/>
      <c r="G5" s="476"/>
      <c r="H5" s="36"/>
      <c r="I5" s="36"/>
      <c r="J5" s="36"/>
      <c r="K5" s="36"/>
      <c r="L5" s="35"/>
      <c r="M5" s="309"/>
      <c r="N5" s="309"/>
      <c r="O5" s="309"/>
      <c r="P5" s="309"/>
      <c r="Q5" s="310"/>
      <c r="R5" s="309"/>
      <c r="S5" s="311"/>
      <c r="T5" s="311"/>
      <c r="U5" s="311"/>
      <c r="V5" s="311"/>
    </row>
    <row r="6" spans="1:22" s="170" customFormat="1" ht="20.1" customHeight="1" hidden="1">
      <c r="A6" s="182"/>
      <c r="B6" s="182"/>
      <c r="C6" s="54"/>
      <c r="D6" s="790"/>
      <c r="E6" s="790"/>
      <c r="F6" s="791" t="s">
        <v>18</v>
      </c>
      <c r="G6" s="791"/>
      <c r="H6" s="36"/>
      <c r="I6" s="36"/>
      <c r="J6" s="171"/>
      <c r="K6" s="172"/>
      <c r="L6" s="172"/>
      <c r="M6" s="309"/>
      <c r="N6" s="309"/>
      <c r="O6" s="309"/>
      <c r="P6" s="309"/>
      <c r="Q6" s="310"/>
      <c r="R6" s="309"/>
      <c r="S6" s="311"/>
      <c r="T6" s="311"/>
      <c r="U6" s="311"/>
      <c r="V6" s="311"/>
    </row>
    <row r="7" spans="5:12" ht="45.75" customHeight="1">
      <c r="E7" s="793"/>
      <c r="F7" s="793"/>
      <c r="G7" s="793"/>
      <c r="H7" s="793"/>
      <c r="I7" s="793"/>
      <c r="J7" s="793"/>
      <c r="K7" s="793"/>
      <c r="L7" s="793"/>
    </row>
    <row r="8" spans="1:22" s="170" customFormat="1" ht="14.25">
      <c r="A8" s="635"/>
      <c r="B8" s="633"/>
      <c r="C8" s="54"/>
      <c r="D8" s="776" t="s">
        <v>331</v>
      </c>
      <c r="E8" s="776"/>
      <c r="F8" s="776" t="s">
        <v>137</v>
      </c>
      <c r="G8" s="776"/>
      <c r="H8" s="776"/>
      <c r="I8" s="792" t="s">
        <v>138</v>
      </c>
      <c r="J8" s="792"/>
      <c r="K8" s="792"/>
      <c r="L8" s="792"/>
      <c r="M8" s="309"/>
      <c r="N8" s="309"/>
      <c r="O8" s="309"/>
      <c r="P8" s="309"/>
      <c r="Q8" s="310"/>
      <c r="R8" s="309"/>
      <c r="S8" s="311"/>
      <c r="T8" s="311"/>
      <c r="U8" s="311"/>
      <c r="V8" s="311"/>
    </row>
    <row r="9" spans="1:22" s="170" customFormat="1" ht="20.25" customHeight="1">
      <c r="A9" s="635"/>
      <c r="B9" s="633"/>
      <c r="C9" s="54"/>
      <c r="D9" s="718" t="s">
        <v>25</v>
      </c>
      <c r="E9" s="718" t="s">
        <v>145</v>
      </c>
      <c r="F9" s="783" t="s">
        <v>25</v>
      </c>
      <c r="G9" s="784"/>
      <c r="H9" s="186" t="s">
        <v>145</v>
      </c>
      <c r="I9" s="785" t="s">
        <v>25</v>
      </c>
      <c r="J9" s="785"/>
      <c r="K9" s="186" t="s">
        <v>145</v>
      </c>
      <c r="L9" s="186" t="s">
        <v>139</v>
      </c>
      <c r="M9" s="640"/>
      <c r="N9" s="640"/>
      <c r="O9" s="640"/>
      <c r="P9" s="640"/>
      <c r="Q9" s="349"/>
      <c r="R9" s="640"/>
      <c r="S9" s="311"/>
      <c r="T9" s="311"/>
      <c r="U9" s="311"/>
      <c r="V9" s="311"/>
    </row>
    <row r="10" spans="3:22" ht="12" customHeight="1">
      <c r="C10" s="86"/>
      <c r="D10" s="719" t="s">
        <v>26</v>
      </c>
      <c r="E10" s="719" t="s">
        <v>0</v>
      </c>
      <c r="F10" s="786" t="s">
        <v>1</v>
      </c>
      <c r="G10" s="786"/>
      <c r="H10" s="719" t="s">
        <v>2</v>
      </c>
      <c r="I10" s="786" t="s">
        <v>12</v>
      </c>
      <c r="J10" s="786"/>
      <c r="K10" s="719" t="s">
        <v>13</v>
      </c>
      <c r="L10" s="719" t="s">
        <v>31</v>
      </c>
      <c r="M10" s="640"/>
      <c r="N10" s="640"/>
      <c r="O10" s="640"/>
      <c r="P10" s="640"/>
      <c r="Q10" s="349"/>
      <c r="R10" s="640"/>
      <c r="S10" s="313"/>
      <c r="T10" s="313"/>
      <c r="U10" s="313"/>
      <c r="V10" s="313"/>
    </row>
    <row r="11" spans="1:22" s="170" customFormat="1" ht="14.25" hidden="1">
      <c r="A11" s="633"/>
      <c r="B11" s="633"/>
      <c r="C11" s="54"/>
      <c r="D11" s="209">
        <v>0</v>
      </c>
      <c r="E11" s="210"/>
      <c r="F11" s="205" t="s">
        <v>141</v>
      </c>
      <c r="G11" s="205"/>
      <c r="H11" s="211"/>
      <c r="I11" s="207" t="s">
        <v>141</v>
      </c>
      <c r="J11" s="205"/>
      <c r="K11" s="211"/>
      <c r="L11" s="212"/>
      <c r="M11" s="350" t="s">
        <v>238</v>
      </c>
      <c r="N11" s="640"/>
      <c r="O11" s="640"/>
      <c r="P11" s="640" t="s">
        <v>239</v>
      </c>
      <c r="Q11" s="349" t="s">
        <v>240</v>
      </c>
      <c r="R11" s="640" t="s">
        <v>241</v>
      </c>
      <c r="S11" s="311"/>
      <c r="T11" s="311"/>
      <c r="U11" s="311"/>
      <c r="V11" s="311"/>
    </row>
    <row r="12" spans="1:83" s="81" customFormat="1" ht="15.75" customHeight="1" hidden="1">
      <c r="A12" s="475"/>
      <c r="B12" s="637" t="s">
        <v>146</v>
      </c>
      <c r="C12" s="774"/>
      <c r="D12" s="776">
        <v>1</v>
      </c>
      <c r="E12" s="777" t="s">
        <v>3336</v>
      </c>
      <c r="F12" s="731" t="s">
        <v>141</v>
      </c>
      <c r="G12" s="721">
        <v>0</v>
      </c>
      <c r="H12" s="319"/>
      <c r="I12" s="187" t="s">
        <v>141</v>
      </c>
      <c r="J12" s="320" t="s">
        <v>242</v>
      </c>
      <c r="K12" s="213"/>
      <c r="L12" s="234"/>
      <c r="M12" s="309">
        <f>mergeValue(H12)</f>
        <v>0</v>
      </c>
      <c r="N12" s="484"/>
      <c r="O12" s="484"/>
      <c r="P12" s="309" t="str">
        <f t="array" ref="P12">IF(ISERROR(MATCH(MID(Q12,1,250),MID(note_ter,1,250),0)),"n","y")</f>
        <v>n</v>
      </c>
      <c r="Q12" s="484" t="s">
        <v>3336</v>
      </c>
      <c r="R12" s="309" t="str">
        <f>K12&amp;"("&amp;L12&amp;")"</f>
        <v>()</v>
      </c>
      <c r="S12" s="637"/>
      <c r="T12" s="637"/>
      <c r="U12" s="248"/>
      <c r="V12" s="637"/>
      <c r="W12" s="637"/>
      <c r="X12" s="637"/>
      <c r="Y12" s="134"/>
      <c r="Z12" s="134"/>
      <c r="AA12" s="614"/>
      <c r="AB12" s="614"/>
      <c r="AC12" s="614"/>
      <c r="AD12" s="614"/>
      <c r="AE12" s="614"/>
      <c r="AF12" s="614"/>
      <c r="AG12" s="614"/>
      <c r="AH12" s="614"/>
      <c r="AI12" s="614"/>
      <c r="AJ12" s="614"/>
      <c r="AK12" s="614"/>
      <c r="AL12" s="614"/>
      <c r="AM12" s="614"/>
      <c r="AN12" s="614"/>
      <c r="AO12" s="614"/>
      <c r="AP12" s="614"/>
      <c r="AQ12" s="614"/>
      <c r="AR12" s="614"/>
      <c r="AS12" s="614"/>
      <c r="AT12" s="614"/>
      <c r="AU12" s="614"/>
      <c r="AV12" s="614"/>
      <c r="AW12" s="614"/>
      <c r="AX12" s="614"/>
      <c r="AY12" s="614"/>
      <c r="AZ12" s="614"/>
      <c r="BA12" s="614"/>
      <c r="BB12" s="614"/>
      <c r="BC12" s="614"/>
      <c r="BD12" s="614"/>
      <c r="BE12" s="614"/>
      <c r="BF12" s="614"/>
      <c r="BG12" s="614"/>
      <c r="BH12" s="614"/>
      <c r="BI12" s="614"/>
      <c r="BJ12" s="614"/>
      <c r="BK12" s="614"/>
      <c r="BL12" s="614"/>
      <c r="BM12" s="614"/>
      <c r="BN12" s="614"/>
      <c r="BO12" s="614"/>
      <c r="BP12" s="614"/>
      <c r="BQ12" s="614"/>
      <c r="BR12" s="614"/>
      <c r="BS12" s="614"/>
      <c r="BT12" s="614"/>
      <c r="BU12" s="61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</row>
    <row r="13" spans="1:83" s="81" customFormat="1" ht="15" customHeight="1" hidden="1">
      <c r="A13" s="475"/>
      <c r="B13" s="637" t="s">
        <v>146</v>
      </c>
      <c r="C13" s="774"/>
      <c r="D13" s="776"/>
      <c r="E13" s="778"/>
      <c r="F13" s="780" t="s">
        <v>141</v>
      </c>
      <c r="G13" s="776">
        <v>1</v>
      </c>
      <c r="H13" s="773" t="s">
        <v>3274</v>
      </c>
      <c r="I13" s="187" t="s">
        <v>141</v>
      </c>
      <c r="J13" s="320" t="s">
        <v>242</v>
      </c>
      <c r="K13" s="213"/>
      <c r="L13" s="234"/>
      <c r="M13" s="309" t="str">
        <f>mergeValue(H13)</f>
        <v>городской округ Верхняя Пышма</v>
      </c>
      <c r="N13" s="484"/>
      <c r="O13" s="484"/>
      <c r="P13" s="484"/>
      <c r="Q13" s="484"/>
      <c r="R13" s="309" t="str">
        <f>K13&amp;"("&amp;L13&amp;")"</f>
        <v>()</v>
      </c>
      <c r="S13" s="637"/>
      <c r="T13" s="637"/>
      <c r="U13" s="248"/>
      <c r="V13" s="637"/>
      <c r="W13" s="637"/>
      <c r="X13" s="637"/>
      <c r="Y13" s="134"/>
      <c r="Z13" s="134"/>
      <c r="AA13" s="614"/>
      <c r="AB13" s="614"/>
      <c r="AC13" s="614"/>
      <c r="AD13" s="614"/>
      <c r="AE13" s="614"/>
      <c r="AF13" s="614"/>
      <c r="AG13" s="614"/>
      <c r="AH13" s="614"/>
      <c r="AI13" s="614"/>
      <c r="AJ13" s="614"/>
      <c r="AK13" s="614"/>
      <c r="AL13" s="614"/>
      <c r="AM13" s="614"/>
      <c r="AN13" s="614"/>
      <c r="AO13" s="614"/>
      <c r="AP13" s="614"/>
      <c r="AQ13" s="614"/>
      <c r="AR13" s="614"/>
      <c r="AS13" s="614"/>
      <c r="AT13" s="614"/>
      <c r="AU13" s="614"/>
      <c r="AV13" s="614"/>
      <c r="AW13" s="614"/>
      <c r="AX13" s="614"/>
      <c r="AY13" s="614"/>
      <c r="AZ13" s="614"/>
      <c r="BA13" s="614"/>
      <c r="BB13" s="614"/>
      <c r="BC13" s="614"/>
      <c r="BD13" s="614"/>
      <c r="BE13" s="614"/>
      <c r="BF13" s="614"/>
      <c r="BG13" s="614"/>
      <c r="BH13" s="614"/>
      <c r="BI13" s="614"/>
      <c r="BJ13" s="614"/>
      <c r="BK13" s="614"/>
      <c r="BL13" s="614"/>
      <c r="BM13" s="614"/>
      <c r="BN13" s="614"/>
      <c r="BO13" s="614"/>
      <c r="BP13" s="614"/>
      <c r="BQ13" s="614"/>
      <c r="BR13" s="614"/>
      <c r="BS13" s="614"/>
      <c r="BT13" s="614"/>
      <c r="BU13" s="61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</row>
    <row r="14" spans="1:83" s="81" customFormat="1" ht="45" customHeight="1">
      <c r="A14" s="475"/>
      <c r="B14" s="637" t="s">
        <v>146</v>
      </c>
      <c r="C14" s="774"/>
      <c r="D14" s="776"/>
      <c r="E14" s="778"/>
      <c r="F14" s="781"/>
      <c r="G14" s="776"/>
      <c r="H14" s="773"/>
      <c r="I14" s="738" t="s">
        <v>141</v>
      </c>
      <c r="J14" s="721">
        <v>1</v>
      </c>
      <c r="K14" s="732" t="s">
        <v>3274</v>
      </c>
      <c r="L14" s="192" t="s">
        <v>3275</v>
      </c>
      <c r="M14" s="309" t="str">
        <f>mergeValue(H14)</f>
        <v>городской округ Верхняя Пышма</v>
      </c>
      <c r="N14" s="484"/>
      <c r="O14" s="484"/>
      <c r="P14" s="484"/>
      <c r="Q14" s="484"/>
      <c r="R14" s="309" t="str">
        <f>K14&amp;" ("&amp;L14&amp;")"</f>
        <v>городской округ Верхняя Пышма (65732000)</v>
      </c>
      <c r="S14" s="637"/>
      <c r="T14" s="637"/>
      <c r="U14" s="248"/>
      <c r="V14" s="637"/>
      <c r="W14" s="637"/>
      <c r="X14" s="637"/>
      <c r="Y14" s="134"/>
      <c r="Z14" s="134"/>
      <c r="AA14" s="614"/>
      <c r="AB14" s="614"/>
      <c r="AC14" s="614"/>
      <c r="AD14" s="614"/>
      <c r="AE14" s="614"/>
      <c r="AF14" s="614"/>
      <c r="AG14" s="614"/>
      <c r="AH14" s="614"/>
      <c r="AI14" s="614"/>
      <c r="AJ14" s="614"/>
      <c r="AK14" s="614"/>
      <c r="AL14" s="614"/>
      <c r="AM14" s="614"/>
      <c r="AN14" s="614"/>
      <c r="AO14" s="614"/>
      <c r="AP14" s="614"/>
      <c r="AQ14" s="614"/>
      <c r="AR14" s="614"/>
      <c r="AS14" s="614"/>
      <c r="AT14" s="614"/>
      <c r="AU14" s="614"/>
      <c r="AV14" s="614"/>
      <c r="AW14" s="614"/>
      <c r="AX14" s="614"/>
      <c r="AY14" s="614"/>
      <c r="AZ14" s="614"/>
      <c r="BA14" s="614"/>
      <c r="BB14" s="614"/>
      <c r="BC14" s="614"/>
      <c r="BD14" s="614"/>
      <c r="BE14" s="614"/>
      <c r="BF14" s="614"/>
      <c r="BG14" s="614"/>
      <c r="BH14" s="614"/>
      <c r="BI14" s="614"/>
      <c r="BJ14" s="614"/>
      <c r="BK14" s="614"/>
      <c r="BL14" s="614"/>
      <c r="BM14" s="614"/>
      <c r="BN14" s="614"/>
      <c r="BO14" s="614"/>
      <c r="BP14" s="614"/>
      <c r="BQ14" s="614"/>
      <c r="BR14" s="614"/>
      <c r="BS14" s="614"/>
      <c r="BT14" s="614"/>
      <c r="BU14" s="61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</row>
    <row r="15" spans="1:83" s="81" customFormat="1" ht="0.95" customHeight="1">
      <c r="A15" s="475"/>
      <c r="B15" s="475"/>
      <c r="C15" s="774"/>
      <c r="D15" s="776"/>
      <c r="E15" s="778"/>
      <c r="F15" s="782"/>
      <c r="G15" s="776"/>
      <c r="H15" s="773"/>
      <c r="I15" s="197" t="s">
        <v>141</v>
      </c>
      <c r="J15" s="197"/>
      <c r="K15" s="213" t="s">
        <v>141</v>
      </c>
      <c r="L15" s="234"/>
      <c r="M15" s="484"/>
      <c r="N15" s="484"/>
      <c r="O15" s="484"/>
      <c r="P15" s="484"/>
      <c r="Q15" s="309"/>
      <c r="R15" s="484"/>
      <c r="S15" s="637"/>
      <c r="T15" s="637"/>
      <c r="U15" s="248"/>
      <c r="V15" s="637"/>
      <c r="W15" s="637"/>
      <c r="X15" s="637"/>
      <c r="Y15" s="134"/>
      <c r="Z15" s="134"/>
      <c r="AA15" s="614"/>
      <c r="AB15" s="614"/>
      <c r="AC15" s="614"/>
      <c r="AD15" s="614"/>
      <c r="AE15" s="614"/>
      <c r="AF15" s="614"/>
      <c r="AG15" s="614"/>
      <c r="AH15" s="614"/>
      <c r="AI15" s="614"/>
      <c r="AJ15" s="614"/>
      <c r="AK15" s="614"/>
      <c r="AL15" s="614"/>
      <c r="AM15" s="614"/>
      <c r="AN15" s="614"/>
      <c r="AO15" s="614"/>
      <c r="AP15" s="614"/>
      <c r="AQ15" s="614"/>
      <c r="AR15" s="614"/>
      <c r="AS15" s="614"/>
      <c r="AT15" s="614"/>
      <c r="AU15" s="614"/>
      <c r="AV15" s="614"/>
      <c r="AW15" s="614"/>
      <c r="AX15" s="614"/>
      <c r="AY15" s="614"/>
      <c r="AZ15" s="614"/>
      <c r="BA15" s="614"/>
      <c r="BB15" s="614"/>
      <c r="BC15" s="614"/>
      <c r="BD15" s="614"/>
      <c r="BE15" s="614"/>
      <c r="BF15" s="614"/>
      <c r="BG15" s="614"/>
      <c r="BH15" s="614"/>
      <c r="BI15" s="614"/>
      <c r="BJ15" s="614"/>
      <c r="BK15" s="614"/>
      <c r="BL15" s="614"/>
      <c r="BM15" s="614"/>
      <c r="BN15" s="614"/>
      <c r="BO15" s="614"/>
      <c r="BP15" s="614"/>
      <c r="BQ15" s="614"/>
      <c r="BR15" s="614"/>
      <c r="BS15" s="614"/>
      <c r="BT15" s="614"/>
      <c r="BU15" s="61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83" s="81" customFormat="1" ht="0.95" customHeight="1">
      <c r="A16" s="475"/>
      <c r="B16" s="475"/>
      <c r="C16" s="775"/>
      <c r="D16" s="776"/>
      <c r="E16" s="779"/>
      <c r="F16" s="187" t="s">
        <v>141</v>
      </c>
      <c r="G16" s="197" t="s">
        <v>141</v>
      </c>
      <c r="H16" s="213" t="s">
        <v>141</v>
      </c>
      <c r="I16" s="197" t="s">
        <v>141</v>
      </c>
      <c r="J16" s="197"/>
      <c r="K16" s="233"/>
      <c r="L16" s="234"/>
      <c r="M16" s="484"/>
      <c r="N16" s="484"/>
      <c r="O16" s="484"/>
      <c r="P16" s="484"/>
      <c r="Q16" s="309"/>
      <c r="R16" s="484"/>
      <c r="S16" s="637"/>
      <c r="T16" s="637"/>
      <c r="U16" s="248"/>
      <c r="V16" s="637"/>
      <c r="W16" s="637"/>
      <c r="X16" s="637"/>
      <c r="Y16" s="134"/>
      <c r="Z16" s="134"/>
      <c r="AA16" s="614"/>
      <c r="AB16" s="614"/>
      <c r="AC16" s="614"/>
      <c r="AD16" s="614"/>
      <c r="AE16" s="614"/>
      <c r="AF16" s="614"/>
      <c r="AG16" s="614"/>
      <c r="AH16" s="614"/>
      <c r="AI16" s="614"/>
      <c r="AJ16" s="614"/>
      <c r="AK16" s="614"/>
      <c r="AL16" s="614"/>
      <c r="AM16" s="614"/>
      <c r="AN16" s="614"/>
      <c r="AO16" s="614"/>
      <c r="AP16" s="614"/>
      <c r="AQ16" s="614"/>
      <c r="AR16" s="614"/>
      <c r="AS16" s="614"/>
      <c r="AT16" s="614"/>
      <c r="AU16" s="614"/>
      <c r="AV16" s="614"/>
      <c r="AW16" s="614"/>
      <c r="AX16" s="614"/>
      <c r="AY16" s="614"/>
      <c r="AZ16" s="614"/>
      <c r="BA16" s="614"/>
      <c r="BB16" s="614"/>
      <c r="BC16" s="614"/>
      <c r="BD16" s="614"/>
      <c r="BE16" s="614"/>
      <c r="BF16" s="614"/>
      <c r="BG16" s="614"/>
      <c r="BH16" s="614"/>
      <c r="BI16" s="614"/>
      <c r="BJ16" s="614"/>
      <c r="BK16" s="614"/>
      <c r="BL16" s="614"/>
      <c r="BM16" s="614"/>
      <c r="BN16" s="614"/>
      <c r="BO16" s="614"/>
      <c r="BP16" s="614"/>
      <c r="BQ16" s="614"/>
      <c r="BR16" s="614"/>
      <c r="BS16" s="614"/>
      <c r="BT16" s="614"/>
      <c r="BU16" s="61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22" s="170" customFormat="1" ht="14.25" hidden="1">
      <c r="A17" s="633"/>
      <c r="B17" s="633" t="s">
        <v>159</v>
      </c>
      <c r="C17" s="54"/>
      <c r="D17" s="187"/>
      <c r="E17" s="613" t="s">
        <v>141</v>
      </c>
      <c r="F17" s="189" t="s">
        <v>141</v>
      </c>
      <c r="G17" s="189"/>
      <c r="H17" s="189"/>
      <c r="I17" s="189" t="s">
        <v>141</v>
      </c>
      <c r="J17" s="189"/>
      <c r="K17" s="189"/>
      <c r="L17" s="190"/>
      <c r="M17" s="350"/>
      <c r="N17" s="640"/>
      <c r="O17" s="640"/>
      <c r="P17" s="640"/>
      <c r="Q17" s="349" t="s">
        <v>332</v>
      </c>
      <c r="R17" s="640"/>
      <c r="S17" s="311"/>
      <c r="T17" s="311"/>
      <c r="U17" s="311"/>
      <c r="V17" s="311"/>
    </row>
    <row r="18" spans="1:22" s="170" customFormat="1" ht="21" customHeight="1">
      <c r="A18" s="635"/>
      <c r="B18" s="633"/>
      <c r="C18" s="169"/>
      <c r="D18" s="314"/>
      <c r="E18" s="314"/>
      <c r="F18" s="314"/>
      <c r="G18" s="314"/>
      <c r="H18" s="314"/>
      <c r="I18" s="314"/>
      <c r="J18" s="314"/>
      <c r="K18" s="314"/>
      <c r="L18" s="314"/>
      <c r="M18" s="640"/>
      <c r="N18" s="640"/>
      <c r="O18" s="640"/>
      <c r="P18" s="640"/>
      <c r="Q18" s="349"/>
      <c r="R18" s="640"/>
      <c r="S18" s="311"/>
      <c r="T18" s="311"/>
      <c r="U18" s="311"/>
      <c r="V18" s="311"/>
    </row>
    <row r="19" spans="1:22" s="170" customFormat="1" ht="14.25">
      <c r="A19" s="635"/>
      <c r="B19" s="633"/>
      <c r="C19" s="169"/>
      <c r="D19" s="633"/>
      <c r="E19" s="633"/>
      <c r="F19" s="633"/>
      <c r="G19" s="633"/>
      <c r="H19" s="633"/>
      <c r="I19" s="633"/>
      <c r="J19" s="633"/>
      <c r="K19" s="633"/>
      <c r="L19" s="633"/>
      <c r="M19" s="309"/>
      <c r="N19" s="309"/>
      <c r="O19" s="309"/>
      <c r="P19" s="309"/>
      <c r="Q19" s="310"/>
      <c r="R19" s="309"/>
      <c r="S19" s="311"/>
      <c r="T19" s="311"/>
      <c r="U19" s="311"/>
      <c r="V19" s="311"/>
    </row>
    <row r="20" spans="1:22" s="170" customFormat="1" ht="0.75" customHeight="1">
      <c r="A20" s="635"/>
      <c r="B20" s="633"/>
      <c r="C20" s="169"/>
      <c r="D20" s="633"/>
      <c r="E20" s="633"/>
      <c r="F20" s="633"/>
      <c r="G20" s="633"/>
      <c r="H20" s="633"/>
      <c r="I20" s="633"/>
      <c r="J20" s="633"/>
      <c r="K20" s="633"/>
      <c r="L20" s="633"/>
      <c r="M20" s="309"/>
      <c r="N20" s="309"/>
      <c r="O20" s="309"/>
      <c r="P20" s="309"/>
      <c r="Q20" s="310"/>
      <c r="R20" s="309"/>
      <c r="S20" s="311"/>
      <c r="T20" s="311"/>
      <c r="U20" s="311"/>
      <c r="V20" s="311"/>
    </row>
    <row r="21" spans="1:22" s="174" customFormat="1" ht="10.5">
      <c r="A21" s="173"/>
      <c r="C21" s="175"/>
      <c r="D21" s="183"/>
      <c r="E21" s="183"/>
      <c r="M21" s="309"/>
      <c r="N21" s="309"/>
      <c r="O21" s="309"/>
      <c r="P21" s="309"/>
      <c r="Q21" s="310"/>
      <c r="R21" s="309"/>
      <c r="S21" s="311"/>
      <c r="T21" s="311"/>
      <c r="U21" s="311"/>
      <c r="V21" s="311"/>
    </row>
    <row r="22" spans="1:22" s="174" customFormat="1" ht="10.5">
      <c r="A22" s="173"/>
      <c r="C22" s="175"/>
      <c r="D22" s="183"/>
      <c r="E22" s="183"/>
      <c r="M22" s="309"/>
      <c r="N22" s="309"/>
      <c r="O22" s="309"/>
      <c r="P22" s="309"/>
      <c r="Q22" s="310"/>
      <c r="R22" s="309"/>
      <c r="S22" s="311"/>
      <c r="T22" s="311"/>
      <c r="U22" s="311"/>
      <c r="V22" s="311"/>
    </row>
  </sheetData>
  <sheetProtection password="FA9C" sheet="1" objects="1" scenarios="1" formatColumns="0" formatRows="0"/>
  <mergeCells count="17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5"/>
  <pageSetup blackAndWhite="1" fitToHeight="0" orientation="portrait" paperSize="9" r:id="rId2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93c5e47-f8f6-4cbe-83f2-cd04dd40792b}">
  <sheetPr codeName="List07"/>
  <dimension ref="A4:AL33"/>
  <sheetViews>
    <sheetView showGridLines="0" workbookViewId="0" topLeftCell="C3">
      <selection pane="topLeft" activeCell="E22" sqref="E22:E24"/>
    </sheetView>
  </sheetViews>
  <sheetFormatPr defaultColWidth="9.14285714285714" defaultRowHeight="15"/>
  <cols>
    <col min="1" max="1" width="6.42857142857143" style="219" hidden="1" customWidth="1"/>
    <col min="2" max="2" width="2" style="219" hidden="1" customWidth="1"/>
    <col min="3" max="3" width="3.71428571428571" style="219" customWidth="1"/>
    <col min="4" max="4" width="4.28571428571429" style="219" customWidth="1"/>
    <col min="5" max="5" width="45" style="219" customWidth="1"/>
    <col min="6" max="6" width="6.42857142857143" style="219" customWidth="1"/>
    <col min="7" max="7" width="4.42857142857143" style="219" customWidth="1"/>
    <col min="8" max="8" width="5.57142857142857" style="219" customWidth="1"/>
    <col min="9" max="9" width="52.8571428571429" style="219" customWidth="1"/>
    <col min="10" max="10" width="7" style="219" customWidth="1"/>
    <col min="11" max="11" width="3.71428571428571" style="219" customWidth="1"/>
    <col min="12" max="12" width="6.28571428571429" style="219" customWidth="1"/>
    <col min="13" max="13" width="61" style="219" customWidth="1"/>
    <col min="14" max="15" width="9.14285714285714" style="220"/>
    <col min="16" max="16" width="9.14285714285714" style="249"/>
    <col min="17" max="38" width="9.14285714285714" style="220"/>
    <col min="39" max="16384" width="9.14285714285714" style="219"/>
  </cols>
  <sheetData>
    <row r="1" ht="15" hidden="1"/>
    <row r="2" ht="15" hidden="1"/>
    <row r="3" ht="10.5" customHeight="1"/>
    <row r="4" spans="1:13" ht="27" customHeight="1">
      <c r="A4" s="221"/>
      <c r="B4" s="221"/>
      <c r="D4" s="812" t="str">
        <f>Титульный!E5</f>
        <v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v>
      </c>
      <c r="E4" s="813"/>
      <c r="F4" s="813"/>
      <c r="G4" s="813"/>
      <c r="H4" s="813"/>
      <c r="I4" s="814"/>
      <c r="J4" s="220"/>
      <c r="K4" s="220"/>
      <c r="L4" s="220"/>
      <c r="M4" s="220"/>
    </row>
    <row r="5" spans="1:38" s="223" customFormat="1" ht="15.75">
      <c r="A5" s="221"/>
      <c r="B5" s="221"/>
      <c r="C5" s="221"/>
      <c r="D5" s="815" t="str">
        <f>IF(org=0,"Не определено",org)</f>
        <v>Акционерное общество "Управление тепловыми сетями", г.Верхняя Пышма</v>
      </c>
      <c r="E5" s="816"/>
      <c r="F5" s="816"/>
      <c r="G5" s="816"/>
      <c r="H5" s="816"/>
      <c r="I5" s="817"/>
      <c r="J5" s="222"/>
      <c r="K5" s="222"/>
      <c r="L5" s="222"/>
      <c r="M5" s="222"/>
      <c r="N5" s="222"/>
      <c r="O5" s="222"/>
      <c r="P5" s="250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</row>
    <row r="6" spans="1:38" s="224" customFormat="1" ht="3" customHeight="1">
      <c r="A6" s="819"/>
      <c r="B6" s="819"/>
      <c r="C6" s="819"/>
      <c r="D6" s="819"/>
      <c r="E6" s="819"/>
      <c r="F6" s="819"/>
      <c r="G6" s="69"/>
      <c r="H6" s="69"/>
      <c r="I6" s="69"/>
      <c r="J6" s="69"/>
      <c r="K6" s="69"/>
      <c r="N6" s="225"/>
      <c r="O6" s="225"/>
      <c r="P6" s="251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</row>
    <row r="7" spans="1:6" ht="3.75" customHeight="1">
      <c r="A7" s="819"/>
      <c r="B7" s="819"/>
      <c r="C7" s="819"/>
      <c r="D7" s="819"/>
      <c r="E7" s="819"/>
      <c r="F7" s="819"/>
    </row>
    <row r="8" spans="2:6" ht="0.2" customHeight="1">
      <c r="B8" s="801"/>
      <c r="C8" s="801"/>
      <c r="D8" s="801"/>
      <c r="E8" s="818"/>
      <c r="F8" s="818"/>
    </row>
    <row r="9" spans="2:6" ht="0.2" customHeight="1">
      <c r="B9" s="801"/>
      <c r="C9" s="801"/>
      <c r="D9" s="801"/>
      <c r="E9" s="818"/>
      <c r="F9" s="818"/>
    </row>
    <row r="10" spans="2:6" ht="0.2" customHeight="1">
      <c r="B10" s="801"/>
      <c r="C10" s="801"/>
      <c r="D10" s="801"/>
      <c r="E10" s="818"/>
      <c r="F10" s="818"/>
    </row>
    <row r="11" spans="2:6" ht="6" customHeight="1" hidden="1">
      <c r="B11" s="801"/>
      <c r="C11" s="801"/>
      <c r="D11" s="801"/>
      <c r="E11" s="818"/>
      <c r="F11" s="818"/>
    </row>
    <row r="12" spans="1:11" ht="20.25" customHeight="1" hidden="1">
      <c r="A12" s="177"/>
      <c r="B12" s="801"/>
      <c r="C12" s="801"/>
      <c r="D12" s="801"/>
      <c r="E12" s="720"/>
      <c r="F12" s="177"/>
      <c r="G12" s="720"/>
      <c r="H12" s="720"/>
      <c r="I12" s="177"/>
      <c r="J12" s="177"/>
      <c r="K12" s="720"/>
    </row>
    <row r="13" spans="2:11" ht="51" customHeight="1">
      <c r="B13" s="801"/>
      <c r="C13" s="801"/>
      <c r="D13" s="801"/>
      <c r="E13" s="720"/>
      <c r="F13" s="722"/>
      <c r="G13" s="177"/>
      <c r="H13" s="177"/>
      <c r="I13" s="177"/>
      <c r="J13" s="177"/>
      <c r="K13" s="720"/>
    </row>
    <row r="14" spans="2:38" s="386" customFormat="1" ht="132.75" customHeight="1" hidden="1">
      <c r="B14" s="820"/>
      <c r="C14" s="820"/>
      <c r="D14" s="820"/>
      <c r="E14" s="387"/>
      <c r="F14" s="388"/>
      <c r="G14" s="388"/>
      <c r="H14" s="388"/>
      <c r="I14" s="388"/>
      <c r="J14" s="388"/>
      <c r="K14" s="389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</row>
    <row r="15" ht="3" customHeight="1"/>
    <row r="16" ht="0.2" customHeight="1"/>
    <row r="17" spans="1:38" s="223" customFormat="1" ht="0.2" customHeight="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4"/>
      <c r="N17" s="222"/>
      <c r="O17" s="222"/>
      <c r="P17" s="250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</row>
    <row r="18" spans="1:13" ht="23.25" customHeight="1">
      <c r="A18" s="810"/>
      <c r="B18" s="177"/>
      <c r="C18" s="177"/>
      <c r="D18" s="811" t="s">
        <v>113</v>
      </c>
      <c r="E18" s="811"/>
      <c r="F18" s="796" t="s">
        <v>194</v>
      </c>
      <c r="G18" s="796"/>
      <c r="H18" s="796"/>
      <c r="I18" s="796"/>
      <c r="J18" s="796" t="s">
        <v>319</v>
      </c>
      <c r="K18" s="796"/>
      <c r="L18" s="796"/>
      <c r="M18" s="796"/>
    </row>
    <row r="19" spans="1:13" ht="23.25" customHeight="1">
      <c r="A19" s="810"/>
      <c r="B19" s="178"/>
      <c r="C19" s="179"/>
      <c r="D19" s="724" t="s">
        <v>25</v>
      </c>
      <c r="E19" s="724" t="s">
        <v>145</v>
      </c>
      <c r="F19" s="724" t="s">
        <v>140</v>
      </c>
      <c r="G19" s="799" t="s">
        <v>25</v>
      </c>
      <c r="H19" s="800"/>
      <c r="I19" s="724" t="s">
        <v>145</v>
      </c>
      <c r="J19" s="724" t="s">
        <v>140</v>
      </c>
      <c r="K19" s="799" t="s">
        <v>25</v>
      </c>
      <c r="L19" s="800"/>
      <c r="M19" s="724" t="s">
        <v>145</v>
      </c>
    </row>
    <row r="20" spans="1:38" s="181" customFormat="1" ht="14.25" customHeight="1">
      <c r="A20" s="89"/>
      <c r="B20" s="89"/>
      <c r="C20" s="89"/>
      <c r="D20" s="195" t="s">
        <v>26</v>
      </c>
      <c r="E20" s="195" t="s">
        <v>0</v>
      </c>
      <c r="F20" s="195" t="s">
        <v>1</v>
      </c>
      <c r="G20" s="797" t="s">
        <v>2</v>
      </c>
      <c r="H20" s="798"/>
      <c r="I20" s="195" t="s">
        <v>12</v>
      </c>
      <c r="J20" s="195" t="s">
        <v>13</v>
      </c>
      <c r="K20" s="797" t="s">
        <v>31</v>
      </c>
      <c r="L20" s="798"/>
      <c r="M20" s="195" t="s">
        <v>32</v>
      </c>
      <c r="N20" s="194"/>
      <c r="O20" s="220"/>
      <c r="P20" s="252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</row>
    <row r="21" spans="1:13" ht="15" hidden="1">
      <c r="A21" s="227"/>
      <c r="B21" s="180"/>
      <c r="C21" s="180"/>
      <c r="D21" s="204"/>
      <c r="E21" s="205"/>
      <c r="F21" s="206"/>
      <c r="G21" s="205"/>
      <c r="H21" s="205"/>
      <c r="I21" s="206"/>
      <c r="J21" s="206"/>
      <c r="K21" s="207"/>
      <c r="L21" s="205"/>
      <c r="M21" s="208"/>
    </row>
    <row r="22" spans="1:26" ht="45" customHeight="1">
      <c r="A22" s="71"/>
      <c r="B22" s="71"/>
      <c r="C22" s="54"/>
      <c r="D22" s="805" t="s">
        <v>26</v>
      </c>
      <c r="E22" s="802" t="s">
        <v>3337</v>
      </c>
      <c r="F22" s="794" t="s">
        <v>19</v>
      </c>
      <c r="G22" s="806"/>
      <c r="H22" s="776">
        <v>1</v>
      </c>
      <c r="I22" s="808"/>
      <c r="J22" s="794" t="s">
        <v>19</v>
      </c>
      <c r="K22" s="201" t="s">
        <v>141</v>
      </c>
      <c r="L22" s="723" t="s">
        <v>26</v>
      </c>
      <c r="M22" s="217" t="s">
        <v>141</v>
      </c>
      <c r="X22" s="220" t="s">
        <v>3338</v>
      </c>
      <c r="Y22" s="220" t="s">
        <v>142</v>
      </c>
      <c r="Z22" s="220">
        <v>1705000</v>
      </c>
    </row>
    <row r="23" spans="1:13" ht="15" customHeight="1" hidden="1">
      <c r="A23" s="71"/>
      <c r="B23" s="71"/>
      <c r="C23" s="86"/>
      <c r="D23" s="805"/>
      <c r="E23" s="803"/>
      <c r="F23" s="795"/>
      <c r="G23" s="807"/>
      <c r="H23" s="776"/>
      <c r="I23" s="809"/>
      <c r="J23" s="795"/>
      <c r="K23" s="187" t="s">
        <v>141</v>
      </c>
      <c r="L23" s="197"/>
      <c r="M23" s="216" t="s">
        <v>141</v>
      </c>
    </row>
    <row r="24" spans="1:13" ht="15" customHeight="1" hidden="1">
      <c r="A24" s="71"/>
      <c r="B24" s="71"/>
      <c r="C24" s="86"/>
      <c r="D24" s="805"/>
      <c r="E24" s="804"/>
      <c r="F24" s="795"/>
      <c r="G24" s="187"/>
      <c r="H24" s="197"/>
      <c r="I24" s="613" t="s">
        <v>141</v>
      </c>
      <c r="J24" s="197"/>
      <c r="K24" s="197" t="s">
        <v>141</v>
      </c>
      <c r="L24" s="197"/>
      <c r="M24" s="198"/>
    </row>
    <row r="25" spans="1:13" ht="15" customHeight="1" hidden="1">
      <c r="A25" s="228"/>
      <c r="B25" s="199"/>
      <c r="C25" s="791"/>
      <c r="D25" s="187"/>
      <c r="E25" s="612" t="s">
        <v>141</v>
      </c>
      <c r="F25" s="197"/>
      <c r="G25" s="197"/>
      <c r="H25" s="197"/>
      <c r="I25" s="197"/>
      <c r="J25" s="197"/>
      <c r="K25" s="197" t="s">
        <v>141</v>
      </c>
      <c r="L25" s="197"/>
      <c r="M25" s="198"/>
    </row>
    <row r="26" spans="3:13" ht="15" customHeight="1">
      <c r="C26" s="791"/>
      <c r="D26" s="232"/>
      <c r="E26" s="232"/>
      <c r="F26" s="232"/>
      <c r="G26" s="232"/>
      <c r="H26" s="232"/>
      <c r="I26" s="232"/>
      <c r="J26" s="232"/>
      <c r="K26" s="232" t="s">
        <v>141</v>
      </c>
      <c r="L26" s="232"/>
      <c r="M26" s="232"/>
    </row>
    <row r="27" ht="37.5" customHeight="1"/>
    <row r="33" spans="12:12" ht="15">
      <c r="L33" s="740"/>
    </row>
  </sheetData>
  <sheetProtection password="FA9C" sheet="1" objects="1" scenarios="1" formatColumns="0" formatRows="0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prompt="Выберите значение из списка" errorTitle="Ошибка" error="Выберите значение из списка" sqref="I22">
      <formula1>DESCRIPTION_TERRITORY</formula1>
    </dataValidation>
  </dataValidations>
  <pageMargins left="0.7" right="0.7" top="0.75" bottom="0.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dc35846-4c5e-4e23-bde8-f047613dce8e}">
  <sheetPr codeName="List02">
    <tabColor theme="0" tint="-0.249970003962517"/>
  </sheetPr>
  <dimension ref="A1:U20"/>
  <sheetViews>
    <sheetView showGridLines="0" workbookViewId="0" topLeftCell="C4">
      <selection pane="topLeft" activeCell="A1" sqref="A1"/>
    </sheetView>
  </sheetViews>
  <sheetFormatPr defaultColWidth="10.5736607142857" defaultRowHeight="15"/>
  <cols>
    <col min="1" max="1" width="9.14285714285714" style="47" hidden="1" customWidth="1"/>
    <col min="2" max="2" width="9.14285714285714" style="33" hidden="1" customWidth="1"/>
    <col min="3" max="3" width="3.71428571428571" style="52" customWidth="1"/>
    <col min="4" max="4" width="9.71428571428571" style="33" customWidth="1"/>
    <col min="5" max="5" width="37.7142857142857" style="33" customWidth="1"/>
    <col min="6" max="6" width="66.8571428571429" style="33" customWidth="1"/>
    <col min="7" max="7" width="116" style="33" customWidth="1"/>
    <col min="8" max="8" width="93.4285714285714" style="191" customWidth="1"/>
    <col min="9" max="17" width="10.5714285714286" style="33"/>
    <col min="18" max="18" width="10.5714285714286" style="247"/>
    <col min="19" max="16384" width="10.5714285714286" style="33"/>
  </cols>
  <sheetData>
    <row r="1" spans="3:18" s="191" customFormat="1" ht="15" customHeight="1" hidden="1">
      <c r="C1" s="235"/>
      <c r="G1" s="191">
        <v>4</v>
      </c>
      <c r="R1" s="248"/>
    </row>
    <row r="2" spans="3:18" s="191" customFormat="1" ht="15" customHeight="1" hidden="1">
      <c r="C2" s="235"/>
      <c r="R2" s="248"/>
    </row>
    <row r="3" spans="3:18" s="191" customFormat="1" ht="15" customHeight="1" hidden="1">
      <c r="C3" s="235"/>
      <c r="R3" s="248"/>
    </row>
    <row r="4" spans="3:7" ht="11.25" customHeight="1">
      <c r="C4" s="86"/>
      <c r="D4" s="87"/>
      <c r="E4" s="87"/>
      <c r="F4" s="87"/>
      <c r="G4" s="87"/>
    </row>
    <row r="5" spans="3:8" ht="22.5" customHeight="1">
      <c r="C5" s="86"/>
      <c r="D5" s="822" t="s">
        <v>244</v>
      </c>
      <c r="E5" s="822"/>
      <c r="F5" s="822"/>
      <c r="G5" s="822"/>
      <c r="H5" s="237"/>
    </row>
    <row r="6" spans="1:8" s="394" customFormat="1" ht="0.95" customHeight="1">
      <c r="A6" s="395"/>
      <c r="C6" s="711"/>
      <c r="D6" s="823"/>
      <c r="E6" s="823"/>
      <c r="F6" s="823"/>
      <c r="G6" s="823"/>
      <c r="H6" s="528"/>
    </row>
    <row r="7" spans="4:21" s="717" customFormat="1" ht="15">
      <c r="D7" s="352"/>
      <c r="E7" s="317"/>
      <c r="F7" s="317"/>
      <c r="G7" s="317"/>
      <c r="U7" s="254"/>
    </row>
    <row r="8" spans="3:21" s="71" customFormat="1" ht="15">
      <c r="C8" s="134">
        <v>22</v>
      </c>
      <c r="D8" s="824" t="s">
        <v>236</v>
      </c>
      <c r="E8" s="825"/>
      <c r="F8" s="825"/>
      <c r="G8" s="826"/>
      <c r="U8" s="259"/>
    </row>
    <row r="9" spans="1:18" s="633" customFormat="1" ht="11.25" customHeight="1">
      <c r="A9" s="635"/>
      <c r="C9" s="52"/>
      <c r="D9" s="827" t="s">
        <v>225</v>
      </c>
      <c r="E9" s="827"/>
      <c r="F9" s="827"/>
      <c r="G9" s="828" t="s">
        <v>226</v>
      </c>
      <c r="H9" s="637"/>
      <c r="R9" s="247"/>
    </row>
    <row r="10" spans="1:18" s="633" customFormat="1" ht="11.25" customHeight="1">
      <c r="A10" s="635" t="s">
        <v>459</v>
      </c>
      <c r="C10" s="52"/>
      <c r="D10" s="730" t="s">
        <v>25</v>
      </c>
      <c r="E10" s="330"/>
      <c r="F10" s="331" t="s">
        <v>215</v>
      </c>
      <c r="G10" s="829"/>
      <c r="H10" s="637"/>
      <c r="R10" s="247"/>
    </row>
    <row r="11" spans="1:18" s="633" customFormat="1" ht="12" customHeight="1">
      <c r="A11" s="635"/>
      <c r="C11" s="52"/>
      <c r="D11" s="348" t="s">
        <v>26</v>
      </c>
      <c r="E11" s="332">
        <v>2</v>
      </c>
      <c r="F11" s="333">
        <v>3</v>
      </c>
      <c r="G11" s="334">
        <v>4</v>
      </c>
      <c r="H11" s="637"/>
      <c r="R11" s="247"/>
    </row>
    <row r="12" spans="1:18" s="633" customFormat="1" ht="15">
      <c r="A12" s="635"/>
      <c r="C12" s="52"/>
      <c r="D12" s="728">
        <v>1</v>
      </c>
      <c r="E12" s="336" t="s">
        <v>245</v>
      </c>
      <c r="F12" s="354" t="str">
        <f>IF(form_up_date="","",form_up_date)</f>
        <v>28.04.2022</v>
      </c>
      <c r="G12" s="356" t="s">
        <v>246</v>
      </c>
      <c r="H12" s="637"/>
      <c r="R12" s="247"/>
    </row>
    <row r="13" spans="1:18" s="633" customFormat="1" ht="45">
      <c r="A13" s="635"/>
      <c r="C13" s="52"/>
      <c r="D13" s="728" t="s">
        <v>257</v>
      </c>
      <c r="E13" s="336" t="s">
        <v>247</v>
      </c>
      <c r="F13" s="354" t="s">
        <v>3340</v>
      </c>
      <c r="G13" s="337" t="s">
        <v>318</v>
      </c>
      <c r="H13" s="637"/>
      <c r="R13" s="247"/>
    </row>
    <row r="14" spans="1:18" s="633" customFormat="1" ht="22.5">
      <c r="A14" s="635"/>
      <c r="C14" s="52"/>
      <c r="D14" s="728" t="s">
        <v>258</v>
      </c>
      <c r="E14" s="336" t="s">
        <v>248</v>
      </c>
      <c r="F14" s="354" t="s">
        <v>3337</v>
      </c>
      <c r="G14" s="356" t="s">
        <v>249</v>
      </c>
      <c r="H14" s="637"/>
      <c r="R14" s="247"/>
    </row>
    <row r="15" spans="1:18" s="633" customFormat="1" ht="22.5">
      <c r="A15" s="635"/>
      <c r="C15" s="52"/>
      <c r="D15" s="728" t="s">
        <v>259</v>
      </c>
      <c r="E15" s="336" t="s">
        <v>250</v>
      </c>
      <c r="F15" s="355" t="s">
        <v>251</v>
      </c>
      <c r="G15" s="337"/>
      <c r="H15" s="637"/>
      <c r="R15" s="247"/>
    </row>
    <row r="16" spans="1:18" s="633" customFormat="1" ht="15">
      <c r="A16" s="635"/>
      <c r="C16" s="52"/>
      <c r="D16" s="335" t="str">
        <f>D15&amp;".1"</f>
        <v>4.1.1</v>
      </c>
      <c r="E16" s="338" t="s">
        <v>3</v>
      </c>
      <c r="F16" s="354" t="str">
        <f>IF(region_name="","",region_name)</f>
        <v>Свердловская область</v>
      </c>
      <c r="G16" s="356" t="s">
        <v>252</v>
      </c>
      <c r="H16" s="637"/>
      <c r="R16" s="247"/>
    </row>
    <row r="17" spans="1:18" s="633" customFormat="1" ht="22.5">
      <c r="A17" s="635"/>
      <c r="C17" s="52"/>
      <c r="D17" s="728" t="s">
        <v>260</v>
      </c>
      <c r="E17" s="339" t="s">
        <v>253</v>
      </c>
      <c r="F17" s="354" t="s">
        <v>3274</v>
      </c>
      <c r="G17" s="357" t="s">
        <v>254</v>
      </c>
      <c r="H17" s="637"/>
      <c r="R17" s="247"/>
    </row>
    <row r="18" spans="1:18" s="633" customFormat="1" ht="56.25">
      <c r="A18" s="635"/>
      <c r="C18" s="52"/>
      <c r="D18" s="728" t="s">
        <v>261</v>
      </c>
      <c r="E18" s="340" t="s">
        <v>255</v>
      </c>
      <c r="F18" s="354" t="s">
        <v>3341</v>
      </c>
      <c r="G18" s="347" t="s">
        <v>317</v>
      </c>
      <c r="H18" s="637"/>
      <c r="R18" s="247"/>
    </row>
    <row r="19" spans="4:7" ht="15">
      <c r="D19" s="341"/>
      <c r="E19" s="342"/>
      <c r="F19" s="343"/>
      <c r="G19" s="344"/>
    </row>
    <row r="20" spans="4:7" ht="15">
      <c r="D20" s="345"/>
      <c r="E20" s="821" t="s">
        <v>256</v>
      </c>
      <c r="F20" s="821"/>
      <c r="G20" s="34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orientation="portrait" paperSize="9" r:id="rId3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1e1e0ef-fb61-4bc7-b94d-3368af379954}">
  <sheetPr codeName="List01">
    <pageSetUpPr fitToPage="1"/>
  </sheetPr>
  <dimension ref="A1:AC274"/>
  <sheetViews>
    <sheetView showGridLines="0" workbookViewId="0" topLeftCell="C32">
      <selection pane="topLeft" activeCell="H98" sqref="H98"/>
    </sheetView>
  </sheetViews>
  <sheetFormatPr defaultColWidth="9.14285714285714" defaultRowHeight="10.5"/>
  <cols>
    <col min="1" max="1" width="19.1428571428571" style="15" hidden="1" customWidth="1"/>
    <col min="2" max="2" width="16.8571428571429" style="191" hidden="1" customWidth="1"/>
    <col min="3" max="3" width="3.71428571428571" style="87" customWidth="1"/>
    <col min="4" max="4" width="7.71428571428571" style="33" customWidth="1"/>
    <col min="5" max="5" width="54.5714285714286" style="33" customWidth="1"/>
    <col min="6" max="6" width="10.4285714285714" style="33" customWidth="1"/>
    <col min="7" max="7" width="40.7142857142857" style="33" customWidth="1"/>
    <col min="8" max="8" width="93.4285714285714" style="33" customWidth="1"/>
    <col min="9" max="10" width="3.71428571428571" style="191" customWidth="1"/>
    <col min="11" max="11" width="3.71428571428571" style="484" customWidth="1"/>
    <col min="12" max="15" width="3.71428571428571" style="191" customWidth="1"/>
    <col min="16" max="16" width="10.5714285714286" style="484" customWidth="1"/>
    <col min="17" max="17" width="34.7142857142857" style="191" customWidth="1"/>
    <col min="18" max="18" width="9.42857142857143" style="191" customWidth="1"/>
    <col min="19" max="19" width="9.14285714285714" style="455"/>
    <col min="20" max="24" width="9.14285714285714" style="191"/>
    <col min="25" max="29" width="9.14285714285714" style="47"/>
    <col min="30" max="16384" width="9.14285714285714" style="33"/>
  </cols>
  <sheetData>
    <row r="1" spans="1:16" s="478" customFormat="1" ht="10.5" customHeight="1" hidden="1">
      <c r="A1" s="517"/>
      <c r="C1" s="237"/>
      <c r="G1" s="478">
        <v>4</v>
      </c>
      <c r="K1" s="484"/>
      <c r="P1" s="484"/>
    </row>
    <row r="2" spans="1:29" s="478" customFormat="1" ht="22.5" hidden="1">
      <c r="A2" s="479"/>
      <c r="C2" s="518"/>
      <c r="D2" s="516"/>
      <c r="E2" s="452"/>
      <c r="F2" s="515" t="s">
        <v>418</v>
      </c>
      <c r="G2" s="512"/>
      <c r="H2" s="519" t="s">
        <v>579</v>
      </c>
      <c r="I2" s="446"/>
      <c r="K2" s="484"/>
      <c r="P2" s="484"/>
      <c r="S2" s="455"/>
      <c r="Y2" s="47"/>
      <c r="Z2" s="47"/>
      <c r="AA2" s="47"/>
      <c r="AB2" s="47"/>
      <c r="AC2" s="47"/>
    </row>
    <row r="3" spans="1:29" s="474" customFormat="1" ht="10.5" customHeight="1" hidden="1">
      <c r="A3" s="479"/>
      <c r="B3" s="478"/>
      <c r="C3" s="476"/>
      <c r="I3" s="478"/>
      <c r="J3" s="478"/>
      <c r="K3" s="484"/>
      <c r="L3" s="478"/>
      <c r="M3" s="478"/>
      <c r="N3" s="478"/>
      <c r="O3" s="478"/>
      <c r="P3" s="484"/>
      <c r="Q3" s="478"/>
      <c r="R3" s="478"/>
      <c r="S3" s="455"/>
      <c r="T3" s="478"/>
      <c r="U3" s="478"/>
      <c r="V3" s="478"/>
      <c r="W3" s="478"/>
      <c r="X3" s="478"/>
      <c r="Y3" s="47"/>
      <c r="Z3" s="47"/>
      <c r="AA3" s="47"/>
      <c r="AB3" s="47"/>
      <c r="AC3" s="47"/>
    </row>
    <row r="4" spans="1:29" s="474" customFormat="1" ht="22.5" hidden="1">
      <c r="A4" s="572"/>
      <c r="B4" s="478"/>
      <c r="C4" s="345"/>
      <c r="D4" s="10"/>
      <c r="E4" s="452"/>
      <c r="F4" s="567" t="s">
        <v>618</v>
      </c>
      <c r="G4" s="651"/>
      <c r="H4" s="324" t="s">
        <v>621</v>
      </c>
      <c r="I4" s="446"/>
      <c r="J4" s="478"/>
      <c r="K4" s="484"/>
      <c r="L4" s="478"/>
      <c r="M4" s="478"/>
      <c r="N4" s="478"/>
      <c r="O4" s="478"/>
      <c r="P4" s="484"/>
      <c r="Q4" s="478"/>
      <c r="R4" s="478"/>
      <c r="S4" s="455"/>
      <c r="T4" s="478"/>
      <c r="U4" s="478"/>
      <c r="V4" s="478"/>
      <c r="W4" s="478"/>
      <c r="X4" s="478"/>
      <c r="Y4" s="47"/>
      <c r="Z4" s="47"/>
      <c r="AA4" s="47"/>
      <c r="AB4" s="47"/>
      <c r="AC4" s="47"/>
    </row>
    <row r="5" spans="1:29" s="474" customFormat="1" ht="10.5" customHeight="1" hidden="1">
      <c r="A5" s="479"/>
      <c r="B5" s="478"/>
      <c r="C5" s="476"/>
      <c r="I5" s="478"/>
      <c r="J5" s="478"/>
      <c r="K5" s="484"/>
      <c r="L5" s="478"/>
      <c r="M5" s="478"/>
      <c r="N5" s="478"/>
      <c r="O5" s="478"/>
      <c r="P5" s="484"/>
      <c r="Q5" s="478"/>
      <c r="R5" s="478"/>
      <c r="S5" s="455"/>
      <c r="T5" s="478"/>
      <c r="U5" s="478"/>
      <c r="V5" s="478"/>
      <c r="W5" s="478"/>
      <c r="X5" s="478"/>
      <c r="Y5" s="47"/>
      <c r="Z5" s="47"/>
      <c r="AA5" s="47"/>
      <c r="AB5" s="47"/>
      <c r="AC5" s="47"/>
    </row>
    <row r="6" spans="1:29" s="474" customFormat="1" ht="22.5" hidden="1">
      <c r="A6" s="831"/>
      <c r="B6" s="484" t="s">
        <v>684</v>
      </c>
      <c r="C6" s="345"/>
      <c r="D6" s="597">
        <f>A6</f>
        <v>0</v>
      </c>
      <c r="E6" s="644"/>
      <c r="F6" s="567" t="s">
        <v>416</v>
      </c>
      <c r="G6" s="639" t="s">
        <v>416</v>
      </c>
      <c r="H6" s="324" t="s">
        <v>563</v>
      </c>
      <c r="I6" s="446"/>
      <c r="J6" s="478"/>
      <c r="K6" s="484"/>
      <c r="L6" s="478"/>
      <c r="M6" s="478"/>
      <c r="N6" s="478"/>
      <c r="O6" s="478"/>
      <c r="P6" s="484"/>
      <c r="Q6" s="478"/>
      <c r="R6" s="478"/>
      <c r="S6" s="455"/>
      <c r="T6" s="478"/>
      <c r="U6" s="478"/>
      <c r="V6" s="478"/>
      <c r="W6" s="478"/>
      <c r="X6" s="478"/>
      <c r="Y6" s="47"/>
      <c r="Z6" s="47"/>
      <c r="AA6" s="47"/>
      <c r="AB6" s="47"/>
      <c r="AC6" s="47"/>
    </row>
    <row r="7" spans="1:16" s="637" customFormat="1" ht="11.25" hidden="1">
      <c r="A7" s="831"/>
      <c r="C7" s="406"/>
      <c r="D7" s="631"/>
      <c r="E7" s="630" t="s">
        <v>663</v>
      </c>
      <c r="F7" s="629"/>
      <c r="G7" s="629">
        <f>G8*G9+G10</f>
        <v>0</v>
      </c>
      <c r="H7" s="628"/>
      <c r="I7" s="484"/>
      <c r="K7" s="484"/>
      <c r="P7" s="484"/>
    </row>
    <row r="8" spans="1:29" s="474" customFormat="1" ht="22.5" hidden="1">
      <c r="A8" s="831"/>
      <c r="B8" s="478"/>
      <c r="C8" s="345"/>
      <c r="D8" s="597" t="str">
        <f>A6&amp;".1"</f>
        <v>.1</v>
      </c>
      <c r="E8" s="607" t="s">
        <v>556</v>
      </c>
      <c r="F8" s="714"/>
      <c r="G8" s="512"/>
      <c r="H8" s="324" t="s">
        <v>564</v>
      </c>
      <c r="I8" s="446"/>
      <c r="J8" s="478"/>
      <c r="K8" s="484"/>
      <c r="L8" s="478"/>
      <c r="M8" s="478"/>
      <c r="N8" s="478"/>
      <c r="O8" s="478"/>
      <c r="P8" s="484"/>
      <c r="Q8" s="478"/>
      <c r="R8" s="478"/>
      <c r="S8" s="455"/>
      <c r="T8" s="478"/>
      <c r="U8" s="478"/>
      <c r="V8" s="478"/>
      <c r="W8" s="478"/>
      <c r="X8" s="478"/>
      <c r="Y8" s="47"/>
      <c r="Z8" s="47"/>
      <c r="AA8" s="47"/>
      <c r="AB8" s="47"/>
      <c r="AC8" s="47"/>
    </row>
    <row r="9" spans="1:29" s="474" customFormat="1" ht="18.75" hidden="1">
      <c r="A9" s="831"/>
      <c r="B9" s="478"/>
      <c r="C9" s="345"/>
      <c r="D9" s="597" t="str">
        <f>A6&amp;".2"</f>
        <v>.2</v>
      </c>
      <c r="E9" s="607" t="s">
        <v>557</v>
      </c>
      <c r="F9" s="567" t="s">
        <v>418</v>
      </c>
      <c r="G9" s="512"/>
      <c r="H9" s="324"/>
      <c r="I9" s="446"/>
      <c r="J9" s="478"/>
      <c r="K9" s="484"/>
      <c r="L9" s="478"/>
      <c r="M9" s="478"/>
      <c r="N9" s="478"/>
      <c r="O9" s="478"/>
      <c r="P9" s="484"/>
      <c r="Q9" s="478"/>
      <c r="R9" s="478"/>
      <c r="S9" s="455"/>
      <c r="T9" s="478"/>
      <c r="U9" s="478"/>
      <c r="V9" s="478"/>
      <c r="W9" s="478"/>
      <c r="X9" s="478"/>
      <c r="Y9" s="47"/>
      <c r="Z9" s="47"/>
      <c r="AA9" s="47"/>
      <c r="AB9" s="47"/>
      <c r="AC9" s="47"/>
    </row>
    <row r="10" spans="1:29" s="474" customFormat="1" ht="18.75" hidden="1">
      <c r="A10" s="831"/>
      <c r="B10" s="478"/>
      <c r="C10" s="345"/>
      <c r="D10" s="597" t="str">
        <f>A6&amp;".3"</f>
        <v>.3</v>
      </c>
      <c r="E10" s="607" t="s">
        <v>558</v>
      </c>
      <c r="F10" s="567" t="s">
        <v>418</v>
      </c>
      <c r="G10" s="512"/>
      <c r="H10" s="324"/>
      <c r="I10" s="446"/>
      <c r="J10" s="478"/>
      <c r="K10" s="484"/>
      <c r="L10" s="478"/>
      <c r="M10" s="478"/>
      <c r="N10" s="478"/>
      <c r="O10" s="478"/>
      <c r="P10" s="484"/>
      <c r="Q10" s="478"/>
      <c r="R10" s="478"/>
      <c r="S10" s="455"/>
      <c r="T10" s="478"/>
      <c r="U10" s="478"/>
      <c r="V10" s="478"/>
      <c r="W10" s="478"/>
      <c r="X10" s="478"/>
      <c r="Y10" s="47"/>
      <c r="Z10" s="47"/>
      <c r="AA10" s="47"/>
      <c r="AB10" s="47"/>
      <c r="AC10" s="47"/>
    </row>
    <row r="11" spans="1:29" s="474" customFormat="1" ht="18.75" hidden="1">
      <c r="A11" s="831"/>
      <c r="B11" s="478"/>
      <c r="C11" s="345"/>
      <c r="D11" s="597" t="str">
        <f>A6&amp;".4"</f>
        <v>.4</v>
      </c>
      <c r="E11" s="607" t="s">
        <v>559</v>
      </c>
      <c r="F11" s="567" t="s">
        <v>416</v>
      </c>
      <c r="G11" s="632"/>
      <c r="H11" s="324"/>
      <c r="I11" s="446"/>
      <c r="J11" s="478"/>
      <c r="K11" s="484"/>
      <c r="L11" s="478"/>
      <c r="M11" s="478"/>
      <c r="N11" s="478"/>
      <c r="O11" s="478"/>
      <c r="P11" s="484"/>
      <c r="Q11" s="478"/>
      <c r="R11" s="478"/>
      <c r="S11" s="455"/>
      <c r="T11" s="478"/>
      <c r="U11" s="478"/>
      <c r="V11" s="478"/>
      <c r="W11" s="478"/>
      <c r="X11" s="478"/>
      <c r="Y11" s="47"/>
      <c r="Z11" s="47"/>
      <c r="AA11" s="47"/>
      <c r="AB11" s="47"/>
      <c r="AC11" s="47"/>
    </row>
    <row r="12" spans="1:29" s="633" customFormat="1" ht="10.5" customHeight="1" hidden="1">
      <c r="A12" s="638"/>
      <c r="B12" s="637"/>
      <c r="C12" s="476"/>
      <c r="I12" s="637"/>
      <c r="J12" s="637"/>
      <c r="K12" s="484"/>
      <c r="L12" s="637"/>
      <c r="M12" s="637"/>
      <c r="N12" s="637"/>
      <c r="O12" s="637"/>
      <c r="P12" s="484"/>
      <c r="Q12" s="637"/>
      <c r="R12" s="637"/>
      <c r="S12" s="455"/>
      <c r="T12" s="637"/>
      <c r="U12" s="637"/>
      <c r="V12" s="637"/>
      <c r="W12" s="637"/>
      <c r="X12" s="637"/>
      <c r="Y12" s="635"/>
      <c r="Z12" s="635"/>
      <c r="AA12" s="635"/>
      <c r="AB12" s="635"/>
      <c r="AC12" s="635"/>
    </row>
    <row r="13" spans="1:29" s="633" customFormat="1" ht="22.5" hidden="1">
      <c r="A13" s="638"/>
      <c r="B13" s="637"/>
      <c r="C13" s="345"/>
      <c r="D13" s="10"/>
      <c r="E13" s="452"/>
      <c r="F13" s="639" t="s">
        <v>664</v>
      </c>
      <c r="G13" s="651"/>
      <c r="H13" s="324" t="s">
        <v>682</v>
      </c>
      <c r="I13" s="446"/>
      <c r="J13" s="637"/>
      <c r="K13" s="484"/>
      <c r="L13" s="637"/>
      <c r="M13" s="637"/>
      <c r="N13" s="637"/>
      <c r="O13" s="637"/>
      <c r="P13" s="484"/>
      <c r="Q13" s="637"/>
      <c r="R13" s="637"/>
      <c r="S13" s="455"/>
      <c r="T13" s="637"/>
      <c r="U13" s="637"/>
      <c r="V13" s="637"/>
      <c r="W13" s="637"/>
      <c r="X13" s="637"/>
      <c r="Y13" s="635"/>
      <c r="Z13" s="635"/>
      <c r="AA13" s="635"/>
      <c r="AB13" s="635"/>
      <c r="AC13" s="635"/>
    </row>
    <row r="14" spans="1:29" s="633" customFormat="1" ht="10.5" customHeight="1" hidden="1">
      <c r="A14" s="638"/>
      <c r="B14" s="637"/>
      <c r="C14" s="476"/>
      <c r="I14" s="637"/>
      <c r="J14" s="637"/>
      <c r="K14" s="484"/>
      <c r="L14" s="637"/>
      <c r="M14" s="637"/>
      <c r="N14" s="637"/>
      <c r="O14" s="637"/>
      <c r="P14" s="484"/>
      <c r="Q14" s="637"/>
      <c r="R14" s="637"/>
      <c r="S14" s="455"/>
      <c r="T14" s="637"/>
      <c r="U14" s="637"/>
      <c r="V14" s="637"/>
      <c r="W14" s="637"/>
      <c r="X14" s="637"/>
      <c r="Y14" s="635"/>
      <c r="Z14" s="635"/>
      <c r="AA14" s="635"/>
      <c r="AB14" s="635"/>
      <c r="AC14" s="635"/>
    </row>
    <row r="15" spans="1:29" s="633" customFormat="1" ht="22.5" hidden="1">
      <c r="A15" s="638"/>
      <c r="B15" s="637"/>
      <c r="C15" s="345"/>
      <c r="D15" s="10"/>
      <c r="E15" s="452"/>
      <c r="F15" s="639" t="s">
        <v>664</v>
      </c>
      <c r="G15" s="651"/>
      <c r="H15" s="324" t="s">
        <v>681</v>
      </c>
      <c r="I15" s="446"/>
      <c r="J15" s="637"/>
      <c r="K15" s="484"/>
      <c r="L15" s="637"/>
      <c r="M15" s="637"/>
      <c r="N15" s="637"/>
      <c r="O15" s="637"/>
      <c r="P15" s="484"/>
      <c r="Q15" s="637"/>
      <c r="R15" s="637"/>
      <c r="S15" s="455"/>
      <c r="T15" s="637"/>
      <c r="U15" s="637"/>
      <c r="V15" s="637"/>
      <c r="W15" s="637"/>
      <c r="X15" s="637"/>
      <c r="Y15" s="635"/>
      <c r="Z15" s="635"/>
      <c r="AA15" s="635"/>
      <c r="AB15" s="635"/>
      <c r="AC15" s="635"/>
    </row>
    <row r="16" spans="1:29" s="633" customFormat="1" ht="10.5" customHeight="1" hidden="1">
      <c r="A16" s="706"/>
      <c r="B16" s="637"/>
      <c r="C16" s="476"/>
      <c r="I16" s="637"/>
      <c r="J16" s="637"/>
      <c r="K16" s="484"/>
      <c r="L16" s="637"/>
      <c r="M16" s="637"/>
      <c r="N16" s="637"/>
      <c r="O16" s="637"/>
      <c r="P16" s="484"/>
      <c r="Q16" s="637"/>
      <c r="R16" s="637"/>
      <c r="S16" s="455"/>
      <c r="T16" s="637"/>
      <c r="U16" s="637"/>
      <c r="V16" s="637"/>
      <c r="W16" s="637"/>
      <c r="X16" s="637"/>
      <c r="Y16" s="635"/>
      <c r="Z16" s="635"/>
      <c r="AA16" s="635"/>
      <c r="AB16" s="635"/>
      <c r="AC16" s="635"/>
    </row>
    <row r="17" spans="1:29" s="633" customFormat="1" ht="18.75" hidden="1">
      <c r="A17" s="706"/>
      <c r="B17" s="637"/>
      <c r="C17" s="345"/>
      <c r="D17" s="10"/>
      <c r="E17" s="452"/>
      <c r="F17" s="704" t="s">
        <v>594</v>
      </c>
      <c r="G17" s="512"/>
      <c r="H17" s="324" t="s">
        <v>778</v>
      </c>
      <c r="I17" s="446"/>
      <c r="J17" s="637"/>
      <c r="K17" s="484"/>
      <c r="L17" s="637"/>
      <c r="M17" s="637"/>
      <c r="N17" s="637"/>
      <c r="O17" s="637"/>
      <c r="P17" s="484"/>
      <c r="Q17" s="637"/>
      <c r="R17" s="637"/>
      <c r="S17" s="455"/>
      <c r="T17" s="637"/>
      <c r="U17" s="637"/>
      <c r="V17" s="637"/>
      <c r="W17" s="637"/>
      <c r="X17" s="637"/>
      <c r="Y17" s="635"/>
      <c r="Z17" s="635"/>
      <c r="AA17" s="635"/>
      <c r="AB17" s="635"/>
      <c r="AC17" s="635"/>
    </row>
    <row r="18" spans="1:29" s="474" customFormat="1" ht="10.5" customHeight="1" hidden="1">
      <c r="A18" s="479"/>
      <c r="B18" s="478"/>
      <c r="C18" s="476"/>
      <c r="I18" s="478"/>
      <c r="J18" s="478"/>
      <c r="K18" s="484"/>
      <c r="L18" s="478"/>
      <c r="M18" s="478"/>
      <c r="N18" s="478"/>
      <c r="O18" s="478"/>
      <c r="P18" s="484"/>
      <c r="Q18" s="478"/>
      <c r="R18" s="478"/>
      <c r="S18" s="455"/>
      <c r="T18" s="478"/>
      <c r="U18" s="478"/>
      <c r="V18" s="478"/>
      <c r="W18" s="478"/>
      <c r="X18" s="478"/>
      <c r="Y18" s="47"/>
      <c r="Z18" s="47"/>
      <c r="AA18" s="47"/>
      <c r="AB18" s="47"/>
      <c r="AC18" s="47"/>
    </row>
    <row r="19" spans="1:24" s="47" customFormat="1" ht="10.5" customHeight="1" hidden="1">
      <c r="A19" s="15"/>
      <c r="B19" s="191"/>
      <c r="C19" s="14"/>
      <c r="H19" s="47">
        <v>4</v>
      </c>
      <c r="I19" s="191"/>
      <c r="J19" s="191"/>
      <c r="K19" s="484"/>
      <c r="L19" s="191"/>
      <c r="M19" s="191"/>
      <c r="N19" s="191"/>
      <c r="O19" s="191"/>
      <c r="P19" s="484"/>
      <c r="Q19" s="191"/>
      <c r="R19" s="191"/>
      <c r="S19" s="455"/>
      <c r="T19" s="191"/>
      <c r="U19" s="191"/>
      <c r="V19" s="191"/>
      <c r="W19" s="191"/>
      <c r="X19" s="191"/>
    </row>
    <row r="20" ht="3" customHeight="1"/>
    <row r="21" spans="4:8" ht="79.5" customHeight="1">
      <c r="D21" s="832" t="s">
        <v>552</v>
      </c>
      <c r="E21" s="833"/>
      <c r="F21" s="834"/>
      <c r="G21" s="13"/>
      <c r="H21" s="12"/>
    </row>
    <row r="22" ht="10.5" customHeight="1" hidden="1"/>
    <row r="23" spans="7:7" ht="3" customHeight="1">
      <c r="G23" s="526">
        <v>22</v>
      </c>
    </row>
    <row r="24" spans="4:8" ht="18" customHeight="1">
      <c r="D24" s="776" t="s">
        <v>225</v>
      </c>
      <c r="E24" s="776"/>
      <c r="F24" s="776"/>
      <c r="G24" s="776"/>
      <c r="H24" s="776" t="s">
        <v>226</v>
      </c>
    </row>
    <row r="25" spans="4:8" ht="101.25">
      <c r="D25" s="776" t="s">
        <v>25</v>
      </c>
      <c r="E25" s="835" t="s">
        <v>243</v>
      </c>
      <c r="F25" s="835" t="s">
        <v>154</v>
      </c>
      <c r="G25" s="326" t="s">
        <v>3339</v>
      </c>
      <c r="H25" s="776"/>
    </row>
    <row r="26" spans="4:8" ht="21" customHeight="1">
      <c r="D26" s="776"/>
      <c r="E26" s="835"/>
      <c r="F26" s="835"/>
      <c r="G26" s="385" t="s">
        <v>215</v>
      </c>
      <c r="H26" s="776"/>
    </row>
    <row r="27" spans="4:8" ht="11.25">
      <c r="D27" s="456" t="s">
        <v>26</v>
      </c>
      <c r="E27" s="456" t="s">
        <v>0</v>
      </c>
      <c r="F27" s="456" t="s">
        <v>1</v>
      </c>
      <c r="G27" s="457">
        <f>G1</f>
        <v>4</v>
      </c>
      <c r="H27" s="457"/>
    </row>
    <row r="28" spans="3:9" ht="33.75">
      <c r="C28" s="345"/>
      <c r="D28" s="10" t="s">
        <v>26</v>
      </c>
      <c r="E28" s="269" t="s">
        <v>415</v>
      </c>
      <c r="F28" s="383" t="s">
        <v>416</v>
      </c>
      <c r="G28" s="447" t="str">
        <f>IF(buhg_flag="да",IF(dateBuhg="","Не указана",dateBuhg),"Не осуществлялась")</f>
        <v>22.03.2022</v>
      </c>
      <c r="H28" s="324" t="s">
        <v>417</v>
      </c>
      <c r="I28" s="446"/>
    </row>
    <row r="29" spans="3:9" ht="22.5">
      <c r="C29" s="345"/>
      <c r="D29" s="10" t="s">
        <v>0</v>
      </c>
      <c r="E29" s="269" t="s">
        <v>553</v>
      </c>
      <c r="F29" s="383" t="s">
        <v>418</v>
      </c>
      <c r="G29" s="641">
        <v>2525.8000000000002</v>
      </c>
      <c r="H29" s="324" t="s">
        <v>561</v>
      </c>
      <c r="I29" s="446"/>
    </row>
    <row r="30" spans="3:9" ht="22.5">
      <c r="C30" s="345"/>
      <c r="D30" s="10" t="s">
        <v>1</v>
      </c>
      <c r="E30" s="269" t="s">
        <v>420</v>
      </c>
      <c r="F30" s="383" t="s">
        <v>418</v>
      </c>
      <c r="G30" s="8">
        <f>SUM(G31:G32,G39,G42:G50,G53,G56,G60)</f>
        <v>2525.8000000000002</v>
      </c>
      <c r="H30" s="324" t="s">
        <v>419</v>
      </c>
      <c r="I30" s="446"/>
    </row>
    <row r="31" spans="3:9" ht="22.5">
      <c r="C31" s="345"/>
      <c r="D31" s="10" t="s">
        <v>258</v>
      </c>
      <c r="E31" s="7" t="s">
        <v>554</v>
      </c>
      <c r="F31" s="383" t="s">
        <v>418</v>
      </c>
      <c r="G31" s="641">
        <v>0</v>
      </c>
      <c r="H31" s="324"/>
      <c r="I31" s="446"/>
    </row>
    <row r="32" spans="1:29" s="474" customFormat="1" ht="18.75">
      <c r="A32" s="572"/>
      <c r="B32" s="478"/>
      <c r="C32" s="345"/>
      <c r="D32" s="10" t="s">
        <v>414</v>
      </c>
      <c r="E32" s="570" t="s">
        <v>555</v>
      </c>
      <c r="F32" s="567" t="s">
        <v>418</v>
      </c>
      <c r="G32" s="8">
        <f>SUMIF($E33:$E38,$E7,G33:G38)</f>
        <v>0</v>
      </c>
      <c r="H32" s="324" t="s">
        <v>562</v>
      </c>
      <c r="I32" s="446"/>
      <c r="J32" s="478"/>
      <c r="K32" s="484"/>
      <c r="L32" s="478"/>
      <c r="M32" s="478"/>
      <c r="N32" s="478"/>
      <c r="O32" s="478"/>
      <c r="P32" s="484"/>
      <c r="Q32" s="478"/>
      <c r="R32" s="478"/>
      <c r="S32" s="455"/>
      <c r="T32" s="478"/>
      <c r="U32" s="478"/>
      <c r="V32" s="478"/>
      <c r="W32" s="478"/>
      <c r="X32" s="478"/>
      <c r="Y32" s="47"/>
      <c r="Z32" s="47"/>
      <c r="AA32" s="47"/>
      <c r="AB32" s="47"/>
      <c r="AC32" s="47"/>
    </row>
    <row r="33" spans="1:29" s="394" customFormat="1" ht="5.25" hidden="1">
      <c r="A33" s="830" t="s">
        <v>581</v>
      </c>
      <c r="B33" s="484"/>
      <c r="C33" s="407"/>
      <c r="D33" s="596"/>
      <c r="E33" s="595"/>
      <c r="F33" s="594"/>
      <c r="G33" s="593"/>
      <c r="H33" s="592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590"/>
      <c r="T33" s="484"/>
      <c r="U33" s="484"/>
      <c r="V33" s="484"/>
      <c r="W33" s="484"/>
      <c r="X33" s="484"/>
      <c r="Y33" s="395"/>
      <c r="Z33" s="395"/>
      <c r="AA33" s="395"/>
      <c r="AB33" s="395"/>
      <c r="AC33" s="395"/>
    </row>
    <row r="34" spans="1:29" s="394" customFormat="1" ht="5.25" hidden="1">
      <c r="A34" s="830"/>
      <c r="B34" s="484"/>
      <c r="C34" s="407"/>
      <c r="D34" s="589"/>
      <c r="E34" s="588"/>
      <c r="F34" s="594"/>
      <c r="G34" s="587"/>
      <c r="H34" s="592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590"/>
      <c r="T34" s="484"/>
      <c r="U34" s="484"/>
      <c r="V34" s="484"/>
      <c r="W34" s="484"/>
      <c r="X34" s="484"/>
      <c r="Y34" s="395"/>
      <c r="Z34" s="395"/>
      <c r="AA34" s="395"/>
      <c r="AB34" s="395"/>
      <c r="AC34" s="395"/>
    </row>
    <row r="35" spans="1:29" s="394" customFormat="1" ht="5.25" hidden="1">
      <c r="A35" s="830"/>
      <c r="B35" s="484"/>
      <c r="C35" s="407"/>
      <c r="D35" s="589"/>
      <c r="E35" s="588"/>
      <c r="F35" s="594"/>
      <c r="G35" s="587"/>
      <c r="H35" s="592"/>
      <c r="I35" s="484"/>
      <c r="J35" s="484"/>
      <c r="K35" s="484"/>
      <c r="L35" s="484"/>
      <c r="M35" s="484"/>
      <c r="N35" s="484"/>
      <c r="O35" s="484"/>
      <c r="P35" s="484"/>
      <c r="Q35" s="484"/>
      <c r="R35" s="484"/>
      <c r="S35" s="590"/>
      <c r="T35" s="484"/>
      <c r="U35" s="484"/>
      <c r="V35" s="484"/>
      <c r="W35" s="484"/>
      <c r="X35" s="484"/>
      <c r="Y35" s="395"/>
      <c r="Z35" s="395"/>
      <c r="AA35" s="395"/>
      <c r="AB35" s="395"/>
      <c r="AC35" s="395"/>
    </row>
    <row r="36" spans="1:29" s="394" customFormat="1" ht="5.25" hidden="1">
      <c r="A36" s="830"/>
      <c r="B36" s="484"/>
      <c r="C36" s="407"/>
      <c r="D36" s="589"/>
      <c r="E36" s="588"/>
      <c r="F36" s="594"/>
      <c r="G36" s="587"/>
      <c r="H36" s="592"/>
      <c r="I36" s="484"/>
      <c r="J36" s="484"/>
      <c r="K36" s="484"/>
      <c r="L36" s="484"/>
      <c r="M36" s="484"/>
      <c r="N36" s="484"/>
      <c r="O36" s="484"/>
      <c r="P36" s="484"/>
      <c r="Q36" s="484"/>
      <c r="R36" s="484"/>
      <c r="S36" s="590"/>
      <c r="T36" s="484"/>
      <c r="U36" s="484"/>
      <c r="V36" s="484"/>
      <c r="W36" s="484"/>
      <c r="X36" s="484"/>
      <c r="Y36" s="395"/>
      <c r="Z36" s="395"/>
      <c r="AA36" s="395"/>
      <c r="AB36" s="395"/>
      <c r="AC36" s="395"/>
    </row>
    <row r="37" spans="1:29" s="394" customFormat="1" ht="5.25" hidden="1">
      <c r="A37" s="830"/>
      <c r="B37" s="484"/>
      <c r="C37" s="407"/>
      <c r="D37" s="589"/>
      <c r="E37" s="588"/>
      <c r="F37" s="594"/>
      <c r="G37" s="593"/>
      <c r="H37" s="592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590"/>
      <c r="T37" s="484"/>
      <c r="U37" s="484"/>
      <c r="V37" s="484"/>
      <c r="W37" s="484"/>
      <c r="X37" s="484"/>
      <c r="Y37" s="395"/>
      <c r="Z37" s="395"/>
      <c r="AA37" s="395"/>
      <c r="AB37" s="395"/>
      <c r="AC37" s="395"/>
    </row>
    <row r="38" spans="1:29" s="478" customFormat="1" ht="18" customHeight="1">
      <c r="A38" s="572"/>
      <c r="C38" s="169"/>
      <c r="D38" s="453"/>
      <c r="E38" s="612" t="s">
        <v>580</v>
      </c>
      <c r="F38" s="325"/>
      <c r="G38" s="327"/>
      <c r="H38" s="450"/>
      <c r="I38" s="446"/>
      <c r="K38" s="484"/>
      <c r="P38" s="484"/>
      <c r="S38" s="455"/>
      <c r="Y38" s="47"/>
      <c r="Z38" s="47"/>
      <c r="AA38" s="47"/>
      <c r="AB38" s="47"/>
      <c r="AC38" s="47"/>
    </row>
    <row r="39" spans="1:29" s="191" customFormat="1" ht="22.5">
      <c r="A39" s="15"/>
      <c r="C39" s="4"/>
      <c r="D39" s="10" t="s">
        <v>423</v>
      </c>
      <c r="E39" s="7" t="s">
        <v>565</v>
      </c>
      <c r="F39" s="383" t="s">
        <v>418</v>
      </c>
      <c r="G39" s="641">
        <v>0</v>
      </c>
      <c r="H39" s="324"/>
      <c r="I39" s="446"/>
      <c r="K39" s="484"/>
      <c r="P39" s="484"/>
      <c r="S39" s="455"/>
      <c r="Y39" s="47"/>
      <c r="Z39" s="47"/>
      <c r="AA39" s="47"/>
      <c r="AB39" s="47"/>
      <c r="AC39" s="47"/>
    </row>
    <row r="40" spans="1:29" s="191" customFormat="1" ht="22.5">
      <c r="A40" s="15"/>
      <c r="C40" s="9"/>
      <c r="D40" s="10" t="s">
        <v>568</v>
      </c>
      <c r="E40" s="6" t="s">
        <v>335</v>
      </c>
      <c r="F40" s="383" t="s">
        <v>421</v>
      </c>
      <c r="G40" s="641">
        <v>0</v>
      </c>
      <c r="H40" s="324"/>
      <c r="I40" s="446"/>
      <c r="K40" s="484"/>
      <c r="P40" s="484"/>
      <c r="S40" s="455"/>
      <c r="Y40" s="47"/>
      <c r="Z40" s="47"/>
      <c r="AA40" s="47"/>
      <c r="AB40" s="47"/>
      <c r="AC40" s="47"/>
    </row>
    <row r="41" spans="1:29" s="191" customFormat="1" ht="18.75">
      <c r="A41" s="15"/>
      <c r="C41" s="345"/>
      <c r="D41" s="10" t="s">
        <v>569</v>
      </c>
      <c r="E41" s="6" t="s">
        <v>566</v>
      </c>
      <c r="F41" s="383" t="s">
        <v>422</v>
      </c>
      <c r="G41" s="3">
        <v>0</v>
      </c>
      <c r="H41" s="324"/>
      <c r="I41" s="446"/>
      <c r="K41" s="484"/>
      <c r="P41" s="484"/>
      <c r="S41" s="455"/>
      <c r="Y41" s="47"/>
      <c r="Z41" s="47"/>
      <c r="AA41" s="47"/>
      <c r="AB41" s="47"/>
      <c r="AC41" s="47"/>
    </row>
    <row r="42" spans="1:29" s="478" customFormat="1" ht="22.5">
      <c r="A42" s="572"/>
      <c r="C42" s="345"/>
      <c r="D42" s="10" t="s">
        <v>424</v>
      </c>
      <c r="E42" s="570" t="s">
        <v>567</v>
      </c>
      <c r="F42" s="567" t="s">
        <v>418</v>
      </c>
      <c r="G42" s="641">
        <v>1781.65</v>
      </c>
      <c r="H42" s="324"/>
      <c r="I42" s="446"/>
      <c r="K42" s="484"/>
      <c r="P42" s="484"/>
      <c r="S42" s="455"/>
      <c r="Y42" s="47"/>
      <c r="Z42" s="47"/>
      <c r="AA42" s="47"/>
      <c r="AB42" s="47"/>
      <c r="AC42" s="47"/>
    </row>
    <row r="43" spans="1:29" s="191" customFormat="1" ht="22.5">
      <c r="A43" s="15"/>
      <c r="C43" s="345"/>
      <c r="D43" s="10" t="s">
        <v>425</v>
      </c>
      <c r="E43" s="7" t="s">
        <v>570</v>
      </c>
      <c r="F43" s="383" t="s">
        <v>418</v>
      </c>
      <c r="G43" s="641">
        <v>120.48</v>
      </c>
      <c r="H43" s="324"/>
      <c r="I43" s="446"/>
      <c r="K43" s="528"/>
      <c r="L43" s="237"/>
      <c r="M43" s="237"/>
      <c r="P43" s="484"/>
      <c r="S43" s="455"/>
      <c r="Y43" s="47"/>
      <c r="Z43" s="47"/>
      <c r="AA43" s="47"/>
      <c r="AB43" s="47"/>
      <c r="AC43" s="47"/>
    </row>
    <row r="44" spans="1:29" s="191" customFormat="1" ht="22.5">
      <c r="A44" s="15"/>
      <c r="C44" s="9"/>
      <c r="D44" s="10" t="s">
        <v>426</v>
      </c>
      <c r="E44" s="570" t="s">
        <v>336</v>
      </c>
      <c r="F44" s="383" t="s">
        <v>418</v>
      </c>
      <c r="G44" s="641">
        <v>195.67</v>
      </c>
      <c r="H44" s="324"/>
      <c r="I44" s="446"/>
      <c r="K44" s="484"/>
      <c r="P44" s="484"/>
      <c r="S44" s="455"/>
      <c r="Y44" s="47"/>
      <c r="Z44" s="47"/>
      <c r="AA44" s="47"/>
      <c r="AB44" s="47"/>
      <c r="AC44" s="47"/>
    </row>
    <row r="45" spans="1:29" s="191" customFormat="1" ht="22.5">
      <c r="A45" s="15"/>
      <c r="C45" s="345"/>
      <c r="D45" s="10" t="s">
        <v>427</v>
      </c>
      <c r="E45" s="570" t="s">
        <v>337</v>
      </c>
      <c r="F45" s="383" t="s">
        <v>418</v>
      </c>
      <c r="G45" s="641">
        <v>39</v>
      </c>
      <c r="H45" s="324"/>
      <c r="I45" s="446"/>
      <c r="K45" s="484"/>
      <c r="P45" s="484"/>
      <c r="S45" s="455"/>
      <c r="Y45" s="47"/>
      <c r="Z45" s="47"/>
      <c r="AA45" s="47"/>
      <c r="AB45" s="47"/>
      <c r="AC45" s="47"/>
    </row>
    <row r="46" spans="1:29" s="191" customFormat="1" ht="22.5">
      <c r="A46" s="15"/>
      <c r="C46" s="9"/>
      <c r="D46" s="10" t="s">
        <v>428</v>
      </c>
      <c r="E46" s="570" t="s">
        <v>338</v>
      </c>
      <c r="F46" s="383" t="s">
        <v>418</v>
      </c>
      <c r="G46" s="641">
        <v>0</v>
      </c>
      <c r="H46" s="324"/>
      <c r="I46" s="446"/>
      <c r="K46" s="484"/>
      <c r="P46" s="484"/>
      <c r="S46" s="455"/>
      <c r="Y46" s="47"/>
      <c r="Z46" s="47"/>
      <c r="AA46" s="47"/>
      <c r="AB46" s="47"/>
      <c r="AC46" s="47"/>
    </row>
    <row r="47" spans="1:29" s="191" customFormat="1" ht="22.5">
      <c r="A47" s="15"/>
      <c r="C47" s="345"/>
      <c r="D47" s="10" t="s">
        <v>434</v>
      </c>
      <c r="E47" s="570" t="s">
        <v>339</v>
      </c>
      <c r="F47" s="383" t="s">
        <v>418</v>
      </c>
      <c r="G47" s="641">
        <v>0</v>
      </c>
      <c r="H47" s="324"/>
      <c r="I47" s="446"/>
      <c r="K47" s="484"/>
      <c r="P47" s="484"/>
      <c r="S47" s="455"/>
      <c r="Y47" s="47"/>
      <c r="Z47" s="47"/>
      <c r="AA47" s="47"/>
      <c r="AB47" s="47"/>
      <c r="AC47" s="47"/>
    </row>
    <row r="48" spans="1:29" s="191" customFormat="1" ht="22.5">
      <c r="A48" s="15"/>
      <c r="C48" s="345"/>
      <c r="D48" s="10" t="s">
        <v>439</v>
      </c>
      <c r="E48" s="7" t="s">
        <v>340</v>
      </c>
      <c r="F48" s="383" t="s">
        <v>418</v>
      </c>
      <c r="G48" s="641">
        <v>0</v>
      </c>
      <c r="H48" s="324"/>
      <c r="I48" s="446"/>
      <c r="K48" s="528"/>
      <c r="L48" s="237"/>
      <c r="M48" s="237"/>
      <c r="P48" s="484"/>
      <c r="S48" s="455"/>
      <c r="Y48" s="47"/>
      <c r="Z48" s="47"/>
      <c r="AA48" s="47"/>
      <c r="AB48" s="47"/>
      <c r="AC48" s="47"/>
    </row>
    <row r="49" spans="1:29" s="191" customFormat="1" ht="22.5">
      <c r="A49" s="15"/>
      <c r="C49" s="345"/>
      <c r="D49" s="10" t="s">
        <v>440</v>
      </c>
      <c r="E49" s="7" t="s">
        <v>341</v>
      </c>
      <c r="F49" s="383" t="s">
        <v>418</v>
      </c>
      <c r="G49" s="641">
        <v>0</v>
      </c>
      <c r="H49" s="324"/>
      <c r="I49" s="446"/>
      <c r="K49" s="528"/>
      <c r="L49" s="237"/>
      <c r="M49" s="237"/>
      <c r="P49" s="484"/>
      <c r="S49" s="455"/>
      <c r="Y49" s="47"/>
      <c r="Z49" s="47"/>
      <c r="AA49" s="47"/>
      <c r="AB49" s="47"/>
      <c r="AC49" s="47"/>
    </row>
    <row r="50" spans="1:29" s="191" customFormat="1" ht="18.75">
      <c r="A50" s="15"/>
      <c r="C50" s="345"/>
      <c r="D50" s="10" t="s">
        <v>441</v>
      </c>
      <c r="E50" s="7" t="s">
        <v>429</v>
      </c>
      <c r="F50" s="383" t="s">
        <v>418</v>
      </c>
      <c r="G50" s="641">
        <v>45</v>
      </c>
      <c r="H50" s="324" t="s">
        <v>430</v>
      </c>
      <c r="I50" s="446"/>
      <c r="K50" s="484"/>
      <c r="P50" s="484"/>
      <c r="S50" s="455"/>
      <c r="Y50" s="47"/>
      <c r="Z50" s="47"/>
      <c r="AA50" s="47"/>
      <c r="AB50" s="47"/>
      <c r="AC50" s="47"/>
    </row>
    <row r="51" spans="1:29" s="191" customFormat="1" ht="18.75">
      <c r="A51" s="15"/>
      <c r="C51" s="345"/>
      <c r="D51" s="10" t="s">
        <v>560</v>
      </c>
      <c r="E51" s="6" t="s">
        <v>342</v>
      </c>
      <c r="F51" s="383" t="s">
        <v>418</v>
      </c>
      <c r="G51" s="641">
        <v>0</v>
      </c>
      <c r="H51" s="324" t="s">
        <v>431</v>
      </c>
      <c r="I51" s="446"/>
      <c r="K51" s="484"/>
      <c r="P51" s="484"/>
      <c r="S51" s="455"/>
      <c r="Y51" s="47"/>
      <c r="Z51" s="47"/>
      <c r="AA51" s="47"/>
      <c r="AB51" s="47"/>
      <c r="AC51" s="47"/>
    </row>
    <row r="52" spans="1:29" s="191" customFormat="1" ht="18.75">
      <c r="A52" s="15"/>
      <c r="C52" s="345"/>
      <c r="D52" s="10" t="s">
        <v>571</v>
      </c>
      <c r="E52" s="6" t="s">
        <v>343</v>
      </c>
      <c r="F52" s="383" t="s">
        <v>418</v>
      </c>
      <c r="G52" s="641">
        <v>0</v>
      </c>
      <c r="H52" s="324" t="s">
        <v>432</v>
      </c>
      <c r="I52" s="446"/>
      <c r="K52" s="484"/>
      <c r="P52" s="484"/>
      <c r="S52" s="455"/>
      <c r="Y52" s="47"/>
      <c r="Z52" s="47"/>
      <c r="AA52" s="47"/>
      <c r="AB52" s="47"/>
      <c r="AC52" s="47"/>
    </row>
    <row r="53" spans="1:29" s="191" customFormat="1" ht="18.75">
      <c r="A53" s="15"/>
      <c r="C53" s="345"/>
      <c r="D53" s="10" t="s">
        <v>572</v>
      </c>
      <c r="E53" s="7" t="s">
        <v>433</v>
      </c>
      <c r="F53" s="383" t="s">
        <v>418</v>
      </c>
      <c r="G53" s="641">
        <v>39</v>
      </c>
      <c r="H53" s="324" t="s">
        <v>435</v>
      </c>
      <c r="I53" s="446"/>
      <c r="K53" s="484"/>
      <c r="P53" s="484"/>
      <c r="S53" s="455"/>
      <c r="Y53" s="47"/>
      <c r="Z53" s="47"/>
      <c r="AA53" s="47"/>
      <c r="AB53" s="47"/>
      <c r="AC53" s="47"/>
    </row>
    <row r="54" spans="1:29" s="191" customFormat="1" ht="18.75">
      <c r="A54" s="15"/>
      <c r="C54" s="345"/>
      <c r="D54" s="10" t="s">
        <v>573</v>
      </c>
      <c r="E54" s="6" t="s">
        <v>342</v>
      </c>
      <c r="F54" s="383" t="s">
        <v>418</v>
      </c>
      <c r="G54" s="641">
        <v>0</v>
      </c>
      <c r="H54" s="324" t="s">
        <v>436</v>
      </c>
      <c r="I54" s="446"/>
      <c r="K54" s="484"/>
      <c r="P54" s="484"/>
      <c r="S54" s="455"/>
      <c r="Y54" s="47"/>
      <c r="Z54" s="47"/>
      <c r="AA54" s="47"/>
      <c r="AB54" s="47"/>
      <c r="AC54" s="47"/>
    </row>
    <row r="55" spans="1:29" s="191" customFormat="1" ht="18.75">
      <c r="A55" s="15"/>
      <c r="C55" s="345"/>
      <c r="D55" s="10" t="s">
        <v>574</v>
      </c>
      <c r="E55" s="6" t="s">
        <v>343</v>
      </c>
      <c r="F55" s="383" t="s">
        <v>418</v>
      </c>
      <c r="G55" s="641">
        <v>0</v>
      </c>
      <c r="H55" s="324" t="s">
        <v>437</v>
      </c>
      <c r="I55" s="446"/>
      <c r="K55" s="484"/>
      <c r="P55" s="484"/>
      <c r="S55" s="455"/>
      <c r="Y55" s="47"/>
      <c r="Z55" s="47"/>
      <c r="AA55" s="47"/>
      <c r="AB55" s="47"/>
      <c r="AC55" s="47"/>
    </row>
    <row r="56" spans="1:29" s="191" customFormat="1" ht="22.5">
      <c r="A56" s="15"/>
      <c r="C56" s="345"/>
      <c r="D56" s="836" t="s">
        <v>575</v>
      </c>
      <c r="E56" s="7" t="s">
        <v>438</v>
      </c>
      <c r="F56" s="838" t="s">
        <v>418</v>
      </c>
      <c r="G56" s="641">
        <v>0</v>
      </c>
      <c r="H56" s="324"/>
      <c r="I56" s="446"/>
      <c r="K56" s="484"/>
      <c r="P56" s="484"/>
      <c r="S56" s="455"/>
      <c r="Y56" s="47"/>
      <c r="Z56" s="47"/>
      <c r="AA56" s="47"/>
      <c r="AB56" s="47"/>
      <c r="AC56" s="47"/>
    </row>
    <row r="57" spans="1:29" s="191" customFormat="1" ht="45">
      <c r="A57" s="15"/>
      <c r="C57" s="345"/>
      <c r="D57" s="837"/>
      <c r="E57" s="6" t="s">
        <v>344</v>
      </c>
      <c r="F57" s="827"/>
      <c r="G57" s="460" t="s">
        <v>538</v>
      </c>
      <c r="H57" s="324"/>
      <c r="I57" s="446"/>
      <c r="K57" s="484">
        <f>nerr(MATCH("есть",List01_flag_index_1,0))</f>
        <v>0</v>
      </c>
      <c r="P57" s="484"/>
      <c r="S57" s="455"/>
      <c r="Y57" s="47"/>
      <c r="Z57" s="47"/>
      <c r="AA57" s="47"/>
      <c r="AB57" s="47"/>
      <c r="AC57" s="47"/>
    </row>
    <row r="58" spans="1:29" s="484" customFormat="1" ht="5.25" hidden="1">
      <c r="A58" s="392"/>
      <c r="C58" s="407"/>
      <c r="D58" s="839"/>
      <c r="E58" s="606"/>
      <c r="F58" s="841"/>
      <c r="G58" s="587"/>
      <c r="H58" s="592"/>
      <c r="S58" s="590"/>
      <c r="Y58" s="395"/>
      <c r="Z58" s="395"/>
      <c r="AA58" s="395"/>
      <c r="AB58" s="395"/>
      <c r="AC58" s="395"/>
    </row>
    <row r="59" spans="1:29" s="484" customFormat="1" ht="5.25" hidden="1">
      <c r="A59" s="392"/>
      <c r="C59" s="407"/>
      <c r="D59" s="840"/>
      <c r="E59" s="584"/>
      <c r="F59" s="842"/>
      <c r="G59" s="599" t="s">
        <v>538</v>
      </c>
      <c r="H59" s="592"/>
      <c r="K59" s="484">
        <f>nerr(MATCH("есть",List01_flag_index_2,0))</f>
        <v>0</v>
      </c>
      <c r="S59" s="590"/>
      <c r="Y59" s="395"/>
      <c r="Z59" s="395"/>
      <c r="AA59" s="395"/>
      <c r="AB59" s="395"/>
      <c r="AC59" s="395"/>
    </row>
    <row r="60" spans="1:29" s="191" customFormat="1" ht="22.5">
      <c r="A60" s="15"/>
      <c r="C60" s="345"/>
      <c r="D60" s="448" t="s">
        <v>576</v>
      </c>
      <c r="E60" s="2" t="s">
        <v>442</v>
      </c>
      <c r="F60" s="384" t="s">
        <v>418</v>
      </c>
      <c r="G60" s="454">
        <f>SUM(G61:G63)</f>
        <v>305</v>
      </c>
      <c r="H60" s="324" t="s">
        <v>578</v>
      </c>
      <c r="I60" s="446"/>
      <c r="K60" s="484"/>
      <c r="P60" s="484"/>
      <c r="S60" s="455"/>
      <c r="Y60" s="47"/>
      <c r="Z60" s="47"/>
      <c r="AA60" s="47"/>
      <c r="AB60" s="47"/>
      <c r="AC60" s="47"/>
    </row>
    <row r="61" spans="1:29" s="191" customFormat="1" ht="18.75" hidden="1">
      <c r="A61" s="15"/>
      <c r="C61" s="345"/>
      <c r="D61" s="569" t="s">
        <v>577</v>
      </c>
      <c r="E61" s="571"/>
      <c r="F61" s="567"/>
      <c r="G61" s="514"/>
      <c r="H61" s="449"/>
      <c r="I61" s="446"/>
      <c r="K61" s="484"/>
      <c r="P61" s="484"/>
      <c r="S61" s="455"/>
      <c r="Y61" s="47"/>
      <c r="Z61" s="47"/>
      <c r="AA61" s="47"/>
      <c r="AB61" s="47"/>
      <c r="AC61" s="47"/>
    </row>
    <row r="62" spans="1:29" s="637" customFormat="1" ht="33.75">
      <c r="A62" s="725"/>
      <c r="C62" s="743" t="s">
        <v>3335</v>
      </c>
      <c r="D62" s="728" t="s">
        <v>3342</v>
      </c>
      <c r="E62" s="742" t="s">
        <v>3343</v>
      </c>
      <c r="F62" s="721" t="s">
        <v>418</v>
      </c>
      <c r="G62" s="512">
        <v>305</v>
      </c>
      <c r="H62" s="519" t="s">
        <v>579</v>
      </c>
      <c r="I62" s="446"/>
      <c r="K62" s="484"/>
      <c r="P62" s="484"/>
      <c r="S62" s="455"/>
      <c r="Y62" s="635"/>
      <c r="Z62" s="635"/>
      <c r="AA62" s="635"/>
      <c r="AB62" s="635"/>
      <c r="AC62" s="635"/>
    </row>
    <row r="63" spans="1:29" s="191" customFormat="1" ht="18.75">
      <c r="A63" s="15"/>
      <c r="C63" s="169"/>
      <c r="D63" s="453"/>
      <c r="E63" s="188" t="s">
        <v>345</v>
      </c>
      <c r="F63" s="325"/>
      <c r="G63" s="327"/>
      <c r="H63" s="450"/>
      <c r="I63" s="446"/>
      <c r="K63" s="484"/>
      <c r="P63" s="484"/>
      <c r="S63" s="455"/>
      <c r="Y63" s="47"/>
      <c r="Z63" s="47"/>
      <c r="AA63" s="47"/>
      <c r="AB63" s="47"/>
      <c r="AC63" s="47"/>
    </row>
    <row r="64" spans="1:29" s="191" customFormat="1" ht="22.5">
      <c r="A64" s="15"/>
      <c r="C64" s="345"/>
      <c r="D64" s="10" t="s">
        <v>2</v>
      </c>
      <c r="E64" s="269" t="s">
        <v>582</v>
      </c>
      <c r="F64" s="383" t="s">
        <v>418</v>
      </c>
      <c r="G64" s="641">
        <f>G29-G30</f>
        <v>0</v>
      </c>
      <c r="H64" s="324"/>
      <c r="I64" s="446"/>
      <c r="K64" s="484"/>
      <c r="P64" s="484"/>
      <c r="S64" s="455"/>
      <c r="Y64" s="47"/>
      <c r="Z64" s="47"/>
      <c r="AA64" s="47"/>
      <c r="AB64" s="47"/>
      <c r="AC64" s="47"/>
    </row>
    <row r="65" spans="1:29" s="191" customFormat="1" ht="22.5">
      <c r="A65" s="15"/>
      <c r="C65" s="9"/>
      <c r="D65" s="10" t="s">
        <v>12</v>
      </c>
      <c r="E65" s="269" t="s">
        <v>346</v>
      </c>
      <c r="F65" s="383" t="s">
        <v>418</v>
      </c>
      <c r="G65" s="641">
        <v>0</v>
      </c>
      <c r="H65" s="324" t="s">
        <v>583</v>
      </c>
      <c r="I65" s="446"/>
      <c r="K65" s="484"/>
      <c r="P65" s="484"/>
      <c r="S65" s="455"/>
      <c r="Y65" s="47"/>
      <c r="Z65" s="47"/>
      <c r="AA65" s="47"/>
      <c r="AB65" s="47"/>
      <c r="AC65" s="47"/>
    </row>
    <row r="66" spans="1:29" s="191" customFormat="1" ht="33.75">
      <c r="A66" s="15"/>
      <c r="C66" s="345"/>
      <c r="D66" s="10" t="s">
        <v>269</v>
      </c>
      <c r="E66" s="7" t="s">
        <v>444</v>
      </c>
      <c r="F66" s="383" t="s">
        <v>418</v>
      </c>
      <c r="G66" s="641">
        <v>0</v>
      </c>
      <c r="H66" s="324"/>
      <c r="I66" s="446"/>
      <c r="K66" s="484"/>
      <c r="P66" s="484"/>
      <c r="S66" s="455"/>
      <c r="Y66" s="47"/>
      <c r="Z66" s="47"/>
      <c r="AA66" s="47"/>
      <c r="AB66" s="47"/>
      <c r="AC66" s="47"/>
    </row>
    <row r="67" spans="1:29" s="191" customFormat="1" ht="18.75">
      <c r="A67" s="15"/>
      <c r="C67" s="345"/>
      <c r="D67" s="10" t="s">
        <v>13</v>
      </c>
      <c r="E67" s="269" t="s">
        <v>347</v>
      </c>
      <c r="F67" s="383" t="s">
        <v>418</v>
      </c>
      <c r="G67" s="641">
        <v>0</v>
      </c>
      <c r="H67" s="324" t="s">
        <v>588</v>
      </c>
      <c r="I67" s="446"/>
      <c r="K67" s="484"/>
      <c r="P67" s="484"/>
      <c r="S67" s="455"/>
      <c r="Y67" s="47"/>
      <c r="Z67" s="47"/>
      <c r="AA67" s="47"/>
      <c r="AB67" s="47"/>
      <c r="AC67" s="47"/>
    </row>
    <row r="68" spans="1:29" s="191" customFormat="1" ht="22.5">
      <c r="A68" s="15"/>
      <c r="C68" s="345"/>
      <c r="D68" s="10" t="s">
        <v>584</v>
      </c>
      <c r="E68" s="7" t="s">
        <v>445</v>
      </c>
      <c r="F68" s="383" t="s">
        <v>418</v>
      </c>
      <c r="G68" s="641">
        <v>0</v>
      </c>
      <c r="H68" s="324" t="s">
        <v>589</v>
      </c>
      <c r="I68" s="446"/>
      <c r="K68" s="484"/>
      <c r="P68" s="484"/>
      <c r="S68" s="455"/>
      <c r="Y68" s="47"/>
      <c r="Z68" s="47"/>
      <c r="AA68" s="47"/>
      <c r="AB68" s="47"/>
      <c r="AC68" s="47"/>
    </row>
    <row r="69" spans="1:29" s="191" customFormat="1" ht="22.5">
      <c r="A69" s="15"/>
      <c r="C69" s="345"/>
      <c r="D69" s="10" t="s">
        <v>585</v>
      </c>
      <c r="E69" s="6" t="s">
        <v>446</v>
      </c>
      <c r="F69" s="383" t="s">
        <v>418</v>
      </c>
      <c r="G69" s="641">
        <v>0</v>
      </c>
      <c r="H69" s="324" t="s">
        <v>590</v>
      </c>
      <c r="I69" s="446"/>
      <c r="K69" s="484"/>
      <c r="P69" s="484"/>
      <c r="S69" s="455"/>
      <c r="Y69" s="47"/>
      <c r="Z69" s="47"/>
      <c r="AA69" s="47"/>
      <c r="AB69" s="47"/>
      <c r="AC69" s="47"/>
    </row>
    <row r="70" spans="1:29" s="191" customFormat="1" ht="22.5">
      <c r="A70" s="15"/>
      <c r="C70" s="345"/>
      <c r="D70" s="10" t="s">
        <v>586</v>
      </c>
      <c r="E70" s="6" t="s">
        <v>447</v>
      </c>
      <c r="F70" s="383" t="s">
        <v>418</v>
      </c>
      <c r="G70" s="641">
        <v>0</v>
      </c>
      <c r="H70" s="324" t="s">
        <v>591</v>
      </c>
      <c r="I70" s="446"/>
      <c r="K70" s="484"/>
      <c r="P70" s="484"/>
      <c r="S70" s="455"/>
      <c r="Y70" s="47"/>
      <c r="Z70" s="47"/>
      <c r="AA70" s="47"/>
      <c r="AB70" s="47"/>
      <c r="AC70" s="47"/>
    </row>
    <row r="71" spans="1:29" s="191" customFormat="1" ht="22.5">
      <c r="A71" s="15"/>
      <c r="C71" s="345"/>
      <c r="D71" s="10" t="s">
        <v>587</v>
      </c>
      <c r="E71" s="7" t="s">
        <v>448</v>
      </c>
      <c r="F71" s="383" t="s">
        <v>418</v>
      </c>
      <c r="G71" s="641">
        <v>0</v>
      </c>
      <c r="H71" s="324"/>
      <c r="I71" s="446"/>
      <c r="K71" s="484"/>
      <c r="P71" s="484"/>
      <c r="S71" s="455"/>
      <c r="Y71" s="47"/>
      <c r="Z71" s="47"/>
      <c r="AA71" s="47"/>
      <c r="AB71" s="47"/>
      <c r="AC71" s="47"/>
    </row>
    <row r="72" spans="1:29" s="191" customFormat="1" ht="33.75">
      <c r="A72" s="15"/>
      <c r="C72" s="345"/>
      <c r="D72" s="10" t="s">
        <v>31</v>
      </c>
      <c r="E72" s="269" t="s">
        <v>348</v>
      </c>
      <c r="F72" s="383" t="s">
        <v>251</v>
      </c>
      <c r="G72" s="679" t="s">
        <v>3344</v>
      </c>
      <c r="H72" s="324" t="s">
        <v>592</v>
      </c>
      <c r="I72" s="446"/>
      <c r="K72" s="484"/>
      <c r="P72" s="484"/>
      <c r="S72" s="455"/>
      <c r="Y72" s="47"/>
      <c r="Z72" s="47"/>
      <c r="AA72" s="47"/>
      <c r="AB72" s="47"/>
      <c r="AC72" s="47"/>
    </row>
    <row r="73" spans="1:29" s="478" customFormat="1" ht="45">
      <c r="A73" s="572"/>
      <c r="C73" s="345"/>
      <c r="D73" s="10" t="s">
        <v>32</v>
      </c>
      <c r="E73" s="575" t="s">
        <v>593</v>
      </c>
      <c r="F73" s="567" t="s">
        <v>594</v>
      </c>
      <c r="G73" s="641">
        <v>0</v>
      </c>
      <c r="H73" s="324" t="s">
        <v>595</v>
      </c>
      <c r="I73" s="446"/>
      <c r="K73" s="484"/>
      <c r="P73" s="484"/>
      <c r="S73" s="455"/>
      <c r="Y73" s="47"/>
      <c r="Z73" s="47"/>
      <c r="AA73" s="47"/>
      <c r="AB73" s="47"/>
      <c r="AC73" s="47"/>
    </row>
    <row r="74" spans="1:29" s="394" customFormat="1" ht="5.25" hidden="1">
      <c r="A74" s="705"/>
      <c r="B74" s="484"/>
      <c r="C74" s="708"/>
      <c r="D74" s="591" t="s">
        <v>366</v>
      </c>
      <c r="E74" s="611"/>
      <c r="F74" s="707"/>
      <c r="G74" s="585"/>
      <c r="H74" s="598"/>
      <c r="I74" s="484"/>
      <c r="J74" s="484"/>
      <c r="K74" s="484"/>
      <c r="L74" s="484"/>
      <c r="M74" s="484"/>
      <c r="N74" s="484"/>
      <c r="O74" s="484"/>
      <c r="P74" s="484"/>
      <c r="Q74" s="484"/>
      <c r="R74" s="484"/>
      <c r="S74" s="590"/>
      <c r="T74" s="484"/>
      <c r="U74" s="484"/>
      <c r="V74" s="484"/>
      <c r="W74" s="484"/>
      <c r="X74" s="484"/>
      <c r="Y74" s="395"/>
      <c r="Z74" s="395"/>
      <c r="AA74" s="395"/>
      <c r="AB74" s="395"/>
      <c r="AC74" s="395"/>
    </row>
    <row r="75" spans="1:29" s="633" customFormat="1" ht="22.5">
      <c r="A75" s="706"/>
      <c r="B75" s="637"/>
      <c r="C75" s="169"/>
      <c r="D75" s="453"/>
      <c r="E75" s="613" t="s">
        <v>620</v>
      </c>
      <c r="F75" s="325"/>
      <c r="G75" s="327"/>
      <c r="H75" s="451" t="s">
        <v>777</v>
      </c>
      <c r="I75" s="446"/>
      <c r="J75" s="637"/>
      <c r="K75" s="484"/>
      <c r="L75" s="637"/>
      <c r="M75" s="637"/>
      <c r="N75" s="637"/>
      <c r="O75" s="637"/>
      <c r="P75" s="484"/>
      <c r="Q75" s="637"/>
      <c r="R75" s="637"/>
      <c r="S75" s="455"/>
      <c r="T75" s="637"/>
      <c r="U75" s="637"/>
      <c r="V75" s="637"/>
      <c r="W75" s="637"/>
      <c r="X75" s="637"/>
      <c r="Y75" s="635"/>
      <c r="Z75" s="635"/>
      <c r="AA75" s="635"/>
      <c r="AB75" s="635"/>
      <c r="AC75" s="635"/>
    </row>
    <row r="76" spans="1:29" s="478" customFormat="1" ht="22.5">
      <c r="A76" s="572"/>
      <c r="C76" s="345"/>
      <c r="D76" s="10" t="s">
        <v>349</v>
      </c>
      <c r="E76" s="570" t="s">
        <v>596</v>
      </c>
      <c r="F76" s="567" t="s">
        <v>594</v>
      </c>
      <c r="G76" s="641">
        <v>0</v>
      </c>
      <c r="H76" s="324" t="s">
        <v>597</v>
      </c>
      <c r="I76" s="446"/>
      <c r="K76" s="484"/>
      <c r="P76" s="484"/>
      <c r="S76" s="455"/>
      <c r="Y76" s="47"/>
      <c r="Z76" s="47"/>
      <c r="AA76" s="47"/>
      <c r="AB76" s="47"/>
      <c r="AC76" s="47"/>
    </row>
    <row r="77" spans="1:29" s="478" customFormat="1" ht="22.5">
      <c r="A77" s="572"/>
      <c r="C77" s="345"/>
      <c r="D77" s="10" t="s">
        <v>350</v>
      </c>
      <c r="E77" s="570" t="s">
        <v>599</v>
      </c>
      <c r="F77" s="567" t="s">
        <v>598</v>
      </c>
      <c r="G77" s="3">
        <v>0</v>
      </c>
      <c r="H77" s="324" t="s">
        <v>605</v>
      </c>
      <c r="I77" s="446"/>
      <c r="K77" s="484"/>
      <c r="P77" s="484"/>
      <c r="S77" s="455"/>
      <c r="Y77" s="47"/>
      <c r="Z77" s="47"/>
      <c r="AA77" s="47"/>
      <c r="AB77" s="47"/>
      <c r="AC77" s="47"/>
    </row>
    <row r="78" spans="1:29" s="478" customFormat="1" ht="18.75">
      <c r="A78" s="572"/>
      <c r="C78" s="345"/>
      <c r="D78" s="10" t="s">
        <v>413</v>
      </c>
      <c r="E78" s="570" t="s">
        <v>600</v>
      </c>
      <c r="F78" s="567" t="s">
        <v>598</v>
      </c>
      <c r="G78" s="3">
        <v>0</v>
      </c>
      <c r="H78" s="324" t="s">
        <v>606</v>
      </c>
      <c r="I78" s="446"/>
      <c r="K78" s="484"/>
      <c r="P78" s="484"/>
      <c r="S78" s="455"/>
      <c r="Y78" s="47"/>
      <c r="Z78" s="47"/>
      <c r="AA78" s="47"/>
      <c r="AB78" s="47"/>
      <c r="AC78" s="47"/>
    </row>
    <row r="79" spans="1:29" s="478" customFormat="1" ht="33.75">
      <c r="A79" s="572"/>
      <c r="C79" s="345"/>
      <c r="D79" s="10" t="s">
        <v>351</v>
      </c>
      <c r="E79" s="570" t="s">
        <v>603</v>
      </c>
      <c r="F79" s="567" t="s">
        <v>598</v>
      </c>
      <c r="G79" s="3">
        <v>0</v>
      </c>
      <c r="H79" s="324" t="s">
        <v>607</v>
      </c>
      <c r="I79" s="446"/>
      <c r="K79" s="484"/>
      <c r="P79" s="484"/>
      <c r="S79" s="455"/>
      <c r="Y79" s="47"/>
      <c r="Z79" s="47"/>
      <c r="AA79" s="47"/>
      <c r="AB79" s="47"/>
      <c r="AC79" s="47"/>
    </row>
    <row r="80" spans="1:29" s="478" customFormat="1" ht="18.75">
      <c r="A80" s="572"/>
      <c r="C80" s="345"/>
      <c r="D80" s="10" t="s">
        <v>449</v>
      </c>
      <c r="E80" s="571" t="s">
        <v>601</v>
      </c>
      <c r="F80" s="567" t="s">
        <v>598</v>
      </c>
      <c r="G80" s="3">
        <v>0</v>
      </c>
      <c r="H80" s="324"/>
      <c r="I80" s="446"/>
      <c r="K80" s="484"/>
      <c r="P80" s="484"/>
      <c r="S80" s="455"/>
      <c r="Y80" s="47"/>
      <c r="Z80" s="47"/>
      <c r="AA80" s="47"/>
      <c r="AB80" s="47"/>
      <c r="AC80" s="47"/>
    </row>
    <row r="81" spans="1:29" s="478" customFormat="1" ht="45">
      <c r="A81" s="572"/>
      <c r="C81" s="345"/>
      <c r="D81" s="10" t="s">
        <v>604</v>
      </c>
      <c r="E81" s="607" t="s">
        <v>602</v>
      </c>
      <c r="F81" s="567" t="s">
        <v>598</v>
      </c>
      <c r="G81" s="3">
        <v>0</v>
      </c>
      <c r="H81" s="324"/>
      <c r="I81" s="446"/>
      <c r="K81" s="484"/>
      <c r="P81" s="484"/>
      <c r="S81" s="455"/>
      <c r="Y81" s="47"/>
      <c r="Z81" s="47"/>
      <c r="AA81" s="47"/>
      <c r="AB81" s="47"/>
      <c r="AC81" s="47"/>
    </row>
    <row r="82" spans="1:29" s="478" customFormat="1" ht="22.5">
      <c r="A82" s="572"/>
      <c r="C82" s="345"/>
      <c r="D82" s="10" t="s">
        <v>450</v>
      </c>
      <c r="E82" s="570" t="s">
        <v>608</v>
      </c>
      <c r="F82" s="567" t="s">
        <v>598</v>
      </c>
      <c r="G82" s="3">
        <v>0</v>
      </c>
      <c r="H82" s="324"/>
      <c r="I82" s="446"/>
      <c r="K82" s="484"/>
      <c r="P82" s="484"/>
      <c r="S82" s="455"/>
      <c r="Y82" s="47"/>
      <c r="Z82" s="47"/>
      <c r="AA82" s="47"/>
      <c r="AB82" s="47"/>
      <c r="AC82" s="47"/>
    </row>
    <row r="83" spans="1:29" s="478" customFormat="1" ht="22.5" hidden="1">
      <c r="A83" s="572"/>
      <c r="C83" s="345"/>
      <c r="D83" s="10" t="s">
        <v>352</v>
      </c>
      <c r="E83" s="575" t="s">
        <v>609</v>
      </c>
      <c r="F83" s="567" t="s">
        <v>610</v>
      </c>
      <c r="G83" s="653"/>
      <c r="H83" s="324"/>
      <c r="I83" s="446"/>
      <c r="K83" s="484"/>
      <c r="P83" s="484"/>
      <c r="S83" s="455"/>
      <c r="Y83" s="47"/>
      <c r="Z83" s="47"/>
      <c r="AA83" s="47"/>
      <c r="AB83" s="47"/>
      <c r="AC83" s="47"/>
    </row>
    <row r="84" spans="1:29" s="478" customFormat="1" ht="22.5">
      <c r="A84" s="572"/>
      <c r="C84" s="345"/>
      <c r="D84" s="10" t="s">
        <v>353</v>
      </c>
      <c r="E84" s="575" t="s">
        <v>611</v>
      </c>
      <c r="F84" s="567" t="s">
        <v>612</v>
      </c>
      <c r="G84" s="641">
        <v>0</v>
      </c>
      <c r="H84" s="324"/>
      <c r="I84" s="446"/>
      <c r="K84" s="484"/>
      <c r="P84" s="484"/>
      <c r="S84" s="455"/>
      <c r="Y84" s="47"/>
      <c r="Z84" s="47"/>
      <c r="AA84" s="47"/>
      <c r="AB84" s="47"/>
      <c r="AC84" s="47"/>
    </row>
    <row r="85" spans="1:29" s="478" customFormat="1" ht="22.5">
      <c r="A85" s="572"/>
      <c r="C85" s="345"/>
      <c r="D85" s="10" t="s">
        <v>614</v>
      </c>
      <c r="E85" s="570" t="s">
        <v>613</v>
      </c>
      <c r="F85" s="567" t="s">
        <v>612</v>
      </c>
      <c r="G85" s="641">
        <v>0</v>
      </c>
      <c r="H85" s="324" t="s">
        <v>615</v>
      </c>
      <c r="I85" s="446"/>
      <c r="K85" s="484"/>
      <c r="P85" s="484"/>
      <c r="S85" s="455"/>
      <c r="Y85" s="47"/>
      <c r="Z85" s="47"/>
      <c r="AA85" s="47"/>
      <c r="AB85" s="47"/>
      <c r="AC85" s="47"/>
    </row>
    <row r="86" spans="1:29" s="474" customFormat="1" ht="22.5">
      <c r="A86" s="572"/>
      <c r="B86" s="478"/>
      <c r="C86" s="345"/>
      <c r="D86" s="10" t="s">
        <v>354</v>
      </c>
      <c r="E86" s="575" t="s">
        <v>356</v>
      </c>
      <c r="F86" s="567" t="s">
        <v>534</v>
      </c>
      <c r="G86" s="641">
        <v>0</v>
      </c>
      <c r="H86" s="324"/>
      <c r="I86" s="446"/>
      <c r="J86" s="478"/>
      <c r="K86" s="484"/>
      <c r="L86" s="478"/>
      <c r="M86" s="478"/>
      <c r="N86" s="478"/>
      <c r="O86" s="478"/>
      <c r="P86" s="484"/>
      <c r="Q86" s="478"/>
      <c r="R86" s="478"/>
      <c r="S86" s="455"/>
      <c r="T86" s="478"/>
      <c r="U86" s="478"/>
      <c r="V86" s="478"/>
      <c r="W86" s="478"/>
      <c r="X86" s="478"/>
      <c r="Y86" s="47"/>
      <c r="Z86" s="47"/>
      <c r="AA86" s="47"/>
      <c r="AB86" s="47"/>
      <c r="AC86" s="47"/>
    </row>
    <row r="87" spans="1:29" s="474" customFormat="1" ht="22.5">
      <c r="A87" s="572"/>
      <c r="B87" s="478"/>
      <c r="C87" s="345"/>
      <c r="D87" s="10" t="s">
        <v>355</v>
      </c>
      <c r="E87" s="575" t="s">
        <v>616</v>
      </c>
      <c r="F87" s="567" t="s">
        <v>534</v>
      </c>
      <c r="G87" s="641">
        <v>0</v>
      </c>
      <c r="H87" s="324"/>
      <c r="I87" s="446"/>
      <c r="J87" s="478"/>
      <c r="K87" s="484"/>
      <c r="L87" s="478"/>
      <c r="M87" s="478"/>
      <c r="N87" s="478"/>
      <c r="O87" s="478"/>
      <c r="P87" s="484"/>
      <c r="Q87" s="478"/>
      <c r="R87" s="478"/>
      <c r="S87" s="455"/>
      <c r="T87" s="478"/>
      <c r="U87" s="478"/>
      <c r="V87" s="478"/>
      <c r="W87" s="478"/>
      <c r="X87" s="478"/>
      <c r="Y87" s="47"/>
      <c r="Z87" s="47"/>
      <c r="AA87" s="47"/>
      <c r="AB87" s="47"/>
      <c r="AC87" s="47"/>
    </row>
    <row r="88" spans="3:9" ht="56.25" hidden="1">
      <c r="C88" s="345"/>
      <c r="D88" s="10" t="s">
        <v>357</v>
      </c>
      <c r="E88" s="575" t="s">
        <v>617</v>
      </c>
      <c r="F88" s="567" t="s">
        <v>618</v>
      </c>
      <c r="G88" s="739"/>
      <c r="H88" s="324" t="s">
        <v>619</v>
      </c>
      <c r="I88" s="446"/>
    </row>
    <row r="89" spans="1:29" s="394" customFormat="1" ht="5.25" hidden="1">
      <c r="A89" s="392"/>
      <c r="B89" s="484"/>
      <c r="C89" s="407"/>
      <c r="D89" s="623" t="s">
        <v>520</v>
      </c>
      <c r="E89" s="622"/>
      <c r="F89" s="600"/>
      <c r="G89" s="585"/>
      <c r="H89" s="598"/>
      <c r="I89" s="484"/>
      <c r="J89" s="484"/>
      <c r="K89" s="484"/>
      <c r="L89" s="484"/>
      <c r="M89" s="484"/>
      <c r="N89" s="484"/>
      <c r="O89" s="484"/>
      <c r="P89" s="484"/>
      <c r="Q89" s="484"/>
      <c r="R89" s="484"/>
      <c r="S89" s="590"/>
      <c r="T89" s="484"/>
      <c r="U89" s="484"/>
      <c r="V89" s="484"/>
      <c r="W89" s="484"/>
      <c r="X89" s="484"/>
      <c r="Y89" s="395"/>
      <c r="Z89" s="395"/>
      <c r="AA89" s="395"/>
      <c r="AB89" s="395"/>
      <c r="AC89" s="395"/>
    </row>
    <row r="90" spans="3:9" ht="22.5" hidden="1">
      <c r="C90" s="169"/>
      <c r="D90" s="453"/>
      <c r="E90" s="613" t="s">
        <v>620</v>
      </c>
      <c r="F90" s="325"/>
      <c r="G90" s="327"/>
      <c r="H90" s="451" t="s">
        <v>622</v>
      </c>
      <c r="I90" s="446"/>
    </row>
    <row r="91" spans="1:29" s="474" customFormat="1" ht="45">
      <c r="A91" s="572"/>
      <c r="B91" s="478"/>
      <c r="C91" s="345"/>
      <c r="D91" s="10" t="s">
        <v>623</v>
      </c>
      <c r="E91" s="575" t="s">
        <v>624</v>
      </c>
      <c r="F91" s="567" t="s">
        <v>664</v>
      </c>
      <c r="G91" s="3">
        <v>0</v>
      </c>
      <c r="H91" s="324" t="s">
        <v>625</v>
      </c>
      <c r="I91" s="446"/>
      <c r="J91" s="478"/>
      <c r="K91" s="484"/>
      <c r="L91" s="478"/>
      <c r="M91" s="478"/>
      <c r="N91" s="478"/>
      <c r="O91" s="478"/>
      <c r="P91" s="484"/>
      <c r="Q91" s="478"/>
      <c r="R91" s="478"/>
      <c r="S91" s="455"/>
      <c r="T91" s="478"/>
      <c r="U91" s="478"/>
      <c r="V91" s="478"/>
      <c r="W91" s="478"/>
      <c r="X91" s="478"/>
      <c r="Y91" s="47"/>
      <c r="Z91" s="47"/>
      <c r="AA91" s="47"/>
      <c r="AB91" s="47"/>
      <c r="AC91" s="47"/>
    </row>
    <row r="92" spans="1:29" s="394" customFormat="1" ht="5.25" hidden="1">
      <c r="A92" s="392"/>
      <c r="B92" s="484"/>
      <c r="C92" s="407"/>
      <c r="D92" s="591" t="s">
        <v>626</v>
      </c>
      <c r="E92" s="611"/>
      <c r="F92" s="600"/>
      <c r="G92" s="585"/>
      <c r="H92" s="598"/>
      <c r="I92" s="484"/>
      <c r="J92" s="484"/>
      <c r="K92" s="484"/>
      <c r="L92" s="484"/>
      <c r="M92" s="484"/>
      <c r="N92" s="484"/>
      <c r="O92" s="484"/>
      <c r="P92" s="484"/>
      <c r="Q92" s="484"/>
      <c r="R92" s="484"/>
      <c r="S92" s="590"/>
      <c r="T92" s="484"/>
      <c r="U92" s="484"/>
      <c r="V92" s="484"/>
      <c r="W92" s="484"/>
      <c r="X92" s="484"/>
      <c r="Y92" s="395"/>
      <c r="Z92" s="395"/>
      <c r="AA92" s="395"/>
      <c r="AB92" s="395"/>
      <c r="AC92" s="395"/>
    </row>
    <row r="93" spans="1:29" s="474" customFormat="1" ht="22.5">
      <c r="A93" s="572"/>
      <c r="B93" s="478"/>
      <c r="C93" s="169"/>
      <c r="D93" s="453"/>
      <c r="E93" s="613" t="s">
        <v>620</v>
      </c>
      <c r="F93" s="325"/>
      <c r="G93" s="327"/>
      <c r="H93" s="451" t="s">
        <v>667</v>
      </c>
      <c r="I93" s="446"/>
      <c r="J93" s="478"/>
      <c r="K93" s="484"/>
      <c r="L93" s="478"/>
      <c r="M93" s="478"/>
      <c r="N93" s="478"/>
      <c r="O93" s="478"/>
      <c r="P93" s="484"/>
      <c r="Q93" s="478"/>
      <c r="R93" s="478"/>
      <c r="S93" s="455"/>
      <c r="T93" s="478"/>
      <c r="U93" s="478"/>
      <c r="V93" s="478"/>
      <c r="W93" s="478"/>
      <c r="X93" s="478"/>
      <c r="Y93" s="47"/>
      <c r="Z93" s="47"/>
      <c r="AA93" s="47"/>
      <c r="AB93" s="47"/>
      <c r="AC93" s="47"/>
    </row>
    <row r="94" spans="1:29" s="474" customFormat="1" ht="33.75">
      <c r="A94" s="572"/>
      <c r="B94" s="478"/>
      <c r="C94" s="345"/>
      <c r="D94" s="10" t="s">
        <v>627</v>
      </c>
      <c r="E94" s="575" t="s">
        <v>628</v>
      </c>
      <c r="F94" s="567" t="s">
        <v>664</v>
      </c>
      <c r="G94" s="3">
        <v>0</v>
      </c>
      <c r="H94" s="324" t="s">
        <v>665</v>
      </c>
      <c r="I94" s="446"/>
      <c r="J94" s="478"/>
      <c r="K94" s="484"/>
      <c r="L94" s="478"/>
      <c r="M94" s="478"/>
      <c r="N94" s="478"/>
      <c r="O94" s="478"/>
      <c r="P94" s="484"/>
      <c r="Q94" s="478"/>
      <c r="R94" s="478"/>
      <c r="S94" s="455"/>
      <c r="T94" s="478"/>
      <c r="U94" s="478"/>
      <c r="V94" s="478"/>
      <c r="W94" s="478"/>
      <c r="X94" s="478"/>
      <c r="Y94" s="47"/>
      <c r="Z94" s="47"/>
      <c r="AA94" s="47"/>
      <c r="AB94" s="47"/>
      <c r="AC94" s="47"/>
    </row>
    <row r="95" spans="1:29" s="394" customFormat="1" ht="5.25" hidden="1">
      <c r="A95" s="392"/>
      <c r="B95" s="484"/>
      <c r="C95" s="407"/>
      <c r="D95" s="591" t="s">
        <v>683</v>
      </c>
      <c r="E95" s="611"/>
      <c r="F95" s="600"/>
      <c r="G95" s="585"/>
      <c r="H95" s="598"/>
      <c r="I95" s="484"/>
      <c r="J95" s="484"/>
      <c r="K95" s="484"/>
      <c r="L95" s="484"/>
      <c r="M95" s="484"/>
      <c r="N95" s="484"/>
      <c r="O95" s="484"/>
      <c r="P95" s="484"/>
      <c r="Q95" s="484"/>
      <c r="R95" s="484"/>
      <c r="S95" s="590"/>
      <c r="T95" s="484"/>
      <c r="U95" s="484"/>
      <c r="V95" s="484"/>
      <c r="W95" s="484"/>
      <c r="X95" s="484"/>
      <c r="Y95" s="395"/>
      <c r="Z95" s="395"/>
      <c r="AA95" s="395"/>
      <c r="AB95" s="395"/>
      <c r="AC95" s="395"/>
    </row>
    <row r="96" spans="1:29" s="474" customFormat="1" ht="22.5">
      <c r="A96" s="572"/>
      <c r="B96" s="478"/>
      <c r="C96" s="169"/>
      <c r="D96" s="453"/>
      <c r="E96" s="613" t="s">
        <v>620</v>
      </c>
      <c r="F96" s="325"/>
      <c r="G96" s="327"/>
      <c r="H96" s="451" t="s">
        <v>666</v>
      </c>
      <c r="I96" s="446"/>
      <c r="J96" s="478"/>
      <c r="K96" s="484"/>
      <c r="L96" s="478"/>
      <c r="M96" s="478"/>
      <c r="N96" s="478"/>
      <c r="O96" s="478"/>
      <c r="P96" s="484"/>
      <c r="Q96" s="478"/>
      <c r="R96" s="478"/>
      <c r="S96" s="455"/>
      <c r="T96" s="478"/>
      <c r="U96" s="478"/>
      <c r="V96" s="478"/>
      <c r="W96" s="478"/>
      <c r="X96" s="478"/>
      <c r="Y96" s="47"/>
      <c r="Z96" s="47"/>
      <c r="AA96" s="47"/>
      <c r="AB96" s="47"/>
      <c r="AC96" s="47"/>
    </row>
    <row r="97" spans="1:29" s="633" customFormat="1" ht="33.75">
      <c r="A97" s="638"/>
      <c r="B97" s="637"/>
      <c r="C97" s="345"/>
      <c r="D97" s="10" t="s">
        <v>668</v>
      </c>
      <c r="E97" s="643" t="s">
        <v>673</v>
      </c>
      <c r="F97" s="639" t="s">
        <v>678</v>
      </c>
      <c r="G97" s="641">
        <v>0</v>
      </c>
      <c r="H97" s="324" t="s">
        <v>680</v>
      </c>
      <c r="I97" s="446"/>
      <c r="J97" s="637"/>
      <c r="K97" s="484"/>
      <c r="L97" s="637"/>
      <c r="M97" s="637"/>
      <c r="N97" s="637"/>
      <c r="O97" s="637"/>
      <c r="P97" s="484"/>
      <c r="Q97" s="637"/>
      <c r="R97" s="637"/>
      <c r="S97" s="455"/>
      <c r="T97" s="637"/>
      <c r="U97" s="637"/>
      <c r="V97" s="637"/>
      <c r="W97" s="637"/>
      <c r="X97" s="637"/>
      <c r="Y97" s="635"/>
      <c r="Z97" s="635"/>
      <c r="AA97" s="635"/>
      <c r="AB97" s="635"/>
      <c r="AC97" s="635"/>
    </row>
    <row r="98" spans="1:29" s="633" customFormat="1" ht="33.75">
      <c r="A98" s="638"/>
      <c r="B98" s="637"/>
      <c r="C98" s="345"/>
      <c r="D98" s="10" t="s">
        <v>669</v>
      </c>
      <c r="E98" s="643" t="s">
        <v>674</v>
      </c>
      <c r="F98" s="639" t="s">
        <v>679</v>
      </c>
      <c r="G98" s="641">
        <v>0</v>
      </c>
      <c r="H98" s="324" t="s">
        <v>680</v>
      </c>
      <c r="I98" s="446"/>
      <c r="J98" s="637"/>
      <c r="K98" s="484"/>
      <c r="L98" s="637"/>
      <c r="M98" s="637"/>
      <c r="N98" s="637"/>
      <c r="O98" s="637"/>
      <c r="P98" s="484"/>
      <c r="Q98" s="637"/>
      <c r="R98" s="637"/>
      <c r="S98" s="455"/>
      <c r="T98" s="637"/>
      <c r="U98" s="637"/>
      <c r="V98" s="637"/>
      <c r="W98" s="637"/>
      <c r="X98" s="637"/>
      <c r="Y98" s="635"/>
      <c r="Z98" s="635"/>
      <c r="AA98" s="635"/>
      <c r="AB98" s="635"/>
      <c r="AC98" s="635"/>
    </row>
    <row r="99" spans="1:29" s="633" customFormat="1" ht="67.5">
      <c r="A99" s="638"/>
      <c r="B99" s="637"/>
      <c r="C99" s="345"/>
      <c r="D99" s="10" t="s">
        <v>670</v>
      </c>
      <c r="E99" s="643" t="s">
        <v>675</v>
      </c>
      <c r="F99" s="639" t="s">
        <v>251</v>
      </c>
      <c r="G99" s="713"/>
      <c r="H99" s="324" t="s">
        <v>469</v>
      </c>
      <c r="I99" s="446"/>
      <c r="J99" s="637"/>
      <c r="K99" s="484"/>
      <c r="L99" s="637"/>
      <c r="M99" s="637"/>
      <c r="N99" s="637"/>
      <c r="O99" s="637"/>
      <c r="P99" s="484"/>
      <c r="Q99" s="637"/>
      <c r="R99" s="637"/>
      <c r="S99" s="455"/>
      <c r="T99" s="637"/>
      <c r="U99" s="637"/>
      <c r="V99" s="637"/>
      <c r="W99" s="637"/>
      <c r="X99" s="637"/>
      <c r="Y99" s="635"/>
      <c r="Z99" s="635"/>
      <c r="AA99" s="635"/>
      <c r="AB99" s="635"/>
      <c r="AC99" s="635"/>
    </row>
    <row r="100" spans="1:29" s="633" customFormat="1" ht="22.5">
      <c r="A100" s="638"/>
      <c r="B100" s="637"/>
      <c r="C100" s="345"/>
      <c r="D100" s="10" t="s">
        <v>672</v>
      </c>
      <c r="E100" s="642" t="s">
        <v>676</v>
      </c>
      <c r="F100" s="639" t="s">
        <v>251</v>
      </c>
      <c r="G100" s="713"/>
      <c r="H100" s="324" t="s">
        <v>469</v>
      </c>
      <c r="I100" s="446"/>
      <c r="J100" s="637"/>
      <c r="K100" s="484"/>
      <c r="L100" s="637"/>
      <c r="M100" s="637"/>
      <c r="N100" s="637"/>
      <c r="O100" s="637"/>
      <c r="P100" s="484"/>
      <c r="Q100" s="637"/>
      <c r="R100" s="637"/>
      <c r="S100" s="455"/>
      <c r="T100" s="637"/>
      <c r="U100" s="637"/>
      <c r="V100" s="637"/>
      <c r="W100" s="637"/>
      <c r="X100" s="637"/>
      <c r="Y100" s="635"/>
      <c r="Z100" s="635"/>
      <c r="AA100" s="635"/>
      <c r="AB100" s="635"/>
      <c r="AC100" s="635"/>
    </row>
    <row r="101" spans="1:29" s="633" customFormat="1" ht="22.5">
      <c r="A101" s="638"/>
      <c r="B101" s="637"/>
      <c r="C101" s="345"/>
      <c r="D101" s="10" t="s">
        <v>671</v>
      </c>
      <c r="E101" s="642" t="s">
        <v>677</v>
      </c>
      <c r="F101" s="639" t="s">
        <v>251</v>
      </c>
      <c r="G101" s="713"/>
      <c r="H101" s="324" t="s">
        <v>469</v>
      </c>
      <c r="I101" s="446"/>
      <c r="J101" s="637"/>
      <c r="K101" s="484"/>
      <c r="L101" s="637"/>
      <c r="M101" s="637"/>
      <c r="N101" s="637"/>
      <c r="O101" s="637"/>
      <c r="P101" s="484"/>
      <c r="Q101" s="637"/>
      <c r="R101" s="637"/>
      <c r="S101" s="455"/>
      <c r="T101" s="637"/>
      <c r="U101" s="637"/>
      <c r="V101" s="637"/>
      <c r="W101" s="637"/>
      <c r="X101" s="637"/>
      <c r="Y101" s="635"/>
      <c r="Z101" s="635"/>
      <c r="AA101" s="635"/>
      <c r="AB101" s="635"/>
      <c r="AC101" s="635"/>
    </row>
    <row r="102" spans="1:29" s="394" customFormat="1" ht="5.25" hidden="1">
      <c r="A102" s="392"/>
      <c r="B102" s="484"/>
      <c r="C102" s="407"/>
      <c r="D102" s="627"/>
      <c r="E102" s="626"/>
      <c r="F102" s="625"/>
      <c r="G102" s="624"/>
      <c r="H102" s="624"/>
      <c r="I102" s="484"/>
      <c r="J102" s="484"/>
      <c r="K102" s="484"/>
      <c r="L102" s="484"/>
      <c r="M102" s="484"/>
      <c r="N102" s="484"/>
      <c r="O102" s="484"/>
      <c r="P102" s="484"/>
      <c r="Q102" s="484"/>
      <c r="R102" s="484"/>
      <c r="S102" s="590"/>
      <c r="T102" s="484"/>
      <c r="U102" s="484"/>
      <c r="V102" s="484"/>
      <c r="W102" s="484"/>
      <c r="X102" s="484"/>
      <c r="Y102" s="395"/>
      <c r="Z102" s="395"/>
      <c r="AA102" s="395"/>
      <c r="AB102" s="395"/>
      <c r="AC102" s="395"/>
    </row>
    <row r="103" spans="3:3" ht="10.5" customHeight="1">
      <c r="C103" s="345"/>
    </row>
    <row r="104" spans="3:8" ht="12.75">
      <c r="C104" s="345"/>
      <c r="D104" s="621">
        <v>1</v>
      </c>
      <c r="E104" s="821" t="s">
        <v>685</v>
      </c>
      <c r="F104" s="821"/>
      <c r="G104" s="821"/>
      <c r="H104" s="391"/>
    </row>
    <row r="105" spans="1:29" s="394" customFormat="1" ht="11.25">
      <c r="A105" s="392"/>
      <c r="B105" s="301"/>
      <c r="C105" s="393"/>
      <c r="E105" s="640" t="s">
        <v>686</v>
      </c>
      <c r="F105" s="633"/>
      <c r="G105" s="633"/>
      <c r="I105" s="191"/>
      <c r="J105" s="191"/>
      <c r="K105" s="484"/>
      <c r="L105" s="191"/>
      <c r="M105" s="191"/>
      <c r="N105" s="191"/>
      <c r="O105" s="191"/>
      <c r="P105" s="484"/>
      <c r="Q105" s="191"/>
      <c r="R105" s="191"/>
      <c r="S105" s="455"/>
      <c r="T105" s="191"/>
      <c r="U105" s="191"/>
      <c r="V105" s="191"/>
      <c r="W105" s="191"/>
      <c r="X105" s="191"/>
      <c r="Y105" s="47"/>
      <c r="Z105" s="395"/>
      <c r="AA105" s="395"/>
      <c r="AB105" s="395"/>
      <c r="AC105" s="395"/>
    </row>
    <row r="106" spans="1:29" s="394" customFormat="1" ht="10.5" customHeight="1">
      <c r="A106" s="392"/>
      <c r="B106" s="301"/>
      <c r="C106" s="393"/>
      <c r="I106" s="191"/>
      <c r="J106" s="191"/>
      <c r="K106" s="484"/>
      <c r="L106" s="191"/>
      <c r="M106" s="191"/>
      <c r="N106" s="191"/>
      <c r="O106" s="191"/>
      <c r="P106" s="484"/>
      <c r="Q106" s="191"/>
      <c r="R106" s="191"/>
      <c r="S106" s="455"/>
      <c r="T106" s="191"/>
      <c r="U106" s="191"/>
      <c r="V106" s="191"/>
      <c r="W106" s="191"/>
      <c r="X106" s="191"/>
      <c r="Y106" s="47"/>
      <c r="Z106" s="395"/>
      <c r="AA106" s="395"/>
      <c r="AB106" s="395"/>
      <c r="AC106" s="395"/>
    </row>
    <row r="107" spans="1:29" s="394" customFormat="1" ht="10.5" customHeight="1">
      <c r="A107" s="392"/>
      <c r="B107" s="301"/>
      <c r="C107" s="393"/>
      <c r="I107" s="191"/>
      <c r="J107" s="191"/>
      <c r="K107" s="484"/>
      <c r="L107" s="191"/>
      <c r="M107" s="191"/>
      <c r="N107" s="191"/>
      <c r="O107" s="191"/>
      <c r="P107" s="484"/>
      <c r="Q107" s="191"/>
      <c r="R107" s="191"/>
      <c r="S107" s="455"/>
      <c r="T107" s="191"/>
      <c r="U107" s="191"/>
      <c r="V107" s="191"/>
      <c r="W107" s="191"/>
      <c r="X107" s="191"/>
      <c r="Y107" s="47"/>
      <c r="Z107" s="395"/>
      <c r="AA107" s="395"/>
      <c r="AB107" s="395"/>
      <c r="AC107" s="395"/>
    </row>
    <row r="108" spans="1:29" s="394" customFormat="1" ht="10.5" customHeight="1">
      <c r="A108" s="392"/>
      <c r="B108" s="301"/>
      <c r="C108" s="393"/>
      <c r="G108" s="395" t="str">
        <f>IF(G29-G30&lt;&gt;G64,"WARNING","")</f>
        <v/>
      </c>
      <c r="I108" s="191"/>
      <c r="J108" s="191"/>
      <c r="K108" s="484"/>
      <c r="L108" s="191"/>
      <c r="M108" s="191"/>
      <c r="N108" s="191"/>
      <c r="O108" s="191"/>
      <c r="P108" s="484"/>
      <c r="Q108" s="191"/>
      <c r="R108" s="191"/>
      <c r="S108" s="455"/>
      <c r="T108" s="191"/>
      <c r="U108" s="191"/>
      <c r="V108" s="191"/>
      <c r="W108" s="191"/>
      <c r="X108" s="191"/>
      <c r="Y108" s="47"/>
      <c r="Z108" s="395"/>
      <c r="AA108" s="395"/>
      <c r="AB108" s="395"/>
      <c r="AC108" s="395"/>
    </row>
    <row r="109" spans="1:29" s="394" customFormat="1" ht="10.5" customHeight="1">
      <c r="A109" s="392"/>
      <c r="B109" s="301"/>
      <c r="C109" s="393"/>
      <c r="I109" s="191"/>
      <c r="J109" s="191"/>
      <c r="K109" s="484"/>
      <c r="L109" s="191"/>
      <c r="M109" s="191"/>
      <c r="N109" s="191"/>
      <c r="O109" s="191"/>
      <c r="P109" s="484"/>
      <c r="Q109" s="191"/>
      <c r="R109" s="191"/>
      <c r="S109" s="455"/>
      <c r="T109" s="191"/>
      <c r="U109" s="191"/>
      <c r="V109" s="191"/>
      <c r="W109" s="191"/>
      <c r="X109" s="191"/>
      <c r="Y109" s="47"/>
      <c r="Z109" s="395"/>
      <c r="AA109" s="395"/>
      <c r="AB109" s="395"/>
      <c r="AC109" s="395"/>
    </row>
    <row r="110" spans="1:29" s="394" customFormat="1" ht="10.5" customHeight="1">
      <c r="A110" s="392"/>
      <c r="B110" s="301"/>
      <c r="C110" s="393"/>
      <c r="I110" s="191"/>
      <c r="J110" s="191"/>
      <c r="K110" s="484"/>
      <c r="L110" s="191"/>
      <c r="M110" s="191"/>
      <c r="N110" s="191"/>
      <c r="O110" s="191"/>
      <c r="P110" s="484"/>
      <c r="Q110" s="191"/>
      <c r="R110" s="191"/>
      <c r="S110" s="455"/>
      <c r="T110" s="191"/>
      <c r="U110" s="191"/>
      <c r="V110" s="191"/>
      <c r="W110" s="191"/>
      <c r="X110" s="191"/>
      <c r="Y110" s="47"/>
      <c r="Z110" s="395"/>
      <c r="AA110" s="395"/>
      <c r="AB110" s="395"/>
      <c r="AC110" s="395"/>
    </row>
    <row r="111" spans="1:29" s="394" customFormat="1" ht="10.5" customHeight="1">
      <c r="A111" s="392"/>
      <c r="B111" s="301"/>
      <c r="C111" s="393"/>
      <c r="I111" s="191"/>
      <c r="J111" s="191"/>
      <c r="K111" s="484"/>
      <c r="L111" s="191"/>
      <c r="M111" s="191"/>
      <c r="N111" s="191"/>
      <c r="O111" s="191"/>
      <c r="P111" s="484"/>
      <c r="Q111" s="191"/>
      <c r="R111" s="191"/>
      <c r="S111" s="455"/>
      <c r="T111" s="191"/>
      <c r="U111" s="191"/>
      <c r="V111" s="191"/>
      <c r="W111" s="191"/>
      <c r="X111" s="191"/>
      <c r="Y111" s="47"/>
      <c r="Z111" s="395"/>
      <c r="AA111" s="395"/>
      <c r="AB111" s="395"/>
      <c r="AC111" s="395"/>
    </row>
    <row r="112" spans="1:29" s="394" customFormat="1" ht="10.5" customHeight="1">
      <c r="A112" s="392"/>
      <c r="B112" s="301"/>
      <c r="C112" s="393"/>
      <c r="I112" s="191"/>
      <c r="J112" s="191"/>
      <c r="K112" s="484"/>
      <c r="L112" s="191"/>
      <c r="M112" s="191"/>
      <c r="N112" s="191"/>
      <c r="O112" s="191"/>
      <c r="P112" s="484"/>
      <c r="Q112" s="191"/>
      <c r="R112" s="191"/>
      <c r="S112" s="455"/>
      <c r="T112" s="191"/>
      <c r="U112" s="191"/>
      <c r="V112" s="191"/>
      <c r="W112" s="191"/>
      <c r="X112" s="191"/>
      <c r="Y112" s="47"/>
      <c r="Z112" s="395"/>
      <c r="AA112" s="395"/>
      <c r="AB112" s="395"/>
      <c r="AC112" s="395"/>
    </row>
    <row r="113" spans="1:29" s="394" customFormat="1" ht="10.5" customHeight="1">
      <c r="A113" s="392"/>
      <c r="B113" s="301"/>
      <c r="C113" s="393"/>
      <c r="I113" s="191"/>
      <c r="J113" s="191"/>
      <c r="K113" s="484"/>
      <c r="L113" s="191"/>
      <c r="M113" s="191"/>
      <c r="N113" s="191"/>
      <c r="O113" s="191"/>
      <c r="P113" s="484"/>
      <c r="Q113" s="191"/>
      <c r="R113" s="191"/>
      <c r="S113" s="455"/>
      <c r="T113" s="191"/>
      <c r="U113" s="191"/>
      <c r="V113" s="191"/>
      <c r="W113" s="191"/>
      <c r="X113" s="191"/>
      <c r="Y113" s="47"/>
      <c r="Z113" s="395"/>
      <c r="AA113" s="395"/>
      <c r="AB113" s="395"/>
      <c r="AC113" s="395"/>
    </row>
    <row r="114" spans="1:29" s="394" customFormat="1" ht="10.5" customHeight="1">
      <c r="A114" s="392"/>
      <c r="B114" s="301"/>
      <c r="C114" s="393"/>
      <c r="I114" s="191"/>
      <c r="J114" s="191"/>
      <c r="K114" s="484"/>
      <c r="L114" s="191"/>
      <c r="M114" s="191"/>
      <c r="N114" s="191"/>
      <c r="O114" s="191"/>
      <c r="P114" s="484"/>
      <c r="Q114" s="191"/>
      <c r="R114" s="191"/>
      <c r="S114" s="455"/>
      <c r="T114" s="191"/>
      <c r="U114" s="191"/>
      <c r="V114" s="191"/>
      <c r="W114" s="191"/>
      <c r="X114" s="191"/>
      <c r="Y114" s="47"/>
      <c r="Z114" s="395"/>
      <c r="AA114" s="395"/>
      <c r="AB114" s="395"/>
      <c r="AC114" s="395"/>
    </row>
    <row r="115" spans="1:29" s="394" customFormat="1" ht="10.5" customHeight="1">
      <c r="A115" s="392"/>
      <c r="B115" s="301"/>
      <c r="C115" s="393"/>
      <c r="I115" s="191"/>
      <c r="J115" s="191"/>
      <c r="K115" s="484"/>
      <c r="L115" s="191"/>
      <c r="M115" s="191"/>
      <c r="N115" s="191"/>
      <c r="O115" s="191"/>
      <c r="P115" s="484"/>
      <c r="Q115" s="191"/>
      <c r="R115" s="191"/>
      <c r="S115" s="455"/>
      <c r="T115" s="191"/>
      <c r="U115" s="191"/>
      <c r="V115" s="191"/>
      <c r="W115" s="191"/>
      <c r="X115" s="191"/>
      <c r="Y115" s="47"/>
      <c r="Z115" s="395"/>
      <c r="AA115" s="395"/>
      <c r="AB115" s="395"/>
      <c r="AC115" s="395"/>
    </row>
    <row r="116" spans="1:29" s="394" customFormat="1" ht="10.5" customHeight="1">
      <c r="A116" s="392"/>
      <c r="B116" s="301"/>
      <c r="C116" s="393"/>
      <c r="I116" s="191"/>
      <c r="J116" s="191"/>
      <c r="K116" s="484"/>
      <c r="L116" s="191"/>
      <c r="M116" s="191"/>
      <c r="N116" s="191"/>
      <c r="O116" s="191"/>
      <c r="P116" s="484"/>
      <c r="Q116" s="191"/>
      <c r="R116" s="191"/>
      <c r="S116" s="455"/>
      <c r="T116" s="191"/>
      <c r="U116" s="191"/>
      <c r="V116" s="191"/>
      <c r="W116" s="191"/>
      <c r="X116" s="191"/>
      <c r="Y116" s="47"/>
      <c r="Z116" s="395"/>
      <c r="AA116" s="395"/>
      <c r="AB116" s="395"/>
      <c r="AC116" s="395"/>
    </row>
    <row r="117" spans="1:29" s="394" customFormat="1" ht="10.5" customHeight="1">
      <c r="A117" s="392"/>
      <c r="B117" s="301"/>
      <c r="C117" s="393"/>
      <c r="I117" s="191"/>
      <c r="J117" s="191"/>
      <c r="K117" s="484"/>
      <c r="L117" s="191"/>
      <c r="M117" s="191"/>
      <c r="N117" s="191"/>
      <c r="O117" s="191"/>
      <c r="P117" s="484"/>
      <c r="Q117" s="191"/>
      <c r="R117" s="191"/>
      <c r="S117" s="455"/>
      <c r="T117" s="191"/>
      <c r="U117" s="191"/>
      <c r="V117" s="191"/>
      <c r="W117" s="191"/>
      <c r="X117" s="191"/>
      <c r="Y117" s="47"/>
      <c r="Z117" s="395"/>
      <c r="AA117" s="395"/>
      <c r="AB117" s="395"/>
      <c r="AC117" s="395"/>
    </row>
    <row r="118" spans="1:29" s="394" customFormat="1" ht="10.5" customHeight="1">
      <c r="A118" s="392"/>
      <c r="B118" s="301"/>
      <c r="C118" s="393"/>
      <c r="I118" s="191"/>
      <c r="J118" s="191"/>
      <c r="K118" s="484"/>
      <c r="L118" s="191"/>
      <c r="M118" s="191"/>
      <c r="N118" s="191"/>
      <c r="O118" s="191"/>
      <c r="P118" s="484"/>
      <c r="Q118" s="191"/>
      <c r="R118" s="191"/>
      <c r="S118" s="455"/>
      <c r="T118" s="191"/>
      <c r="U118" s="191"/>
      <c r="V118" s="191"/>
      <c r="W118" s="191"/>
      <c r="X118" s="191"/>
      <c r="Y118" s="47"/>
      <c r="Z118" s="395"/>
      <c r="AA118" s="395"/>
      <c r="AB118" s="395"/>
      <c r="AC118" s="395"/>
    </row>
    <row r="119" spans="1:29" s="394" customFormat="1" ht="10.5" customHeight="1">
      <c r="A119" s="392"/>
      <c r="B119" s="301"/>
      <c r="C119" s="393"/>
      <c r="I119" s="191"/>
      <c r="J119" s="191"/>
      <c r="K119" s="484"/>
      <c r="L119" s="191"/>
      <c r="M119" s="191"/>
      <c r="N119" s="191"/>
      <c r="O119" s="191"/>
      <c r="P119" s="484"/>
      <c r="Q119" s="191"/>
      <c r="R119" s="191"/>
      <c r="S119" s="455"/>
      <c r="T119" s="191"/>
      <c r="U119" s="191"/>
      <c r="V119" s="191"/>
      <c r="W119" s="191"/>
      <c r="X119" s="191"/>
      <c r="Y119" s="47"/>
      <c r="Z119" s="395"/>
      <c r="AA119" s="395"/>
      <c r="AB119" s="395"/>
      <c r="AC119" s="395"/>
    </row>
    <row r="120" spans="1:29" s="394" customFormat="1" ht="10.5" customHeight="1">
      <c r="A120" s="392"/>
      <c r="B120" s="301"/>
      <c r="C120" s="393"/>
      <c r="I120" s="191"/>
      <c r="J120" s="191"/>
      <c r="K120" s="484"/>
      <c r="L120" s="191"/>
      <c r="M120" s="191"/>
      <c r="N120" s="191"/>
      <c r="O120" s="191"/>
      <c r="P120" s="484"/>
      <c r="Q120" s="191"/>
      <c r="R120" s="191"/>
      <c r="S120" s="455"/>
      <c r="T120" s="191"/>
      <c r="U120" s="191"/>
      <c r="V120" s="191"/>
      <c r="W120" s="191"/>
      <c r="X120" s="191"/>
      <c r="Y120" s="47"/>
      <c r="Z120" s="395"/>
      <c r="AA120" s="395"/>
      <c r="AB120" s="395"/>
      <c r="AC120" s="395"/>
    </row>
    <row r="121" spans="1:29" s="394" customFormat="1" ht="10.5" customHeight="1">
      <c r="A121" s="392"/>
      <c r="B121" s="301"/>
      <c r="C121" s="393"/>
      <c r="I121" s="191"/>
      <c r="J121" s="191"/>
      <c r="K121" s="484"/>
      <c r="L121" s="191"/>
      <c r="M121" s="191"/>
      <c r="N121" s="191"/>
      <c r="O121" s="191"/>
      <c r="P121" s="484"/>
      <c r="Q121" s="191"/>
      <c r="R121" s="191"/>
      <c r="S121" s="455"/>
      <c r="T121" s="191"/>
      <c r="U121" s="191"/>
      <c r="V121" s="191"/>
      <c r="W121" s="191"/>
      <c r="X121" s="191"/>
      <c r="Y121" s="47"/>
      <c r="Z121" s="395"/>
      <c r="AA121" s="395"/>
      <c r="AB121" s="395"/>
      <c r="AC121" s="395"/>
    </row>
    <row r="122" spans="1:29" s="394" customFormat="1" ht="10.5" customHeight="1">
      <c r="A122" s="392"/>
      <c r="B122" s="301"/>
      <c r="C122" s="393"/>
      <c r="I122" s="191"/>
      <c r="J122" s="191"/>
      <c r="K122" s="484"/>
      <c r="L122" s="191"/>
      <c r="M122" s="191"/>
      <c r="N122" s="191"/>
      <c r="O122" s="191"/>
      <c r="P122" s="484"/>
      <c r="Q122" s="191"/>
      <c r="R122" s="191"/>
      <c r="S122" s="455"/>
      <c r="T122" s="191"/>
      <c r="U122" s="191"/>
      <c r="V122" s="191"/>
      <c r="W122" s="191"/>
      <c r="X122" s="191"/>
      <c r="Y122" s="47"/>
      <c r="Z122" s="395"/>
      <c r="AA122" s="395"/>
      <c r="AB122" s="395"/>
      <c r="AC122" s="395"/>
    </row>
    <row r="123" spans="1:29" s="394" customFormat="1" ht="10.5" customHeight="1">
      <c r="A123" s="392"/>
      <c r="B123" s="301"/>
      <c r="C123" s="393"/>
      <c r="I123" s="191"/>
      <c r="J123" s="191"/>
      <c r="K123" s="484"/>
      <c r="L123" s="191"/>
      <c r="M123" s="191"/>
      <c r="N123" s="191"/>
      <c r="O123" s="191"/>
      <c r="P123" s="484"/>
      <c r="Q123" s="191"/>
      <c r="R123" s="191"/>
      <c r="S123" s="455"/>
      <c r="T123" s="191"/>
      <c r="U123" s="191"/>
      <c r="V123" s="191"/>
      <c r="W123" s="191"/>
      <c r="X123" s="191"/>
      <c r="Y123" s="47"/>
      <c r="Z123" s="395"/>
      <c r="AA123" s="395"/>
      <c r="AB123" s="395"/>
      <c r="AC123" s="395"/>
    </row>
    <row r="124" spans="1:29" s="394" customFormat="1" ht="10.5" customHeight="1">
      <c r="A124" s="392"/>
      <c r="B124" s="301"/>
      <c r="C124" s="393"/>
      <c r="I124" s="191"/>
      <c r="J124" s="191"/>
      <c r="K124" s="484"/>
      <c r="L124" s="191"/>
      <c r="M124" s="191"/>
      <c r="N124" s="191"/>
      <c r="O124" s="191"/>
      <c r="P124" s="484"/>
      <c r="Q124" s="191"/>
      <c r="R124" s="191"/>
      <c r="S124" s="455"/>
      <c r="T124" s="191"/>
      <c r="U124" s="191"/>
      <c r="V124" s="191"/>
      <c r="W124" s="191"/>
      <c r="X124" s="191"/>
      <c r="Y124" s="47"/>
      <c r="Z124" s="395"/>
      <c r="AA124" s="395"/>
      <c r="AB124" s="395"/>
      <c r="AC124" s="395"/>
    </row>
    <row r="125" spans="1:29" s="394" customFormat="1" ht="10.5" customHeight="1">
      <c r="A125" s="392"/>
      <c r="B125" s="301"/>
      <c r="C125" s="393"/>
      <c r="I125" s="191"/>
      <c r="J125" s="191"/>
      <c r="K125" s="484"/>
      <c r="L125" s="191"/>
      <c r="M125" s="191"/>
      <c r="N125" s="191"/>
      <c r="O125" s="191"/>
      <c r="P125" s="484"/>
      <c r="Q125" s="191"/>
      <c r="R125" s="191"/>
      <c r="S125" s="455"/>
      <c r="T125" s="191"/>
      <c r="U125" s="191"/>
      <c r="V125" s="191"/>
      <c r="W125" s="191"/>
      <c r="X125" s="191"/>
      <c r="Y125" s="47"/>
      <c r="Z125" s="395"/>
      <c r="AA125" s="395"/>
      <c r="AB125" s="395"/>
      <c r="AC125" s="395"/>
    </row>
    <row r="126" spans="1:29" s="394" customFormat="1" ht="10.5" customHeight="1">
      <c r="A126" s="392"/>
      <c r="B126" s="301"/>
      <c r="C126" s="393"/>
      <c r="I126" s="191"/>
      <c r="J126" s="191"/>
      <c r="K126" s="484"/>
      <c r="L126" s="191"/>
      <c r="M126" s="191"/>
      <c r="N126" s="191"/>
      <c r="O126" s="191"/>
      <c r="P126" s="484"/>
      <c r="Q126" s="191"/>
      <c r="R126" s="191"/>
      <c r="S126" s="455"/>
      <c r="T126" s="191"/>
      <c r="U126" s="191"/>
      <c r="V126" s="191"/>
      <c r="W126" s="191"/>
      <c r="X126" s="191"/>
      <c r="Y126" s="47"/>
      <c r="Z126" s="395"/>
      <c r="AA126" s="395"/>
      <c r="AB126" s="395"/>
      <c r="AC126" s="395"/>
    </row>
    <row r="127" spans="1:29" s="394" customFormat="1" ht="10.5" customHeight="1">
      <c r="A127" s="392"/>
      <c r="B127" s="301"/>
      <c r="C127" s="393"/>
      <c r="I127" s="191"/>
      <c r="J127" s="191"/>
      <c r="K127" s="484"/>
      <c r="L127" s="191"/>
      <c r="M127" s="191"/>
      <c r="N127" s="191"/>
      <c r="O127" s="191"/>
      <c r="P127" s="484"/>
      <c r="Q127" s="191"/>
      <c r="R127" s="191"/>
      <c r="S127" s="455"/>
      <c r="T127" s="191"/>
      <c r="U127" s="191"/>
      <c r="V127" s="191"/>
      <c r="W127" s="191"/>
      <c r="X127" s="191"/>
      <c r="Y127" s="47"/>
      <c r="Z127" s="395"/>
      <c r="AA127" s="395"/>
      <c r="AB127" s="395"/>
      <c r="AC127" s="395"/>
    </row>
    <row r="128" spans="1:29" s="394" customFormat="1" ht="10.5" customHeight="1">
      <c r="A128" s="392"/>
      <c r="B128" s="301"/>
      <c r="C128" s="393"/>
      <c r="I128" s="191"/>
      <c r="J128" s="191"/>
      <c r="K128" s="484"/>
      <c r="L128" s="191"/>
      <c r="M128" s="191"/>
      <c r="N128" s="191"/>
      <c r="O128" s="191"/>
      <c r="P128" s="484"/>
      <c r="Q128" s="191"/>
      <c r="R128" s="191"/>
      <c r="S128" s="455"/>
      <c r="T128" s="191"/>
      <c r="U128" s="191"/>
      <c r="V128" s="191"/>
      <c r="W128" s="191"/>
      <c r="X128" s="191"/>
      <c r="Y128" s="47"/>
      <c r="Z128" s="395"/>
      <c r="AA128" s="395"/>
      <c r="AB128" s="395"/>
      <c r="AC128" s="395"/>
    </row>
    <row r="129" spans="1:29" s="394" customFormat="1" ht="10.5" customHeight="1">
      <c r="A129" s="392"/>
      <c r="B129" s="301"/>
      <c r="C129" s="393"/>
      <c r="I129" s="191"/>
      <c r="J129" s="191"/>
      <c r="K129" s="484"/>
      <c r="L129" s="191"/>
      <c r="M129" s="191"/>
      <c r="N129" s="191"/>
      <c r="O129" s="191"/>
      <c r="P129" s="484"/>
      <c r="Q129" s="191"/>
      <c r="R129" s="191"/>
      <c r="S129" s="455"/>
      <c r="T129" s="191"/>
      <c r="U129" s="191"/>
      <c r="V129" s="191"/>
      <c r="W129" s="191"/>
      <c r="X129" s="191"/>
      <c r="Y129" s="47"/>
      <c r="Z129" s="395"/>
      <c r="AA129" s="395"/>
      <c r="AB129" s="395"/>
      <c r="AC129" s="395"/>
    </row>
    <row r="130" spans="1:29" s="394" customFormat="1" ht="10.5" customHeight="1">
      <c r="A130" s="392"/>
      <c r="B130" s="301"/>
      <c r="C130" s="393"/>
      <c r="I130" s="191"/>
      <c r="J130" s="191"/>
      <c r="K130" s="484"/>
      <c r="L130" s="191"/>
      <c r="M130" s="191"/>
      <c r="N130" s="191"/>
      <c r="O130" s="191"/>
      <c r="P130" s="484"/>
      <c r="Q130" s="191"/>
      <c r="R130" s="191"/>
      <c r="S130" s="455"/>
      <c r="T130" s="191"/>
      <c r="U130" s="191"/>
      <c r="V130" s="191"/>
      <c r="W130" s="191"/>
      <c r="X130" s="191"/>
      <c r="Y130" s="47"/>
      <c r="Z130" s="395"/>
      <c r="AA130" s="395"/>
      <c r="AB130" s="395"/>
      <c r="AC130" s="395"/>
    </row>
    <row r="131" spans="1:29" s="394" customFormat="1" ht="10.5" customHeight="1">
      <c r="A131" s="392"/>
      <c r="B131" s="301"/>
      <c r="C131" s="393"/>
      <c r="I131" s="191"/>
      <c r="J131" s="191"/>
      <c r="K131" s="484"/>
      <c r="L131" s="191"/>
      <c r="M131" s="191"/>
      <c r="N131" s="191"/>
      <c r="O131" s="191"/>
      <c r="P131" s="484"/>
      <c r="Q131" s="191"/>
      <c r="R131" s="191"/>
      <c r="S131" s="455"/>
      <c r="T131" s="191"/>
      <c r="U131" s="191"/>
      <c r="V131" s="191"/>
      <c r="W131" s="191"/>
      <c r="X131" s="191"/>
      <c r="Y131" s="47"/>
      <c r="Z131" s="395"/>
      <c r="AA131" s="395"/>
      <c r="AB131" s="395"/>
      <c r="AC131" s="395"/>
    </row>
    <row r="132" spans="1:29" s="394" customFormat="1" ht="10.5" customHeight="1">
      <c r="A132" s="392"/>
      <c r="B132" s="301"/>
      <c r="C132" s="393"/>
      <c r="I132" s="191"/>
      <c r="J132" s="191"/>
      <c r="K132" s="484"/>
      <c r="L132" s="191"/>
      <c r="M132" s="191"/>
      <c r="N132" s="191"/>
      <c r="O132" s="191"/>
      <c r="P132" s="484"/>
      <c r="Q132" s="191"/>
      <c r="R132" s="191"/>
      <c r="S132" s="455"/>
      <c r="T132" s="191"/>
      <c r="U132" s="191"/>
      <c r="V132" s="191"/>
      <c r="W132" s="191"/>
      <c r="X132" s="191"/>
      <c r="Y132" s="47"/>
      <c r="Z132" s="395"/>
      <c r="AA132" s="395"/>
      <c r="AB132" s="395"/>
      <c r="AC132" s="395"/>
    </row>
    <row r="133" spans="1:29" s="394" customFormat="1" ht="10.5" customHeight="1">
      <c r="A133" s="392"/>
      <c r="B133" s="301"/>
      <c r="C133" s="393"/>
      <c r="I133" s="191"/>
      <c r="J133" s="191"/>
      <c r="K133" s="484"/>
      <c r="L133" s="191"/>
      <c r="M133" s="191"/>
      <c r="N133" s="191"/>
      <c r="O133" s="191"/>
      <c r="P133" s="484"/>
      <c r="Q133" s="191"/>
      <c r="R133" s="191"/>
      <c r="S133" s="455"/>
      <c r="T133" s="191"/>
      <c r="U133" s="191"/>
      <c r="V133" s="191"/>
      <c r="W133" s="191"/>
      <c r="X133" s="191"/>
      <c r="Y133" s="47"/>
      <c r="Z133" s="395"/>
      <c r="AA133" s="395"/>
      <c r="AB133" s="395"/>
      <c r="AC133" s="395"/>
    </row>
    <row r="134" spans="1:29" s="394" customFormat="1" ht="10.5" customHeight="1">
      <c r="A134" s="392"/>
      <c r="B134" s="301"/>
      <c r="C134" s="393"/>
      <c r="I134" s="191"/>
      <c r="J134" s="191"/>
      <c r="K134" s="484"/>
      <c r="L134" s="191"/>
      <c r="M134" s="191"/>
      <c r="N134" s="191"/>
      <c r="O134" s="191"/>
      <c r="P134" s="484"/>
      <c r="Q134" s="191"/>
      <c r="R134" s="191"/>
      <c r="S134" s="455"/>
      <c r="T134" s="191"/>
      <c r="U134" s="191"/>
      <c r="V134" s="191"/>
      <c r="W134" s="191"/>
      <c r="X134" s="191"/>
      <c r="Y134" s="47"/>
      <c r="Z134" s="395"/>
      <c r="AA134" s="395"/>
      <c r="AB134" s="395"/>
      <c r="AC134" s="395"/>
    </row>
    <row r="135" spans="1:29" s="394" customFormat="1" ht="10.5" customHeight="1">
      <c r="A135" s="392"/>
      <c r="B135" s="301"/>
      <c r="C135" s="393"/>
      <c r="I135" s="191"/>
      <c r="J135" s="191"/>
      <c r="K135" s="484"/>
      <c r="L135" s="191"/>
      <c r="M135" s="191"/>
      <c r="N135" s="191"/>
      <c r="O135" s="191"/>
      <c r="P135" s="484"/>
      <c r="Q135" s="191"/>
      <c r="R135" s="191"/>
      <c r="S135" s="455"/>
      <c r="T135" s="191"/>
      <c r="U135" s="191"/>
      <c r="V135" s="191"/>
      <c r="W135" s="191"/>
      <c r="X135" s="191"/>
      <c r="Y135" s="47"/>
      <c r="Z135" s="395"/>
      <c r="AA135" s="395"/>
      <c r="AB135" s="395"/>
      <c r="AC135" s="395"/>
    </row>
    <row r="136" spans="1:29" s="394" customFormat="1" ht="10.5" customHeight="1">
      <c r="A136" s="392"/>
      <c r="B136" s="301"/>
      <c r="C136" s="393"/>
      <c r="I136" s="191"/>
      <c r="J136" s="191"/>
      <c r="K136" s="484"/>
      <c r="L136" s="191"/>
      <c r="M136" s="191"/>
      <c r="N136" s="191"/>
      <c r="O136" s="191"/>
      <c r="P136" s="484"/>
      <c r="Q136" s="191"/>
      <c r="R136" s="191"/>
      <c r="S136" s="455"/>
      <c r="T136" s="191"/>
      <c r="U136" s="191"/>
      <c r="V136" s="191"/>
      <c r="W136" s="191"/>
      <c r="X136" s="191"/>
      <c r="Y136" s="47"/>
      <c r="Z136" s="395"/>
      <c r="AA136" s="395"/>
      <c r="AB136" s="395"/>
      <c r="AC136" s="395"/>
    </row>
    <row r="137" spans="1:29" s="394" customFormat="1" ht="10.5" customHeight="1">
      <c r="A137" s="392"/>
      <c r="B137" s="301"/>
      <c r="C137" s="393"/>
      <c r="I137" s="191"/>
      <c r="J137" s="191"/>
      <c r="K137" s="484"/>
      <c r="L137" s="191"/>
      <c r="M137" s="191"/>
      <c r="N137" s="191"/>
      <c r="O137" s="191"/>
      <c r="P137" s="484"/>
      <c r="Q137" s="191"/>
      <c r="R137" s="191"/>
      <c r="S137" s="455"/>
      <c r="T137" s="191"/>
      <c r="U137" s="191"/>
      <c r="V137" s="191"/>
      <c r="W137" s="191"/>
      <c r="X137" s="191"/>
      <c r="Y137" s="47"/>
      <c r="Z137" s="395"/>
      <c r="AA137" s="395"/>
      <c r="AB137" s="395"/>
      <c r="AC137" s="395"/>
    </row>
    <row r="138" spans="1:29" s="394" customFormat="1" ht="10.5" customHeight="1">
      <c r="A138" s="392"/>
      <c r="B138" s="301"/>
      <c r="C138" s="393"/>
      <c r="I138" s="191"/>
      <c r="J138" s="191"/>
      <c r="K138" s="484"/>
      <c r="L138" s="191"/>
      <c r="M138" s="191"/>
      <c r="N138" s="191"/>
      <c r="O138" s="191"/>
      <c r="P138" s="484"/>
      <c r="Q138" s="191"/>
      <c r="R138" s="191"/>
      <c r="S138" s="455"/>
      <c r="T138" s="191"/>
      <c r="U138" s="191"/>
      <c r="V138" s="191"/>
      <c r="W138" s="191"/>
      <c r="X138" s="191"/>
      <c r="Y138" s="47"/>
      <c r="Z138" s="395"/>
      <c r="AA138" s="395"/>
      <c r="AB138" s="395"/>
      <c r="AC138" s="395"/>
    </row>
    <row r="139" spans="1:29" s="394" customFormat="1" ht="10.5" customHeight="1">
      <c r="A139" s="392"/>
      <c r="B139" s="301"/>
      <c r="C139" s="393"/>
      <c r="I139" s="191"/>
      <c r="J139" s="191"/>
      <c r="K139" s="484"/>
      <c r="L139" s="191"/>
      <c r="M139" s="191"/>
      <c r="N139" s="191"/>
      <c r="O139" s="191"/>
      <c r="P139" s="484"/>
      <c r="Q139" s="191"/>
      <c r="R139" s="191"/>
      <c r="S139" s="455"/>
      <c r="T139" s="191"/>
      <c r="U139" s="191"/>
      <c r="V139" s="191"/>
      <c r="W139" s="191"/>
      <c r="X139" s="191"/>
      <c r="Y139" s="47"/>
      <c r="Z139" s="395"/>
      <c r="AA139" s="395"/>
      <c r="AB139" s="395"/>
      <c r="AC139" s="395"/>
    </row>
    <row r="140" spans="1:29" s="394" customFormat="1" ht="10.5" customHeight="1">
      <c r="A140" s="392"/>
      <c r="B140" s="301"/>
      <c r="C140" s="393"/>
      <c r="I140" s="191"/>
      <c r="J140" s="191"/>
      <c r="K140" s="484"/>
      <c r="L140" s="191"/>
      <c r="M140" s="191"/>
      <c r="N140" s="191"/>
      <c r="O140" s="191"/>
      <c r="P140" s="484"/>
      <c r="Q140" s="191"/>
      <c r="R140" s="191"/>
      <c r="S140" s="455"/>
      <c r="T140" s="191"/>
      <c r="U140" s="191"/>
      <c r="V140" s="191"/>
      <c r="W140" s="191"/>
      <c r="X140" s="191"/>
      <c r="Y140" s="47"/>
      <c r="Z140" s="395"/>
      <c r="AA140" s="395"/>
      <c r="AB140" s="395"/>
      <c r="AC140" s="395"/>
    </row>
    <row r="141" spans="1:29" s="394" customFormat="1" ht="10.5" customHeight="1">
      <c r="A141" s="392"/>
      <c r="B141" s="301"/>
      <c r="C141" s="393"/>
      <c r="I141" s="191"/>
      <c r="J141" s="191"/>
      <c r="K141" s="484"/>
      <c r="L141" s="191"/>
      <c r="M141" s="191"/>
      <c r="N141" s="191"/>
      <c r="O141" s="191"/>
      <c r="P141" s="484"/>
      <c r="Q141" s="191"/>
      <c r="R141" s="191"/>
      <c r="S141" s="455"/>
      <c r="T141" s="191"/>
      <c r="U141" s="191"/>
      <c r="V141" s="191"/>
      <c r="W141" s="191"/>
      <c r="X141" s="191"/>
      <c r="Y141" s="47"/>
      <c r="Z141" s="395"/>
      <c r="AA141" s="395"/>
      <c r="AB141" s="395"/>
      <c r="AC141" s="395"/>
    </row>
    <row r="142" spans="1:29" s="394" customFormat="1" ht="10.5" customHeight="1">
      <c r="A142" s="392"/>
      <c r="B142" s="301"/>
      <c r="C142" s="393"/>
      <c r="I142" s="191"/>
      <c r="J142" s="191"/>
      <c r="K142" s="484"/>
      <c r="L142" s="191"/>
      <c r="M142" s="191"/>
      <c r="N142" s="191"/>
      <c r="O142" s="191"/>
      <c r="P142" s="484"/>
      <c r="Q142" s="191"/>
      <c r="R142" s="191"/>
      <c r="S142" s="455"/>
      <c r="T142" s="191"/>
      <c r="U142" s="191"/>
      <c r="V142" s="191"/>
      <c r="W142" s="191"/>
      <c r="X142" s="191"/>
      <c r="Y142" s="47"/>
      <c r="Z142" s="395"/>
      <c r="AA142" s="395"/>
      <c r="AB142" s="395"/>
      <c r="AC142" s="395"/>
    </row>
    <row r="143" spans="1:29" s="394" customFormat="1" ht="10.5" customHeight="1">
      <c r="A143" s="392"/>
      <c r="B143" s="301"/>
      <c r="C143" s="393"/>
      <c r="I143" s="191"/>
      <c r="J143" s="191"/>
      <c r="K143" s="484"/>
      <c r="L143" s="191"/>
      <c r="M143" s="191"/>
      <c r="N143" s="191"/>
      <c r="O143" s="191"/>
      <c r="P143" s="484"/>
      <c r="Q143" s="191"/>
      <c r="R143" s="191"/>
      <c r="S143" s="455"/>
      <c r="T143" s="191"/>
      <c r="U143" s="191"/>
      <c r="V143" s="191"/>
      <c r="W143" s="191"/>
      <c r="X143" s="191"/>
      <c r="Y143" s="47"/>
      <c r="Z143" s="395"/>
      <c r="AA143" s="395"/>
      <c r="AB143" s="395"/>
      <c r="AC143" s="395"/>
    </row>
    <row r="144" spans="1:29" s="394" customFormat="1" ht="10.5" customHeight="1">
      <c r="A144" s="392"/>
      <c r="B144" s="301"/>
      <c r="C144" s="393"/>
      <c r="I144" s="191"/>
      <c r="J144" s="191"/>
      <c r="K144" s="484"/>
      <c r="L144" s="191"/>
      <c r="M144" s="191"/>
      <c r="N144" s="191"/>
      <c r="O144" s="191"/>
      <c r="P144" s="484"/>
      <c r="Q144" s="191"/>
      <c r="R144" s="191"/>
      <c r="S144" s="455"/>
      <c r="T144" s="191"/>
      <c r="U144" s="191"/>
      <c r="V144" s="191"/>
      <c r="W144" s="191"/>
      <c r="X144" s="191"/>
      <c r="Y144" s="47"/>
      <c r="Z144" s="395"/>
      <c r="AA144" s="395"/>
      <c r="AB144" s="395"/>
      <c r="AC144" s="395"/>
    </row>
    <row r="145" spans="1:29" s="394" customFormat="1" ht="10.5" customHeight="1">
      <c r="A145" s="392"/>
      <c r="B145" s="301"/>
      <c r="C145" s="393"/>
      <c r="I145" s="191"/>
      <c r="J145" s="191"/>
      <c r="K145" s="484"/>
      <c r="L145" s="191"/>
      <c r="M145" s="191"/>
      <c r="N145" s="191"/>
      <c r="O145" s="191"/>
      <c r="P145" s="484"/>
      <c r="Q145" s="191"/>
      <c r="R145" s="191"/>
      <c r="S145" s="455"/>
      <c r="T145" s="191"/>
      <c r="U145" s="191"/>
      <c r="V145" s="191"/>
      <c r="W145" s="191"/>
      <c r="X145" s="191"/>
      <c r="Y145" s="47"/>
      <c r="Z145" s="395"/>
      <c r="AA145" s="395"/>
      <c r="AB145" s="395"/>
      <c r="AC145" s="395"/>
    </row>
    <row r="146" spans="1:29" s="394" customFormat="1" ht="10.5" customHeight="1">
      <c r="A146" s="392"/>
      <c r="B146" s="301"/>
      <c r="C146" s="393"/>
      <c r="I146" s="191"/>
      <c r="J146" s="191"/>
      <c r="K146" s="484"/>
      <c r="L146" s="191"/>
      <c r="M146" s="191"/>
      <c r="N146" s="191"/>
      <c r="O146" s="191"/>
      <c r="P146" s="484"/>
      <c r="Q146" s="191"/>
      <c r="R146" s="191"/>
      <c r="S146" s="455"/>
      <c r="T146" s="191"/>
      <c r="U146" s="191"/>
      <c r="V146" s="191"/>
      <c r="W146" s="191"/>
      <c r="X146" s="191"/>
      <c r="Y146" s="47"/>
      <c r="Z146" s="395"/>
      <c r="AA146" s="395"/>
      <c r="AB146" s="395"/>
      <c r="AC146" s="395"/>
    </row>
    <row r="147" spans="1:29" s="394" customFormat="1" ht="10.5" customHeight="1">
      <c r="A147" s="392"/>
      <c r="B147" s="301"/>
      <c r="C147" s="393"/>
      <c r="I147" s="191"/>
      <c r="J147" s="191"/>
      <c r="K147" s="484"/>
      <c r="L147" s="191"/>
      <c r="M147" s="191"/>
      <c r="N147" s="191"/>
      <c r="O147" s="191"/>
      <c r="P147" s="484"/>
      <c r="Q147" s="191"/>
      <c r="R147" s="191"/>
      <c r="S147" s="455"/>
      <c r="T147" s="191"/>
      <c r="U147" s="191"/>
      <c r="V147" s="191"/>
      <c r="W147" s="191"/>
      <c r="X147" s="191"/>
      <c r="Y147" s="47"/>
      <c r="Z147" s="395"/>
      <c r="AA147" s="395"/>
      <c r="AB147" s="395"/>
      <c r="AC147" s="395"/>
    </row>
    <row r="148" spans="1:29" s="394" customFormat="1" ht="10.5" customHeight="1">
      <c r="A148" s="392"/>
      <c r="B148" s="301"/>
      <c r="C148" s="393"/>
      <c r="I148" s="191"/>
      <c r="J148" s="191"/>
      <c r="K148" s="484"/>
      <c r="L148" s="191"/>
      <c r="M148" s="191"/>
      <c r="N148" s="191"/>
      <c r="O148" s="191"/>
      <c r="P148" s="484"/>
      <c r="Q148" s="191"/>
      <c r="R148" s="191"/>
      <c r="S148" s="455"/>
      <c r="T148" s="191"/>
      <c r="U148" s="191"/>
      <c r="V148" s="191"/>
      <c r="W148" s="191"/>
      <c r="X148" s="191"/>
      <c r="Y148" s="47"/>
      <c r="Z148" s="395"/>
      <c r="AA148" s="395"/>
      <c r="AB148" s="395"/>
      <c r="AC148" s="395"/>
    </row>
    <row r="149" spans="1:29" s="394" customFormat="1" ht="10.5" customHeight="1">
      <c r="A149" s="392"/>
      <c r="B149" s="301"/>
      <c r="C149" s="393"/>
      <c r="I149" s="191"/>
      <c r="J149" s="191"/>
      <c r="K149" s="484"/>
      <c r="L149" s="191"/>
      <c r="M149" s="191"/>
      <c r="N149" s="191"/>
      <c r="O149" s="191"/>
      <c r="P149" s="484"/>
      <c r="Q149" s="191"/>
      <c r="R149" s="191"/>
      <c r="S149" s="455"/>
      <c r="T149" s="191"/>
      <c r="U149" s="191"/>
      <c r="V149" s="191"/>
      <c r="W149" s="191"/>
      <c r="X149" s="191"/>
      <c r="Y149" s="47"/>
      <c r="Z149" s="395"/>
      <c r="AA149" s="395"/>
      <c r="AB149" s="395"/>
      <c r="AC149" s="395"/>
    </row>
    <row r="150" spans="1:29" s="394" customFormat="1" ht="10.5" customHeight="1">
      <c r="A150" s="392"/>
      <c r="B150" s="301"/>
      <c r="C150" s="393"/>
      <c r="I150" s="191"/>
      <c r="J150" s="191"/>
      <c r="K150" s="484"/>
      <c r="L150" s="191"/>
      <c r="M150" s="191"/>
      <c r="N150" s="191"/>
      <c r="O150" s="191"/>
      <c r="P150" s="484"/>
      <c r="Q150" s="191"/>
      <c r="R150" s="191"/>
      <c r="S150" s="455"/>
      <c r="T150" s="191"/>
      <c r="U150" s="191"/>
      <c r="V150" s="191"/>
      <c r="W150" s="191"/>
      <c r="X150" s="191"/>
      <c r="Y150" s="47"/>
      <c r="Z150" s="395"/>
      <c r="AA150" s="395"/>
      <c r="AB150" s="395"/>
      <c r="AC150" s="395"/>
    </row>
    <row r="151" spans="1:29" s="394" customFormat="1" ht="10.5" customHeight="1">
      <c r="A151" s="392"/>
      <c r="B151" s="301"/>
      <c r="C151" s="393"/>
      <c r="I151" s="191"/>
      <c r="J151" s="191"/>
      <c r="K151" s="484"/>
      <c r="L151" s="191"/>
      <c r="M151" s="191"/>
      <c r="N151" s="191"/>
      <c r="O151" s="191"/>
      <c r="P151" s="484"/>
      <c r="Q151" s="191"/>
      <c r="R151" s="191"/>
      <c r="S151" s="455"/>
      <c r="T151" s="191"/>
      <c r="U151" s="191"/>
      <c r="V151" s="191"/>
      <c r="W151" s="191"/>
      <c r="X151" s="191"/>
      <c r="Y151" s="47"/>
      <c r="Z151" s="395"/>
      <c r="AA151" s="395"/>
      <c r="AB151" s="395"/>
      <c r="AC151" s="395"/>
    </row>
    <row r="152" spans="1:29" s="394" customFormat="1" ht="10.5" customHeight="1">
      <c r="A152" s="392"/>
      <c r="B152" s="301"/>
      <c r="C152" s="393"/>
      <c r="I152" s="191"/>
      <c r="J152" s="191"/>
      <c r="K152" s="484"/>
      <c r="L152" s="191"/>
      <c r="M152" s="191"/>
      <c r="N152" s="191"/>
      <c r="O152" s="191"/>
      <c r="P152" s="484"/>
      <c r="Q152" s="191"/>
      <c r="R152" s="191"/>
      <c r="S152" s="455"/>
      <c r="T152" s="191"/>
      <c r="U152" s="191"/>
      <c r="V152" s="191"/>
      <c r="W152" s="191"/>
      <c r="X152" s="191"/>
      <c r="Y152" s="47"/>
      <c r="Z152" s="395"/>
      <c r="AA152" s="395"/>
      <c r="AB152" s="395"/>
      <c r="AC152" s="395"/>
    </row>
    <row r="153" spans="1:29" s="394" customFormat="1" ht="10.5" customHeight="1">
      <c r="A153" s="392"/>
      <c r="B153" s="301"/>
      <c r="C153" s="393"/>
      <c r="I153" s="191"/>
      <c r="J153" s="191"/>
      <c r="K153" s="484"/>
      <c r="L153" s="191"/>
      <c r="M153" s="191"/>
      <c r="N153" s="191"/>
      <c r="O153" s="191"/>
      <c r="P153" s="484"/>
      <c r="Q153" s="191"/>
      <c r="R153" s="191"/>
      <c r="S153" s="455"/>
      <c r="T153" s="191"/>
      <c r="U153" s="191"/>
      <c r="V153" s="191"/>
      <c r="W153" s="191"/>
      <c r="X153" s="191"/>
      <c r="Y153" s="47"/>
      <c r="Z153" s="395"/>
      <c r="AA153" s="395"/>
      <c r="AB153" s="395"/>
      <c r="AC153" s="395"/>
    </row>
    <row r="154" spans="1:29" s="394" customFormat="1" ht="10.5" customHeight="1">
      <c r="A154" s="392"/>
      <c r="B154" s="301"/>
      <c r="C154" s="393"/>
      <c r="I154" s="191"/>
      <c r="J154" s="191"/>
      <c r="K154" s="484"/>
      <c r="L154" s="191"/>
      <c r="M154" s="191"/>
      <c r="N154" s="191"/>
      <c r="O154" s="191"/>
      <c r="P154" s="484"/>
      <c r="Q154" s="191"/>
      <c r="R154" s="191"/>
      <c r="S154" s="455"/>
      <c r="T154" s="191"/>
      <c r="U154" s="191"/>
      <c r="V154" s="191"/>
      <c r="W154" s="191"/>
      <c r="X154" s="191"/>
      <c r="Y154" s="47"/>
      <c r="Z154" s="395"/>
      <c r="AA154" s="395"/>
      <c r="AB154" s="395"/>
      <c r="AC154" s="395"/>
    </row>
    <row r="155" spans="1:29" s="394" customFormat="1" ht="10.5" customHeight="1">
      <c r="A155" s="392"/>
      <c r="B155" s="301"/>
      <c r="C155" s="393"/>
      <c r="I155" s="191"/>
      <c r="J155" s="191"/>
      <c r="K155" s="484"/>
      <c r="L155" s="191"/>
      <c r="M155" s="191"/>
      <c r="N155" s="191"/>
      <c r="O155" s="191"/>
      <c r="P155" s="484"/>
      <c r="Q155" s="191"/>
      <c r="R155" s="191"/>
      <c r="S155" s="455"/>
      <c r="T155" s="191"/>
      <c r="U155" s="191"/>
      <c r="V155" s="191"/>
      <c r="W155" s="191"/>
      <c r="X155" s="191"/>
      <c r="Y155" s="47"/>
      <c r="Z155" s="395"/>
      <c r="AA155" s="395"/>
      <c r="AB155" s="395"/>
      <c r="AC155" s="395"/>
    </row>
    <row r="156" spans="1:29" s="394" customFormat="1" ht="10.5" customHeight="1">
      <c r="A156" s="392"/>
      <c r="B156" s="301"/>
      <c r="C156" s="393"/>
      <c r="I156" s="191"/>
      <c r="J156" s="191"/>
      <c r="K156" s="484"/>
      <c r="L156" s="191"/>
      <c r="M156" s="191"/>
      <c r="N156" s="191"/>
      <c r="O156" s="191"/>
      <c r="P156" s="484"/>
      <c r="Q156" s="191"/>
      <c r="R156" s="191"/>
      <c r="S156" s="455"/>
      <c r="T156" s="191"/>
      <c r="U156" s="191"/>
      <c r="V156" s="191"/>
      <c r="W156" s="191"/>
      <c r="X156" s="191"/>
      <c r="Y156" s="47"/>
      <c r="Z156" s="395"/>
      <c r="AA156" s="395"/>
      <c r="AB156" s="395"/>
      <c r="AC156" s="395"/>
    </row>
    <row r="157" spans="1:29" s="394" customFormat="1" ht="10.5" customHeight="1">
      <c r="A157" s="392"/>
      <c r="B157" s="301"/>
      <c r="C157" s="393"/>
      <c r="I157" s="191"/>
      <c r="J157" s="191"/>
      <c r="K157" s="484"/>
      <c r="L157" s="191"/>
      <c r="M157" s="191"/>
      <c r="N157" s="191"/>
      <c r="O157" s="191"/>
      <c r="P157" s="484"/>
      <c r="Q157" s="191"/>
      <c r="R157" s="191"/>
      <c r="S157" s="455"/>
      <c r="T157" s="191"/>
      <c r="U157" s="191"/>
      <c r="V157" s="191"/>
      <c r="W157" s="191"/>
      <c r="X157" s="191"/>
      <c r="Y157" s="47"/>
      <c r="Z157" s="395"/>
      <c r="AA157" s="395"/>
      <c r="AB157" s="395"/>
      <c r="AC157" s="395"/>
    </row>
    <row r="158" spans="1:29" s="394" customFormat="1" ht="10.5" customHeight="1">
      <c r="A158" s="392"/>
      <c r="B158" s="301"/>
      <c r="C158" s="393"/>
      <c r="I158" s="191"/>
      <c r="J158" s="191"/>
      <c r="K158" s="484"/>
      <c r="L158" s="191"/>
      <c r="M158" s="191"/>
      <c r="N158" s="191"/>
      <c r="O158" s="191"/>
      <c r="P158" s="484"/>
      <c r="Q158" s="191"/>
      <c r="R158" s="191"/>
      <c r="S158" s="455"/>
      <c r="T158" s="191"/>
      <c r="U158" s="191"/>
      <c r="V158" s="191"/>
      <c r="W158" s="191"/>
      <c r="X158" s="191"/>
      <c r="Y158" s="47"/>
      <c r="Z158" s="395"/>
      <c r="AA158" s="395"/>
      <c r="AB158" s="395"/>
      <c r="AC158" s="395"/>
    </row>
    <row r="159" spans="1:29" s="394" customFormat="1" ht="10.5" customHeight="1">
      <c r="A159" s="392"/>
      <c r="B159" s="301"/>
      <c r="C159" s="393"/>
      <c r="I159" s="191"/>
      <c r="J159" s="191"/>
      <c r="K159" s="484"/>
      <c r="L159" s="191"/>
      <c r="M159" s="191"/>
      <c r="N159" s="191"/>
      <c r="O159" s="191"/>
      <c r="P159" s="484"/>
      <c r="Q159" s="191"/>
      <c r="R159" s="191"/>
      <c r="S159" s="455"/>
      <c r="T159" s="191"/>
      <c r="U159" s="191"/>
      <c r="V159" s="191"/>
      <c r="W159" s="191"/>
      <c r="X159" s="191"/>
      <c r="Y159" s="47"/>
      <c r="Z159" s="395"/>
      <c r="AA159" s="395"/>
      <c r="AB159" s="395"/>
      <c r="AC159" s="395"/>
    </row>
    <row r="160" spans="1:29" s="394" customFormat="1" ht="10.5" customHeight="1">
      <c r="A160" s="392"/>
      <c r="B160" s="301"/>
      <c r="C160" s="393"/>
      <c r="I160" s="191"/>
      <c r="J160" s="191"/>
      <c r="K160" s="484"/>
      <c r="L160" s="191"/>
      <c r="M160" s="191"/>
      <c r="N160" s="191"/>
      <c r="O160" s="191"/>
      <c r="P160" s="484"/>
      <c r="Q160" s="191"/>
      <c r="R160" s="191"/>
      <c r="S160" s="455"/>
      <c r="T160" s="191"/>
      <c r="U160" s="191"/>
      <c r="V160" s="191"/>
      <c r="W160" s="191"/>
      <c r="X160" s="191"/>
      <c r="Y160" s="47"/>
      <c r="Z160" s="395"/>
      <c r="AA160" s="395"/>
      <c r="AB160" s="395"/>
      <c r="AC160" s="395"/>
    </row>
    <row r="161" spans="1:29" s="394" customFormat="1" ht="10.5" customHeight="1">
      <c r="A161" s="392"/>
      <c r="B161" s="301"/>
      <c r="C161" s="393"/>
      <c r="I161" s="191"/>
      <c r="J161" s="191"/>
      <c r="K161" s="484"/>
      <c r="L161" s="191"/>
      <c r="M161" s="191"/>
      <c r="N161" s="191"/>
      <c r="O161" s="191"/>
      <c r="P161" s="484"/>
      <c r="Q161" s="191"/>
      <c r="R161" s="191"/>
      <c r="S161" s="455"/>
      <c r="T161" s="191"/>
      <c r="U161" s="191"/>
      <c r="V161" s="191"/>
      <c r="W161" s="191"/>
      <c r="X161" s="191"/>
      <c r="Y161" s="47"/>
      <c r="Z161" s="395"/>
      <c r="AA161" s="395"/>
      <c r="AB161" s="395"/>
      <c r="AC161" s="395"/>
    </row>
    <row r="162" spans="1:29" s="394" customFormat="1" ht="10.5" customHeight="1">
      <c r="A162" s="392"/>
      <c r="B162" s="301"/>
      <c r="C162" s="393"/>
      <c r="I162" s="191"/>
      <c r="J162" s="191"/>
      <c r="K162" s="484"/>
      <c r="L162" s="191"/>
      <c r="M162" s="191"/>
      <c r="N162" s="191"/>
      <c r="O162" s="191"/>
      <c r="P162" s="484"/>
      <c r="Q162" s="191"/>
      <c r="R162" s="191"/>
      <c r="S162" s="455"/>
      <c r="T162" s="191"/>
      <c r="U162" s="191"/>
      <c r="V162" s="191"/>
      <c r="W162" s="191"/>
      <c r="X162" s="191"/>
      <c r="Y162" s="47"/>
      <c r="Z162" s="395"/>
      <c r="AA162" s="395"/>
      <c r="AB162" s="395"/>
      <c r="AC162" s="395"/>
    </row>
    <row r="163" spans="1:29" s="394" customFormat="1" ht="10.5" customHeight="1">
      <c r="A163" s="392"/>
      <c r="B163" s="301"/>
      <c r="C163" s="393"/>
      <c r="I163" s="191"/>
      <c r="J163" s="191"/>
      <c r="K163" s="484"/>
      <c r="L163" s="191"/>
      <c r="M163" s="191"/>
      <c r="N163" s="191"/>
      <c r="O163" s="191"/>
      <c r="P163" s="484"/>
      <c r="Q163" s="191"/>
      <c r="R163" s="191"/>
      <c r="S163" s="455"/>
      <c r="T163" s="191"/>
      <c r="U163" s="191"/>
      <c r="V163" s="191"/>
      <c r="W163" s="191"/>
      <c r="X163" s="191"/>
      <c r="Y163" s="47"/>
      <c r="Z163" s="395"/>
      <c r="AA163" s="395"/>
      <c r="AB163" s="395"/>
      <c r="AC163" s="395"/>
    </row>
    <row r="164" spans="1:29" s="394" customFormat="1" ht="10.5" customHeight="1">
      <c r="A164" s="392"/>
      <c r="B164" s="301"/>
      <c r="C164" s="393"/>
      <c r="I164" s="191"/>
      <c r="J164" s="191"/>
      <c r="K164" s="484"/>
      <c r="L164" s="191"/>
      <c r="M164" s="191"/>
      <c r="N164" s="191"/>
      <c r="O164" s="191"/>
      <c r="P164" s="484"/>
      <c r="Q164" s="191"/>
      <c r="R164" s="191"/>
      <c r="S164" s="455"/>
      <c r="T164" s="191"/>
      <c r="U164" s="191"/>
      <c r="V164" s="191"/>
      <c r="W164" s="191"/>
      <c r="X164" s="191"/>
      <c r="Y164" s="47"/>
      <c r="Z164" s="395"/>
      <c r="AA164" s="395"/>
      <c r="AB164" s="395"/>
      <c r="AC164" s="395"/>
    </row>
    <row r="165" spans="1:29" s="394" customFormat="1" ht="10.5" customHeight="1">
      <c r="A165" s="392"/>
      <c r="B165" s="301"/>
      <c r="C165" s="393"/>
      <c r="I165" s="191"/>
      <c r="J165" s="191"/>
      <c r="K165" s="484"/>
      <c r="L165" s="191"/>
      <c r="M165" s="191"/>
      <c r="N165" s="191"/>
      <c r="O165" s="191"/>
      <c r="P165" s="484"/>
      <c r="Q165" s="191"/>
      <c r="R165" s="191"/>
      <c r="S165" s="455"/>
      <c r="T165" s="191"/>
      <c r="U165" s="191"/>
      <c r="V165" s="191"/>
      <c r="W165" s="191"/>
      <c r="X165" s="191"/>
      <c r="Y165" s="47"/>
      <c r="Z165" s="395"/>
      <c r="AA165" s="395"/>
      <c r="AB165" s="395"/>
      <c r="AC165" s="395"/>
    </row>
    <row r="166" spans="1:29" s="394" customFormat="1" ht="10.5" customHeight="1">
      <c r="A166" s="392"/>
      <c r="B166" s="301"/>
      <c r="C166" s="393"/>
      <c r="I166" s="191"/>
      <c r="J166" s="191"/>
      <c r="K166" s="484"/>
      <c r="L166" s="191"/>
      <c r="M166" s="191"/>
      <c r="N166" s="191"/>
      <c r="O166" s="191"/>
      <c r="P166" s="484"/>
      <c r="Q166" s="191"/>
      <c r="R166" s="191"/>
      <c r="S166" s="455"/>
      <c r="T166" s="191"/>
      <c r="U166" s="191"/>
      <c r="V166" s="191"/>
      <c r="W166" s="191"/>
      <c r="X166" s="191"/>
      <c r="Y166" s="47"/>
      <c r="Z166" s="395"/>
      <c r="AA166" s="395"/>
      <c r="AB166" s="395"/>
      <c r="AC166" s="395"/>
    </row>
    <row r="167" spans="1:29" s="394" customFormat="1" ht="10.5" customHeight="1">
      <c r="A167" s="392"/>
      <c r="B167" s="301"/>
      <c r="C167" s="393"/>
      <c r="I167" s="191"/>
      <c r="J167" s="191"/>
      <c r="K167" s="484"/>
      <c r="L167" s="191"/>
      <c r="M167" s="191"/>
      <c r="N167" s="191"/>
      <c r="O167" s="191"/>
      <c r="P167" s="484"/>
      <c r="Q167" s="191"/>
      <c r="R167" s="191"/>
      <c r="S167" s="455"/>
      <c r="T167" s="191"/>
      <c r="U167" s="191"/>
      <c r="V167" s="191"/>
      <c r="W167" s="191"/>
      <c r="X167" s="191"/>
      <c r="Y167" s="47"/>
      <c r="Z167" s="395"/>
      <c r="AA167" s="395"/>
      <c r="AB167" s="395"/>
      <c r="AC167" s="395"/>
    </row>
    <row r="168" spans="1:29" s="394" customFormat="1" ht="10.5" customHeight="1">
      <c r="A168" s="392"/>
      <c r="B168" s="301"/>
      <c r="C168" s="393"/>
      <c r="I168" s="191"/>
      <c r="J168" s="191"/>
      <c r="K168" s="484"/>
      <c r="L168" s="191"/>
      <c r="M168" s="191"/>
      <c r="N168" s="191"/>
      <c r="O168" s="191"/>
      <c r="P168" s="484"/>
      <c r="Q168" s="191"/>
      <c r="R168" s="191"/>
      <c r="S168" s="455"/>
      <c r="T168" s="191"/>
      <c r="U168" s="191"/>
      <c r="V168" s="191"/>
      <c r="W168" s="191"/>
      <c r="X168" s="191"/>
      <c r="Y168" s="47"/>
      <c r="Z168" s="395"/>
      <c r="AA168" s="395"/>
      <c r="AB168" s="395"/>
      <c r="AC168" s="395"/>
    </row>
    <row r="169" spans="1:29" s="394" customFormat="1" ht="10.5" customHeight="1">
      <c r="A169" s="392"/>
      <c r="B169" s="301"/>
      <c r="C169" s="393"/>
      <c r="I169" s="191"/>
      <c r="J169" s="191"/>
      <c r="K169" s="484"/>
      <c r="L169" s="191"/>
      <c r="M169" s="191"/>
      <c r="N169" s="191"/>
      <c r="O169" s="191"/>
      <c r="P169" s="484"/>
      <c r="Q169" s="191"/>
      <c r="R169" s="191"/>
      <c r="S169" s="455"/>
      <c r="T169" s="191"/>
      <c r="U169" s="191"/>
      <c r="V169" s="191"/>
      <c r="W169" s="191"/>
      <c r="X169" s="191"/>
      <c r="Y169" s="47"/>
      <c r="Z169" s="395"/>
      <c r="AA169" s="395"/>
      <c r="AB169" s="395"/>
      <c r="AC169" s="395"/>
    </row>
    <row r="170" spans="1:29" s="394" customFormat="1" ht="10.5" customHeight="1">
      <c r="A170" s="392"/>
      <c r="B170" s="301"/>
      <c r="C170" s="393"/>
      <c r="I170" s="191"/>
      <c r="J170" s="191"/>
      <c r="K170" s="484"/>
      <c r="L170" s="191"/>
      <c r="M170" s="191"/>
      <c r="N170" s="191"/>
      <c r="O170" s="191"/>
      <c r="P170" s="484"/>
      <c r="Q170" s="191"/>
      <c r="R170" s="191"/>
      <c r="S170" s="455"/>
      <c r="T170" s="191"/>
      <c r="U170" s="191"/>
      <c r="V170" s="191"/>
      <c r="W170" s="191"/>
      <c r="X170" s="191"/>
      <c r="Y170" s="47"/>
      <c r="Z170" s="395"/>
      <c r="AA170" s="395"/>
      <c r="AB170" s="395"/>
      <c r="AC170" s="395"/>
    </row>
    <row r="171" spans="1:29" s="394" customFormat="1" ht="10.5" customHeight="1">
      <c r="A171" s="392"/>
      <c r="B171" s="301"/>
      <c r="C171" s="393"/>
      <c r="I171" s="191"/>
      <c r="J171" s="191"/>
      <c r="K171" s="484"/>
      <c r="L171" s="191"/>
      <c r="M171" s="191"/>
      <c r="N171" s="191"/>
      <c r="O171" s="191"/>
      <c r="P171" s="484"/>
      <c r="Q171" s="191"/>
      <c r="R171" s="191"/>
      <c r="S171" s="455"/>
      <c r="T171" s="191"/>
      <c r="U171" s="191"/>
      <c r="V171" s="191"/>
      <c r="W171" s="191"/>
      <c r="X171" s="191"/>
      <c r="Y171" s="47"/>
      <c r="Z171" s="395"/>
      <c r="AA171" s="395"/>
      <c r="AB171" s="395"/>
      <c r="AC171" s="395"/>
    </row>
    <row r="172" spans="1:29" s="394" customFormat="1" ht="10.5" customHeight="1">
      <c r="A172" s="392"/>
      <c r="B172" s="301"/>
      <c r="C172" s="393"/>
      <c r="I172" s="191"/>
      <c r="J172" s="191"/>
      <c r="K172" s="484"/>
      <c r="L172" s="191"/>
      <c r="M172" s="191"/>
      <c r="N172" s="191"/>
      <c r="O172" s="191"/>
      <c r="P172" s="484"/>
      <c r="Q172" s="191"/>
      <c r="R172" s="191"/>
      <c r="S172" s="455"/>
      <c r="T172" s="191"/>
      <c r="U172" s="191"/>
      <c r="V172" s="191"/>
      <c r="W172" s="191"/>
      <c r="X172" s="191"/>
      <c r="Y172" s="47"/>
      <c r="Z172" s="395"/>
      <c r="AA172" s="395"/>
      <c r="AB172" s="395"/>
      <c r="AC172" s="395"/>
    </row>
    <row r="173" spans="1:29" s="394" customFormat="1" ht="10.5" customHeight="1">
      <c r="A173" s="392"/>
      <c r="B173" s="301"/>
      <c r="C173" s="393"/>
      <c r="I173" s="191"/>
      <c r="J173" s="191"/>
      <c r="K173" s="484"/>
      <c r="L173" s="191"/>
      <c r="M173" s="191"/>
      <c r="N173" s="191"/>
      <c r="O173" s="191"/>
      <c r="P173" s="484"/>
      <c r="Q173" s="191"/>
      <c r="R173" s="191"/>
      <c r="S173" s="455"/>
      <c r="T173" s="191"/>
      <c r="U173" s="191"/>
      <c r="V173" s="191"/>
      <c r="W173" s="191"/>
      <c r="X173" s="191"/>
      <c r="Y173" s="47"/>
      <c r="Z173" s="395"/>
      <c r="AA173" s="395"/>
      <c r="AB173" s="395"/>
      <c r="AC173" s="395"/>
    </row>
    <row r="174" spans="1:29" s="394" customFormat="1" ht="10.5" customHeight="1">
      <c r="A174" s="392"/>
      <c r="B174" s="301"/>
      <c r="C174" s="393"/>
      <c r="I174" s="191"/>
      <c r="J174" s="191"/>
      <c r="K174" s="484"/>
      <c r="L174" s="191"/>
      <c r="M174" s="191"/>
      <c r="N174" s="191"/>
      <c r="O174" s="191"/>
      <c r="P174" s="484"/>
      <c r="Q174" s="191"/>
      <c r="R174" s="191"/>
      <c r="S174" s="455"/>
      <c r="T174" s="191"/>
      <c r="U174" s="191"/>
      <c r="V174" s="191"/>
      <c r="W174" s="191"/>
      <c r="X174" s="191"/>
      <c r="Y174" s="47"/>
      <c r="Z174" s="395"/>
      <c r="AA174" s="395"/>
      <c r="AB174" s="395"/>
      <c r="AC174" s="395"/>
    </row>
    <row r="175" spans="1:29" s="394" customFormat="1" ht="10.5" customHeight="1">
      <c r="A175" s="392"/>
      <c r="B175" s="301"/>
      <c r="C175" s="393"/>
      <c r="I175" s="191"/>
      <c r="J175" s="191"/>
      <c r="K175" s="484"/>
      <c r="L175" s="191"/>
      <c r="M175" s="191"/>
      <c r="N175" s="191"/>
      <c r="O175" s="191"/>
      <c r="P175" s="484"/>
      <c r="Q175" s="191"/>
      <c r="R175" s="191"/>
      <c r="S175" s="455"/>
      <c r="T175" s="191"/>
      <c r="U175" s="191"/>
      <c r="V175" s="191"/>
      <c r="W175" s="191"/>
      <c r="X175" s="191"/>
      <c r="Y175" s="47"/>
      <c r="Z175" s="395"/>
      <c r="AA175" s="395"/>
      <c r="AB175" s="395"/>
      <c r="AC175" s="395"/>
    </row>
    <row r="176" spans="1:29" s="394" customFormat="1" ht="10.5" customHeight="1">
      <c r="A176" s="392"/>
      <c r="B176" s="301"/>
      <c r="C176" s="393"/>
      <c r="I176" s="191"/>
      <c r="J176" s="191"/>
      <c r="K176" s="484"/>
      <c r="L176" s="191"/>
      <c r="M176" s="191"/>
      <c r="N176" s="191"/>
      <c r="O176" s="191"/>
      <c r="P176" s="484"/>
      <c r="Q176" s="191"/>
      <c r="R176" s="191"/>
      <c r="S176" s="455"/>
      <c r="T176" s="191"/>
      <c r="U176" s="191"/>
      <c r="V176" s="191"/>
      <c r="W176" s="191"/>
      <c r="X176" s="191"/>
      <c r="Y176" s="47"/>
      <c r="Z176" s="395"/>
      <c r="AA176" s="395"/>
      <c r="AB176" s="395"/>
      <c r="AC176" s="395"/>
    </row>
    <row r="177" spans="1:29" s="394" customFormat="1" ht="10.5" customHeight="1">
      <c r="A177" s="392"/>
      <c r="B177" s="301"/>
      <c r="C177" s="393"/>
      <c r="I177" s="191"/>
      <c r="J177" s="191"/>
      <c r="K177" s="484"/>
      <c r="L177" s="191"/>
      <c r="M177" s="191"/>
      <c r="N177" s="191"/>
      <c r="O177" s="191"/>
      <c r="P177" s="484"/>
      <c r="Q177" s="191"/>
      <c r="R177" s="191"/>
      <c r="S177" s="455"/>
      <c r="T177" s="191"/>
      <c r="U177" s="191"/>
      <c r="V177" s="191"/>
      <c r="W177" s="191"/>
      <c r="X177" s="191"/>
      <c r="Y177" s="47"/>
      <c r="Z177" s="395"/>
      <c r="AA177" s="395"/>
      <c r="AB177" s="395"/>
      <c r="AC177" s="395"/>
    </row>
    <row r="178" spans="1:29" s="394" customFormat="1" ht="10.5" customHeight="1">
      <c r="A178" s="392"/>
      <c r="B178" s="301"/>
      <c r="C178" s="393"/>
      <c r="I178" s="191"/>
      <c r="J178" s="191"/>
      <c r="K178" s="484"/>
      <c r="L178" s="191"/>
      <c r="M178" s="191"/>
      <c r="N178" s="191"/>
      <c r="O178" s="191"/>
      <c r="P178" s="484"/>
      <c r="Q178" s="191"/>
      <c r="R178" s="191"/>
      <c r="S178" s="455"/>
      <c r="T178" s="191"/>
      <c r="U178" s="191"/>
      <c r="V178" s="191"/>
      <c r="W178" s="191"/>
      <c r="X178" s="191"/>
      <c r="Y178" s="47"/>
      <c r="Z178" s="395"/>
      <c r="AA178" s="395"/>
      <c r="AB178" s="395"/>
      <c r="AC178" s="395"/>
    </row>
    <row r="179" spans="1:29" s="394" customFormat="1" ht="10.5" customHeight="1">
      <c r="A179" s="392"/>
      <c r="B179" s="301"/>
      <c r="C179" s="393"/>
      <c r="I179" s="191"/>
      <c r="J179" s="191"/>
      <c r="K179" s="484"/>
      <c r="L179" s="191"/>
      <c r="M179" s="191"/>
      <c r="N179" s="191"/>
      <c r="O179" s="191"/>
      <c r="P179" s="484"/>
      <c r="Q179" s="191"/>
      <c r="R179" s="191"/>
      <c r="S179" s="455"/>
      <c r="T179" s="191"/>
      <c r="U179" s="191"/>
      <c r="V179" s="191"/>
      <c r="W179" s="191"/>
      <c r="X179" s="191"/>
      <c r="Y179" s="47"/>
      <c r="Z179" s="395"/>
      <c r="AA179" s="395"/>
      <c r="AB179" s="395"/>
      <c r="AC179" s="395"/>
    </row>
    <row r="180" spans="1:29" s="394" customFormat="1" ht="10.5" customHeight="1">
      <c r="A180" s="392"/>
      <c r="B180" s="301"/>
      <c r="C180" s="393"/>
      <c r="I180" s="191"/>
      <c r="J180" s="191"/>
      <c r="K180" s="484"/>
      <c r="L180" s="191"/>
      <c r="M180" s="191"/>
      <c r="N180" s="191"/>
      <c r="O180" s="191"/>
      <c r="P180" s="484"/>
      <c r="Q180" s="191"/>
      <c r="R180" s="191"/>
      <c r="S180" s="455"/>
      <c r="T180" s="191"/>
      <c r="U180" s="191"/>
      <c r="V180" s="191"/>
      <c r="W180" s="191"/>
      <c r="X180" s="191"/>
      <c r="Y180" s="47"/>
      <c r="Z180" s="395"/>
      <c r="AA180" s="395"/>
      <c r="AB180" s="395"/>
      <c r="AC180" s="395"/>
    </row>
    <row r="181" spans="1:29" s="394" customFormat="1" ht="10.5" customHeight="1">
      <c r="A181" s="392"/>
      <c r="B181" s="301"/>
      <c r="C181" s="393"/>
      <c r="I181" s="191"/>
      <c r="J181" s="191"/>
      <c r="K181" s="484"/>
      <c r="L181" s="191"/>
      <c r="M181" s="191"/>
      <c r="N181" s="191"/>
      <c r="O181" s="191"/>
      <c r="P181" s="484"/>
      <c r="Q181" s="191"/>
      <c r="R181" s="191"/>
      <c r="S181" s="455"/>
      <c r="T181" s="191"/>
      <c r="U181" s="191"/>
      <c r="V181" s="191"/>
      <c r="W181" s="191"/>
      <c r="X181" s="191"/>
      <c r="Y181" s="47"/>
      <c r="Z181" s="395"/>
      <c r="AA181" s="395"/>
      <c r="AB181" s="395"/>
      <c r="AC181" s="395"/>
    </row>
    <row r="182" spans="1:29" s="394" customFormat="1" ht="10.5" customHeight="1">
      <c r="A182" s="392"/>
      <c r="B182" s="301"/>
      <c r="C182" s="393"/>
      <c r="I182" s="191"/>
      <c r="J182" s="191"/>
      <c r="K182" s="484"/>
      <c r="L182" s="191"/>
      <c r="M182" s="191"/>
      <c r="N182" s="191"/>
      <c r="O182" s="191"/>
      <c r="P182" s="484"/>
      <c r="Q182" s="191"/>
      <c r="R182" s="191"/>
      <c r="S182" s="455"/>
      <c r="T182" s="191"/>
      <c r="U182" s="191"/>
      <c r="V182" s="191"/>
      <c r="W182" s="191"/>
      <c r="X182" s="191"/>
      <c r="Y182" s="47"/>
      <c r="Z182" s="395"/>
      <c r="AA182" s="395"/>
      <c r="AB182" s="395"/>
      <c r="AC182" s="395"/>
    </row>
    <row r="183" spans="1:29" s="394" customFormat="1" ht="10.5" customHeight="1">
      <c r="A183" s="392"/>
      <c r="B183" s="301"/>
      <c r="C183" s="393"/>
      <c r="I183" s="191"/>
      <c r="J183" s="191"/>
      <c r="K183" s="484"/>
      <c r="L183" s="191"/>
      <c r="M183" s="191"/>
      <c r="N183" s="191"/>
      <c r="O183" s="191"/>
      <c r="P183" s="484"/>
      <c r="Q183" s="191"/>
      <c r="R183" s="191"/>
      <c r="S183" s="455"/>
      <c r="T183" s="191"/>
      <c r="U183" s="191"/>
      <c r="V183" s="191"/>
      <c r="W183" s="191"/>
      <c r="X183" s="191"/>
      <c r="Y183" s="47"/>
      <c r="Z183" s="395"/>
      <c r="AA183" s="395"/>
      <c r="AB183" s="395"/>
      <c r="AC183" s="395"/>
    </row>
    <row r="184" spans="1:29" s="394" customFormat="1" ht="10.5" customHeight="1">
      <c r="A184" s="392"/>
      <c r="B184" s="301"/>
      <c r="C184" s="393"/>
      <c r="I184" s="191"/>
      <c r="J184" s="191"/>
      <c r="K184" s="484"/>
      <c r="L184" s="191"/>
      <c r="M184" s="191"/>
      <c r="N184" s="191"/>
      <c r="O184" s="191"/>
      <c r="P184" s="484"/>
      <c r="Q184" s="191"/>
      <c r="R184" s="191"/>
      <c r="S184" s="455"/>
      <c r="T184" s="191"/>
      <c r="U184" s="191"/>
      <c r="V184" s="191"/>
      <c r="W184" s="191"/>
      <c r="X184" s="191"/>
      <c r="Y184" s="47"/>
      <c r="Z184" s="395"/>
      <c r="AA184" s="395"/>
      <c r="AB184" s="395"/>
      <c r="AC184" s="395"/>
    </row>
    <row r="185" spans="1:29" s="394" customFormat="1" ht="10.5" customHeight="1">
      <c r="A185" s="392"/>
      <c r="B185" s="301"/>
      <c r="C185" s="393"/>
      <c r="I185" s="191"/>
      <c r="J185" s="191"/>
      <c r="K185" s="484"/>
      <c r="L185" s="191"/>
      <c r="M185" s="191"/>
      <c r="N185" s="191"/>
      <c r="O185" s="191"/>
      <c r="P185" s="484"/>
      <c r="Q185" s="191"/>
      <c r="R185" s="191"/>
      <c r="S185" s="455"/>
      <c r="T185" s="191"/>
      <c r="U185" s="191"/>
      <c r="V185" s="191"/>
      <c r="W185" s="191"/>
      <c r="X185" s="191"/>
      <c r="Y185" s="47"/>
      <c r="Z185" s="395"/>
      <c r="AA185" s="395"/>
      <c r="AB185" s="395"/>
      <c r="AC185" s="395"/>
    </row>
    <row r="186" spans="1:29" s="394" customFormat="1" ht="10.5" customHeight="1">
      <c r="A186" s="392"/>
      <c r="B186" s="301"/>
      <c r="C186" s="393"/>
      <c r="I186" s="191"/>
      <c r="J186" s="191"/>
      <c r="K186" s="484"/>
      <c r="L186" s="191"/>
      <c r="M186" s="191"/>
      <c r="N186" s="191"/>
      <c r="O186" s="191"/>
      <c r="P186" s="484"/>
      <c r="Q186" s="191"/>
      <c r="R186" s="191"/>
      <c r="S186" s="455"/>
      <c r="T186" s="191"/>
      <c r="U186" s="191"/>
      <c r="V186" s="191"/>
      <c r="W186" s="191"/>
      <c r="X186" s="191"/>
      <c r="Y186" s="47"/>
      <c r="Z186" s="395"/>
      <c r="AA186" s="395"/>
      <c r="AB186" s="395"/>
      <c r="AC186" s="395"/>
    </row>
    <row r="187" spans="1:29" s="394" customFormat="1" ht="10.5" customHeight="1">
      <c r="A187" s="392"/>
      <c r="B187" s="301"/>
      <c r="C187" s="393"/>
      <c r="I187" s="191"/>
      <c r="J187" s="191"/>
      <c r="K187" s="484"/>
      <c r="L187" s="191"/>
      <c r="M187" s="191"/>
      <c r="N187" s="191"/>
      <c r="O187" s="191"/>
      <c r="P187" s="484"/>
      <c r="Q187" s="191"/>
      <c r="R187" s="191"/>
      <c r="S187" s="455"/>
      <c r="T187" s="191"/>
      <c r="U187" s="191"/>
      <c r="V187" s="191"/>
      <c r="W187" s="191"/>
      <c r="X187" s="191"/>
      <c r="Y187" s="47"/>
      <c r="Z187" s="395"/>
      <c r="AA187" s="395"/>
      <c r="AB187" s="395"/>
      <c r="AC187" s="395"/>
    </row>
    <row r="188" spans="1:29" s="394" customFormat="1" ht="10.5" customHeight="1">
      <c r="A188" s="392"/>
      <c r="B188" s="301"/>
      <c r="C188" s="393"/>
      <c r="I188" s="191"/>
      <c r="J188" s="191"/>
      <c r="K188" s="484"/>
      <c r="L188" s="191"/>
      <c r="M188" s="191"/>
      <c r="N188" s="191"/>
      <c r="O188" s="191"/>
      <c r="P188" s="484"/>
      <c r="Q188" s="191"/>
      <c r="R188" s="191"/>
      <c r="S188" s="455"/>
      <c r="T188" s="191"/>
      <c r="U188" s="191"/>
      <c r="V188" s="191"/>
      <c r="W188" s="191"/>
      <c r="X188" s="191"/>
      <c r="Y188" s="47"/>
      <c r="Z188" s="395"/>
      <c r="AA188" s="395"/>
      <c r="AB188" s="395"/>
      <c r="AC188" s="395"/>
    </row>
    <row r="189" spans="1:29" s="394" customFormat="1" ht="10.5" customHeight="1">
      <c r="A189" s="392"/>
      <c r="B189" s="301"/>
      <c r="C189" s="393"/>
      <c r="I189" s="191"/>
      <c r="J189" s="191"/>
      <c r="K189" s="484"/>
      <c r="L189" s="191"/>
      <c r="M189" s="191"/>
      <c r="N189" s="191"/>
      <c r="O189" s="191"/>
      <c r="P189" s="484"/>
      <c r="Q189" s="191"/>
      <c r="R189" s="191"/>
      <c r="S189" s="455"/>
      <c r="T189" s="191"/>
      <c r="U189" s="191"/>
      <c r="V189" s="191"/>
      <c r="W189" s="191"/>
      <c r="X189" s="191"/>
      <c r="Y189" s="47"/>
      <c r="Z189" s="395"/>
      <c r="AA189" s="395"/>
      <c r="AB189" s="395"/>
      <c r="AC189" s="395"/>
    </row>
    <row r="190" spans="1:29" s="394" customFormat="1" ht="10.5" customHeight="1">
      <c r="A190" s="392"/>
      <c r="B190" s="301"/>
      <c r="C190" s="393"/>
      <c r="I190" s="191"/>
      <c r="J190" s="191"/>
      <c r="K190" s="484"/>
      <c r="L190" s="191"/>
      <c r="M190" s="191"/>
      <c r="N190" s="191"/>
      <c r="O190" s="191"/>
      <c r="P190" s="484"/>
      <c r="Q190" s="191"/>
      <c r="R190" s="191"/>
      <c r="S190" s="455"/>
      <c r="T190" s="191"/>
      <c r="U190" s="191"/>
      <c r="V190" s="191"/>
      <c r="W190" s="191"/>
      <c r="X190" s="191"/>
      <c r="Y190" s="47"/>
      <c r="Z190" s="395"/>
      <c r="AA190" s="395"/>
      <c r="AB190" s="395"/>
      <c r="AC190" s="395"/>
    </row>
    <row r="191" spans="1:29" s="394" customFormat="1" ht="10.5" customHeight="1">
      <c r="A191" s="392"/>
      <c r="B191" s="301"/>
      <c r="C191" s="393"/>
      <c r="I191" s="191"/>
      <c r="J191" s="191"/>
      <c r="K191" s="484"/>
      <c r="L191" s="191"/>
      <c r="M191" s="191"/>
      <c r="N191" s="191"/>
      <c r="O191" s="191"/>
      <c r="P191" s="484"/>
      <c r="Q191" s="191"/>
      <c r="R191" s="191"/>
      <c r="S191" s="455"/>
      <c r="T191" s="191"/>
      <c r="U191" s="191"/>
      <c r="V191" s="191"/>
      <c r="W191" s="191"/>
      <c r="X191" s="191"/>
      <c r="Y191" s="47"/>
      <c r="Z191" s="395"/>
      <c r="AA191" s="395"/>
      <c r="AB191" s="395"/>
      <c r="AC191" s="395"/>
    </row>
    <row r="192" spans="1:29" s="394" customFormat="1" ht="10.5" customHeight="1">
      <c r="A192" s="392"/>
      <c r="B192" s="301"/>
      <c r="C192" s="393"/>
      <c r="I192" s="191"/>
      <c r="J192" s="191"/>
      <c r="K192" s="484"/>
      <c r="L192" s="191"/>
      <c r="M192" s="191"/>
      <c r="N192" s="191"/>
      <c r="O192" s="191"/>
      <c r="P192" s="484"/>
      <c r="Q192" s="191"/>
      <c r="R192" s="191"/>
      <c r="S192" s="455"/>
      <c r="T192" s="191"/>
      <c r="U192" s="191"/>
      <c r="V192" s="191"/>
      <c r="W192" s="191"/>
      <c r="X192" s="191"/>
      <c r="Y192" s="47"/>
      <c r="Z192" s="395"/>
      <c r="AA192" s="395"/>
      <c r="AB192" s="395"/>
      <c r="AC192" s="395"/>
    </row>
    <row r="193" spans="1:29" s="394" customFormat="1" ht="10.5" customHeight="1">
      <c r="A193" s="392"/>
      <c r="B193" s="301"/>
      <c r="C193" s="393"/>
      <c r="I193" s="191"/>
      <c r="J193" s="191"/>
      <c r="K193" s="484"/>
      <c r="L193" s="191"/>
      <c r="M193" s="191"/>
      <c r="N193" s="191"/>
      <c r="O193" s="191"/>
      <c r="P193" s="484"/>
      <c r="Q193" s="191"/>
      <c r="R193" s="191"/>
      <c r="S193" s="455"/>
      <c r="T193" s="191"/>
      <c r="U193" s="191"/>
      <c r="V193" s="191"/>
      <c r="W193" s="191"/>
      <c r="X193" s="191"/>
      <c r="Y193" s="47"/>
      <c r="Z193" s="395"/>
      <c r="AA193" s="395"/>
      <c r="AB193" s="395"/>
      <c r="AC193" s="395"/>
    </row>
    <row r="194" spans="1:29" s="394" customFormat="1" ht="10.5" customHeight="1">
      <c r="A194" s="392"/>
      <c r="B194" s="301"/>
      <c r="C194" s="393"/>
      <c r="I194" s="191"/>
      <c r="J194" s="191"/>
      <c r="K194" s="484"/>
      <c r="L194" s="191"/>
      <c r="M194" s="191"/>
      <c r="N194" s="191"/>
      <c r="O194" s="191"/>
      <c r="P194" s="484"/>
      <c r="Q194" s="191"/>
      <c r="R194" s="191"/>
      <c r="S194" s="455"/>
      <c r="T194" s="191"/>
      <c r="U194" s="191"/>
      <c r="V194" s="191"/>
      <c r="W194" s="191"/>
      <c r="X194" s="191"/>
      <c r="Y194" s="47"/>
      <c r="Z194" s="395"/>
      <c r="AA194" s="395"/>
      <c r="AB194" s="395"/>
      <c r="AC194" s="395"/>
    </row>
    <row r="195" spans="1:29" s="394" customFormat="1" ht="10.5" customHeight="1">
      <c r="A195" s="392"/>
      <c r="B195" s="301"/>
      <c r="C195" s="393"/>
      <c r="I195" s="191"/>
      <c r="J195" s="191"/>
      <c r="K195" s="484"/>
      <c r="L195" s="191"/>
      <c r="M195" s="191"/>
      <c r="N195" s="191"/>
      <c r="O195" s="191"/>
      <c r="P195" s="484"/>
      <c r="Q195" s="191"/>
      <c r="R195" s="191"/>
      <c r="S195" s="455"/>
      <c r="T195" s="191"/>
      <c r="U195" s="191"/>
      <c r="V195" s="191"/>
      <c r="W195" s="191"/>
      <c r="X195" s="191"/>
      <c r="Y195" s="47"/>
      <c r="Z195" s="395"/>
      <c r="AA195" s="395"/>
      <c r="AB195" s="395"/>
      <c r="AC195" s="395"/>
    </row>
    <row r="196" spans="1:29" s="394" customFormat="1" ht="10.5" customHeight="1">
      <c r="A196" s="392"/>
      <c r="B196" s="301"/>
      <c r="C196" s="393"/>
      <c r="I196" s="191"/>
      <c r="J196" s="191"/>
      <c r="K196" s="484"/>
      <c r="L196" s="191"/>
      <c r="M196" s="191"/>
      <c r="N196" s="191"/>
      <c r="O196" s="191"/>
      <c r="P196" s="484"/>
      <c r="Q196" s="191"/>
      <c r="R196" s="191"/>
      <c r="S196" s="455"/>
      <c r="T196" s="191"/>
      <c r="U196" s="191"/>
      <c r="V196" s="191"/>
      <c r="W196" s="191"/>
      <c r="X196" s="191"/>
      <c r="Y196" s="47"/>
      <c r="Z196" s="395"/>
      <c r="AA196" s="395"/>
      <c r="AB196" s="395"/>
      <c r="AC196" s="395"/>
    </row>
    <row r="197" spans="1:29" s="394" customFormat="1" ht="10.5" customHeight="1">
      <c r="A197" s="392"/>
      <c r="B197" s="301"/>
      <c r="C197" s="393"/>
      <c r="I197" s="191"/>
      <c r="J197" s="191"/>
      <c r="K197" s="484"/>
      <c r="L197" s="191"/>
      <c r="M197" s="191"/>
      <c r="N197" s="191"/>
      <c r="O197" s="191"/>
      <c r="P197" s="484"/>
      <c r="Q197" s="191"/>
      <c r="R197" s="191"/>
      <c r="S197" s="455"/>
      <c r="T197" s="191"/>
      <c r="U197" s="191"/>
      <c r="V197" s="191"/>
      <c r="W197" s="191"/>
      <c r="X197" s="191"/>
      <c r="Y197" s="47"/>
      <c r="Z197" s="395"/>
      <c r="AA197" s="395"/>
      <c r="AB197" s="395"/>
      <c r="AC197" s="395"/>
    </row>
    <row r="198" spans="1:29" s="394" customFormat="1" ht="10.5" customHeight="1">
      <c r="A198" s="392"/>
      <c r="B198" s="301"/>
      <c r="C198" s="393"/>
      <c r="I198" s="191"/>
      <c r="J198" s="191"/>
      <c r="K198" s="484"/>
      <c r="L198" s="191"/>
      <c r="M198" s="191"/>
      <c r="N198" s="191"/>
      <c r="O198" s="191"/>
      <c r="P198" s="484"/>
      <c r="Q198" s="191"/>
      <c r="R198" s="191"/>
      <c r="S198" s="455"/>
      <c r="T198" s="191"/>
      <c r="U198" s="191"/>
      <c r="V198" s="191"/>
      <c r="W198" s="191"/>
      <c r="X198" s="191"/>
      <c r="Y198" s="47"/>
      <c r="Z198" s="395"/>
      <c r="AA198" s="395"/>
      <c r="AB198" s="395"/>
      <c r="AC198" s="395"/>
    </row>
    <row r="199" spans="1:29" s="394" customFormat="1" ht="10.5" customHeight="1">
      <c r="A199" s="392"/>
      <c r="B199" s="301"/>
      <c r="C199" s="393"/>
      <c r="I199" s="191"/>
      <c r="J199" s="191"/>
      <c r="K199" s="484"/>
      <c r="L199" s="191"/>
      <c r="M199" s="191"/>
      <c r="N199" s="191"/>
      <c r="O199" s="191"/>
      <c r="P199" s="484"/>
      <c r="Q199" s="191"/>
      <c r="R199" s="191"/>
      <c r="S199" s="455"/>
      <c r="T199" s="191"/>
      <c r="U199" s="191"/>
      <c r="V199" s="191"/>
      <c r="W199" s="191"/>
      <c r="X199" s="191"/>
      <c r="Y199" s="47"/>
      <c r="Z199" s="395"/>
      <c r="AA199" s="395"/>
      <c r="AB199" s="395"/>
      <c r="AC199" s="395"/>
    </row>
    <row r="200" spans="1:29" s="394" customFormat="1" ht="10.5" customHeight="1">
      <c r="A200" s="392"/>
      <c r="B200" s="301"/>
      <c r="C200" s="393"/>
      <c r="I200" s="191"/>
      <c r="J200" s="191"/>
      <c r="K200" s="484"/>
      <c r="L200" s="191"/>
      <c r="M200" s="191"/>
      <c r="N200" s="191"/>
      <c r="O200" s="191"/>
      <c r="P200" s="484"/>
      <c r="Q200" s="191"/>
      <c r="R200" s="191"/>
      <c r="S200" s="455"/>
      <c r="T200" s="191"/>
      <c r="U200" s="191"/>
      <c r="V200" s="191"/>
      <c r="W200" s="191"/>
      <c r="X200" s="191"/>
      <c r="Y200" s="47"/>
      <c r="Z200" s="395"/>
      <c r="AA200" s="395"/>
      <c r="AB200" s="395"/>
      <c r="AC200" s="395"/>
    </row>
    <row r="201" spans="1:29" s="394" customFormat="1" ht="10.5" customHeight="1">
      <c r="A201" s="392"/>
      <c r="B201" s="301"/>
      <c r="C201" s="393"/>
      <c r="I201" s="191"/>
      <c r="J201" s="191"/>
      <c r="K201" s="484"/>
      <c r="L201" s="191"/>
      <c r="M201" s="191"/>
      <c r="N201" s="191"/>
      <c r="O201" s="191"/>
      <c r="P201" s="484"/>
      <c r="Q201" s="191"/>
      <c r="R201" s="191"/>
      <c r="S201" s="455"/>
      <c r="T201" s="191"/>
      <c r="U201" s="191"/>
      <c r="V201" s="191"/>
      <c r="W201" s="191"/>
      <c r="X201" s="191"/>
      <c r="Y201" s="47"/>
      <c r="Z201" s="395"/>
      <c r="AA201" s="395"/>
      <c r="AB201" s="395"/>
      <c r="AC201" s="395"/>
    </row>
    <row r="202" spans="1:29" s="394" customFormat="1" ht="10.5" customHeight="1">
      <c r="A202" s="392"/>
      <c r="B202" s="301"/>
      <c r="C202" s="393"/>
      <c r="I202" s="191"/>
      <c r="J202" s="191"/>
      <c r="K202" s="484"/>
      <c r="L202" s="191"/>
      <c r="M202" s="191"/>
      <c r="N202" s="191"/>
      <c r="O202" s="191"/>
      <c r="P202" s="484"/>
      <c r="Q202" s="191"/>
      <c r="R202" s="191"/>
      <c r="S202" s="455"/>
      <c r="T202" s="191"/>
      <c r="U202" s="191"/>
      <c r="V202" s="191"/>
      <c r="W202" s="191"/>
      <c r="X202" s="191"/>
      <c r="Y202" s="47"/>
      <c r="Z202" s="395"/>
      <c r="AA202" s="395"/>
      <c r="AB202" s="395"/>
      <c r="AC202" s="395"/>
    </row>
    <row r="203" spans="1:29" s="394" customFormat="1" ht="10.5" customHeight="1">
      <c r="A203" s="392"/>
      <c r="B203" s="301"/>
      <c r="C203" s="393"/>
      <c r="I203" s="191"/>
      <c r="J203" s="191"/>
      <c r="K203" s="484"/>
      <c r="L203" s="191"/>
      <c r="M203" s="191"/>
      <c r="N203" s="191"/>
      <c r="O203" s="191"/>
      <c r="P203" s="484"/>
      <c r="Q203" s="191"/>
      <c r="R203" s="191"/>
      <c r="S203" s="455"/>
      <c r="T203" s="191"/>
      <c r="U203" s="191"/>
      <c r="V203" s="191"/>
      <c r="W203" s="191"/>
      <c r="X203" s="191"/>
      <c r="Y203" s="47"/>
      <c r="Z203" s="395"/>
      <c r="AA203" s="395"/>
      <c r="AB203" s="395"/>
      <c r="AC203" s="395"/>
    </row>
    <row r="204" spans="1:29" s="394" customFormat="1" ht="10.5" customHeight="1">
      <c r="A204" s="392"/>
      <c r="B204" s="301"/>
      <c r="C204" s="393"/>
      <c r="I204" s="191"/>
      <c r="J204" s="191"/>
      <c r="K204" s="484"/>
      <c r="L204" s="191"/>
      <c r="M204" s="191"/>
      <c r="N204" s="191"/>
      <c r="O204" s="191"/>
      <c r="P204" s="484"/>
      <c r="Q204" s="191"/>
      <c r="R204" s="191"/>
      <c r="S204" s="455"/>
      <c r="T204" s="191"/>
      <c r="U204" s="191"/>
      <c r="V204" s="191"/>
      <c r="W204" s="191"/>
      <c r="X204" s="191"/>
      <c r="Y204" s="47"/>
      <c r="Z204" s="395"/>
      <c r="AA204" s="395"/>
      <c r="AB204" s="395"/>
      <c r="AC204" s="395"/>
    </row>
    <row r="205" spans="1:29" s="394" customFormat="1" ht="10.5" customHeight="1">
      <c r="A205" s="392"/>
      <c r="B205" s="301"/>
      <c r="C205" s="393"/>
      <c r="I205" s="191"/>
      <c r="J205" s="191"/>
      <c r="K205" s="484"/>
      <c r="L205" s="191"/>
      <c r="M205" s="191"/>
      <c r="N205" s="191"/>
      <c r="O205" s="191"/>
      <c r="P205" s="484"/>
      <c r="Q205" s="191"/>
      <c r="R205" s="191"/>
      <c r="S205" s="455"/>
      <c r="T205" s="191"/>
      <c r="U205" s="191"/>
      <c r="V205" s="191"/>
      <c r="W205" s="191"/>
      <c r="X205" s="191"/>
      <c r="Y205" s="47"/>
      <c r="Z205" s="395"/>
      <c r="AA205" s="395"/>
      <c r="AB205" s="395"/>
      <c r="AC205" s="395"/>
    </row>
    <row r="206" spans="1:29" s="394" customFormat="1" ht="10.5" customHeight="1">
      <c r="A206" s="392"/>
      <c r="B206" s="301"/>
      <c r="C206" s="393"/>
      <c r="I206" s="191"/>
      <c r="J206" s="191"/>
      <c r="K206" s="484"/>
      <c r="L206" s="191"/>
      <c r="M206" s="191"/>
      <c r="N206" s="191"/>
      <c r="O206" s="191"/>
      <c r="P206" s="484"/>
      <c r="Q206" s="191"/>
      <c r="R206" s="191"/>
      <c r="S206" s="455"/>
      <c r="T206" s="191"/>
      <c r="U206" s="191"/>
      <c r="V206" s="191"/>
      <c r="W206" s="191"/>
      <c r="X206" s="191"/>
      <c r="Y206" s="47"/>
      <c r="Z206" s="395"/>
      <c r="AA206" s="395"/>
      <c r="AB206" s="395"/>
      <c r="AC206" s="395"/>
    </row>
    <row r="207" spans="1:29" s="394" customFormat="1" ht="10.5" customHeight="1">
      <c r="A207" s="392"/>
      <c r="B207" s="301"/>
      <c r="C207" s="393"/>
      <c r="I207" s="191"/>
      <c r="J207" s="191"/>
      <c r="K207" s="484"/>
      <c r="L207" s="191"/>
      <c r="M207" s="191"/>
      <c r="N207" s="191"/>
      <c r="O207" s="191"/>
      <c r="P207" s="484"/>
      <c r="Q207" s="191"/>
      <c r="R207" s="191"/>
      <c r="S207" s="455"/>
      <c r="T207" s="191"/>
      <c r="U207" s="191"/>
      <c r="V207" s="191"/>
      <c r="W207" s="191"/>
      <c r="X207" s="191"/>
      <c r="Y207" s="47"/>
      <c r="Z207" s="395"/>
      <c r="AA207" s="395"/>
      <c r="AB207" s="395"/>
      <c r="AC207" s="395"/>
    </row>
    <row r="208" spans="1:29" s="394" customFormat="1" ht="10.5" customHeight="1">
      <c r="A208" s="392"/>
      <c r="B208" s="301"/>
      <c r="C208" s="393"/>
      <c r="I208" s="191"/>
      <c r="J208" s="191"/>
      <c r="K208" s="484"/>
      <c r="L208" s="191"/>
      <c r="M208" s="191"/>
      <c r="N208" s="191"/>
      <c r="O208" s="191"/>
      <c r="P208" s="484"/>
      <c r="Q208" s="191"/>
      <c r="R208" s="191"/>
      <c r="S208" s="455"/>
      <c r="T208" s="191"/>
      <c r="U208" s="191"/>
      <c r="V208" s="191"/>
      <c r="W208" s="191"/>
      <c r="X208" s="191"/>
      <c r="Y208" s="47"/>
      <c r="Z208" s="395"/>
      <c r="AA208" s="395"/>
      <c r="AB208" s="395"/>
      <c r="AC208" s="395"/>
    </row>
    <row r="209" spans="1:29" s="394" customFormat="1" ht="10.5" customHeight="1">
      <c r="A209" s="392"/>
      <c r="B209" s="301"/>
      <c r="C209" s="393"/>
      <c r="I209" s="191"/>
      <c r="J209" s="191"/>
      <c r="K209" s="484"/>
      <c r="L209" s="191"/>
      <c r="M209" s="191"/>
      <c r="N209" s="191"/>
      <c r="O209" s="191"/>
      <c r="P209" s="484"/>
      <c r="Q209" s="191"/>
      <c r="R209" s="191"/>
      <c r="S209" s="455"/>
      <c r="T209" s="191"/>
      <c r="U209" s="191"/>
      <c r="V209" s="191"/>
      <c r="W209" s="191"/>
      <c r="X209" s="191"/>
      <c r="Y209" s="47"/>
      <c r="Z209" s="395"/>
      <c r="AA209" s="395"/>
      <c r="AB209" s="395"/>
      <c r="AC209" s="395"/>
    </row>
    <row r="210" spans="1:29" s="394" customFormat="1" ht="10.5" customHeight="1">
      <c r="A210" s="392"/>
      <c r="B210" s="301"/>
      <c r="C210" s="393"/>
      <c r="I210" s="191"/>
      <c r="J210" s="191"/>
      <c r="K210" s="484"/>
      <c r="L210" s="191"/>
      <c r="M210" s="191"/>
      <c r="N210" s="191"/>
      <c r="O210" s="191"/>
      <c r="P210" s="484"/>
      <c r="Q210" s="191"/>
      <c r="R210" s="191"/>
      <c r="S210" s="455"/>
      <c r="T210" s="191"/>
      <c r="U210" s="191"/>
      <c r="V210" s="191"/>
      <c r="W210" s="191"/>
      <c r="X210" s="191"/>
      <c r="Y210" s="47"/>
      <c r="Z210" s="395"/>
      <c r="AA210" s="395"/>
      <c r="AB210" s="395"/>
      <c r="AC210" s="395"/>
    </row>
    <row r="211" spans="1:29" s="394" customFormat="1" ht="10.5" customHeight="1">
      <c r="A211" s="392"/>
      <c r="B211" s="301"/>
      <c r="C211" s="393"/>
      <c r="I211" s="191"/>
      <c r="J211" s="191"/>
      <c r="K211" s="484"/>
      <c r="L211" s="191"/>
      <c r="M211" s="191"/>
      <c r="N211" s="191"/>
      <c r="O211" s="191"/>
      <c r="P211" s="484"/>
      <c r="Q211" s="191"/>
      <c r="R211" s="191"/>
      <c r="S211" s="455"/>
      <c r="T211" s="191"/>
      <c r="U211" s="191"/>
      <c r="V211" s="191"/>
      <c r="W211" s="191"/>
      <c r="X211" s="191"/>
      <c r="Y211" s="47"/>
      <c r="Z211" s="395"/>
      <c r="AA211" s="395"/>
      <c r="AB211" s="395"/>
      <c r="AC211" s="395"/>
    </row>
    <row r="212" spans="1:29" s="394" customFormat="1" ht="10.5" customHeight="1">
      <c r="A212" s="392"/>
      <c r="B212" s="301"/>
      <c r="C212" s="393"/>
      <c r="I212" s="191"/>
      <c r="J212" s="191"/>
      <c r="K212" s="484"/>
      <c r="L212" s="191"/>
      <c r="M212" s="191"/>
      <c r="N212" s="191"/>
      <c r="O212" s="191"/>
      <c r="P212" s="484"/>
      <c r="Q212" s="191"/>
      <c r="R212" s="191"/>
      <c r="S212" s="455"/>
      <c r="T212" s="191"/>
      <c r="U212" s="191"/>
      <c r="V212" s="191"/>
      <c r="W212" s="191"/>
      <c r="X212" s="191"/>
      <c r="Y212" s="47"/>
      <c r="Z212" s="395"/>
      <c r="AA212" s="395"/>
      <c r="AB212" s="395"/>
      <c r="AC212" s="395"/>
    </row>
    <row r="213" spans="1:29" s="394" customFormat="1" ht="10.5" customHeight="1">
      <c r="A213" s="392"/>
      <c r="B213" s="301"/>
      <c r="C213" s="393"/>
      <c r="I213" s="191"/>
      <c r="J213" s="191"/>
      <c r="K213" s="484"/>
      <c r="L213" s="191"/>
      <c r="M213" s="191"/>
      <c r="N213" s="191"/>
      <c r="O213" s="191"/>
      <c r="P213" s="484"/>
      <c r="Q213" s="191"/>
      <c r="R213" s="191"/>
      <c r="S213" s="455"/>
      <c r="T213" s="191"/>
      <c r="U213" s="191"/>
      <c r="V213" s="191"/>
      <c r="W213" s="191"/>
      <c r="X213" s="191"/>
      <c r="Y213" s="47"/>
      <c r="Z213" s="395"/>
      <c r="AA213" s="395"/>
      <c r="AB213" s="395"/>
      <c r="AC213" s="395"/>
    </row>
    <row r="214" spans="1:29" s="394" customFormat="1" ht="10.5" customHeight="1">
      <c r="A214" s="392"/>
      <c r="B214" s="301"/>
      <c r="C214" s="393"/>
      <c r="I214" s="191"/>
      <c r="J214" s="191"/>
      <c r="K214" s="484"/>
      <c r="L214" s="191"/>
      <c r="M214" s="191"/>
      <c r="N214" s="191"/>
      <c r="O214" s="191"/>
      <c r="P214" s="484"/>
      <c r="Q214" s="191"/>
      <c r="R214" s="191"/>
      <c r="S214" s="455"/>
      <c r="T214" s="191"/>
      <c r="U214" s="191"/>
      <c r="V214" s="191"/>
      <c r="W214" s="191"/>
      <c r="X214" s="191"/>
      <c r="Y214" s="47"/>
      <c r="Z214" s="395"/>
      <c r="AA214" s="395"/>
      <c r="AB214" s="395"/>
      <c r="AC214" s="395"/>
    </row>
    <row r="215" spans="1:29" s="394" customFormat="1" ht="10.5" customHeight="1">
      <c r="A215" s="392"/>
      <c r="B215" s="301"/>
      <c r="C215" s="393"/>
      <c r="I215" s="191"/>
      <c r="J215" s="191"/>
      <c r="K215" s="484"/>
      <c r="L215" s="191"/>
      <c r="M215" s="191"/>
      <c r="N215" s="191"/>
      <c r="O215" s="191"/>
      <c r="P215" s="484"/>
      <c r="Q215" s="191"/>
      <c r="R215" s="191"/>
      <c r="S215" s="455"/>
      <c r="T215" s="191"/>
      <c r="U215" s="191"/>
      <c r="V215" s="191"/>
      <c r="W215" s="191"/>
      <c r="X215" s="191"/>
      <c r="Y215" s="47"/>
      <c r="Z215" s="395"/>
      <c r="AA215" s="395"/>
      <c r="AB215" s="395"/>
      <c r="AC215" s="395"/>
    </row>
    <row r="216" spans="1:29" s="394" customFormat="1" ht="10.5" customHeight="1">
      <c r="A216" s="392"/>
      <c r="B216" s="301"/>
      <c r="C216" s="393"/>
      <c r="I216" s="191"/>
      <c r="J216" s="191"/>
      <c r="K216" s="484"/>
      <c r="L216" s="191"/>
      <c r="M216" s="191"/>
      <c r="N216" s="191"/>
      <c r="O216" s="191"/>
      <c r="P216" s="484"/>
      <c r="Q216" s="191"/>
      <c r="R216" s="191"/>
      <c r="S216" s="455"/>
      <c r="T216" s="191"/>
      <c r="U216" s="191"/>
      <c r="V216" s="191"/>
      <c r="W216" s="191"/>
      <c r="X216" s="191"/>
      <c r="Y216" s="47"/>
      <c r="Z216" s="395"/>
      <c r="AA216" s="395"/>
      <c r="AB216" s="395"/>
      <c r="AC216" s="395"/>
    </row>
    <row r="217" spans="1:29" s="394" customFormat="1" ht="10.5" customHeight="1">
      <c r="A217" s="392"/>
      <c r="B217" s="301"/>
      <c r="C217" s="393"/>
      <c r="I217" s="191"/>
      <c r="J217" s="191"/>
      <c r="K217" s="484"/>
      <c r="L217" s="191"/>
      <c r="M217" s="191"/>
      <c r="N217" s="191"/>
      <c r="O217" s="191"/>
      <c r="P217" s="484"/>
      <c r="Q217" s="191"/>
      <c r="R217" s="191"/>
      <c r="S217" s="455"/>
      <c r="T217" s="191"/>
      <c r="U217" s="191"/>
      <c r="V217" s="191"/>
      <c r="W217" s="191"/>
      <c r="X217" s="191"/>
      <c r="Y217" s="47"/>
      <c r="Z217" s="395"/>
      <c r="AA217" s="395"/>
      <c r="AB217" s="395"/>
      <c r="AC217" s="395"/>
    </row>
    <row r="218" spans="1:29" s="394" customFormat="1" ht="10.5" customHeight="1">
      <c r="A218" s="392"/>
      <c r="B218" s="301"/>
      <c r="C218" s="393"/>
      <c r="I218" s="191"/>
      <c r="J218" s="191"/>
      <c r="K218" s="484"/>
      <c r="L218" s="191"/>
      <c r="M218" s="191"/>
      <c r="N218" s="191"/>
      <c r="O218" s="191"/>
      <c r="P218" s="484"/>
      <c r="Q218" s="191"/>
      <c r="R218" s="191"/>
      <c r="S218" s="455"/>
      <c r="T218" s="191"/>
      <c r="U218" s="191"/>
      <c r="V218" s="191"/>
      <c r="W218" s="191"/>
      <c r="X218" s="191"/>
      <c r="Y218" s="47"/>
      <c r="Z218" s="395"/>
      <c r="AA218" s="395"/>
      <c r="AB218" s="395"/>
      <c r="AC218" s="395"/>
    </row>
    <row r="219" spans="1:29" s="394" customFormat="1" ht="10.5" customHeight="1">
      <c r="A219" s="392"/>
      <c r="B219" s="301"/>
      <c r="C219" s="393"/>
      <c r="I219" s="191"/>
      <c r="J219" s="191"/>
      <c r="K219" s="484"/>
      <c r="L219" s="191"/>
      <c r="M219" s="191"/>
      <c r="N219" s="191"/>
      <c r="O219" s="191"/>
      <c r="P219" s="484"/>
      <c r="Q219" s="191"/>
      <c r="R219" s="191"/>
      <c r="S219" s="455"/>
      <c r="T219" s="191"/>
      <c r="U219" s="191"/>
      <c r="V219" s="191"/>
      <c r="W219" s="191"/>
      <c r="X219" s="191"/>
      <c r="Y219" s="47"/>
      <c r="Z219" s="395"/>
      <c r="AA219" s="395"/>
      <c r="AB219" s="395"/>
      <c r="AC219" s="395"/>
    </row>
    <row r="220" spans="1:29" s="394" customFormat="1" ht="10.5" customHeight="1">
      <c r="A220" s="392"/>
      <c r="B220" s="301"/>
      <c r="C220" s="393"/>
      <c r="I220" s="191"/>
      <c r="J220" s="191"/>
      <c r="K220" s="484"/>
      <c r="L220" s="191"/>
      <c r="M220" s="191"/>
      <c r="N220" s="191"/>
      <c r="O220" s="191"/>
      <c r="P220" s="484"/>
      <c r="Q220" s="191"/>
      <c r="R220" s="191"/>
      <c r="S220" s="455"/>
      <c r="T220" s="191"/>
      <c r="U220" s="191"/>
      <c r="V220" s="191"/>
      <c r="W220" s="191"/>
      <c r="X220" s="191"/>
      <c r="Y220" s="47"/>
      <c r="Z220" s="395"/>
      <c r="AA220" s="395"/>
      <c r="AB220" s="395"/>
      <c r="AC220" s="395"/>
    </row>
    <row r="221" spans="1:29" s="394" customFormat="1" ht="10.5" customHeight="1">
      <c r="A221" s="392"/>
      <c r="B221" s="301"/>
      <c r="C221" s="393"/>
      <c r="I221" s="191"/>
      <c r="J221" s="191"/>
      <c r="K221" s="484"/>
      <c r="L221" s="191"/>
      <c r="M221" s="191"/>
      <c r="N221" s="191"/>
      <c r="O221" s="191"/>
      <c r="P221" s="484"/>
      <c r="Q221" s="191"/>
      <c r="R221" s="191"/>
      <c r="S221" s="455"/>
      <c r="T221" s="191"/>
      <c r="U221" s="191"/>
      <c r="V221" s="191"/>
      <c r="W221" s="191"/>
      <c r="X221" s="191"/>
      <c r="Y221" s="47"/>
      <c r="Z221" s="395"/>
      <c r="AA221" s="395"/>
      <c r="AB221" s="395"/>
      <c r="AC221" s="395"/>
    </row>
    <row r="222" spans="1:29" s="394" customFormat="1" ht="10.5" customHeight="1">
      <c r="A222" s="392"/>
      <c r="B222" s="301"/>
      <c r="C222" s="393"/>
      <c r="I222" s="191"/>
      <c r="J222" s="191"/>
      <c r="K222" s="484"/>
      <c r="L222" s="191"/>
      <c r="M222" s="191"/>
      <c r="N222" s="191"/>
      <c r="O222" s="191"/>
      <c r="P222" s="484"/>
      <c r="Q222" s="191"/>
      <c r="R222" s="191"/>
      <c r="S222" s="455"/>
      <c r="T222" s="191"/>
      <c r="U222" s="191"/>
      <c r="V222" s="191"/>
      <c r="W222" s="191"/>
      <c r="X222" s="191"/>
      <c r="Y222" s="47"/>
      <c r="Z222" s="395"/>
      <c r="AA222" s="395"/>
      <c r="AB222" s="395"/>
      <c r="AC222" s="395"/>
    </row>
    <row r="223" spans="1:29" s="394" customFormat="1" ht="10.5" customHeight="1">
      <c r="A223" s="392"/>
      <c r="B223" s="301"/>
      <c r="C223" s="393"/>
      <c r="I223" s="191"/>
      <c r="J223" s="191"/>
      <c r="K223" s="484"/>
      <c r="L223" s="191"/>
      <c r="M223" s="191"/>
      <c r="N223" s="191"/>
      <c r="O223" s="191"/>
      <c r="P223" s="484"/>
      <c r="Q223" s="191"/>
      <c r="R223" s="191"/>
      <c r="S223" s="455"/>
      <c r="T223" s="191"/>
      <c r="U223" s="191"/>
      <c r="V223" s="191"/>
      <c r="W223" s="191"/>
      <c r="X223" s="191"/>
      <c r="Y223" s="47"/>
      <c r="Z223" s="395"/>
      <c r="AA223" s="395"/>
      <c r="AB223" s="395"/>
      <c r="AC223" s="395"/>
    </row>
    <row r="224" spans="1:29" s="394" customFormat="1" ht="10.5" customHeight="1">
      <c r="A224" s="392"/>
      <c r="B224" s="301"/>
      <c r="C224" s="393"/>
      <c r="I224" s="191"/>
      <c r="J224" s="191"/>
      <c r="K224" s="484"/>
      <c r="L224" s="191"/>
      <c r="M224" s="191"/>
      <c r="N224" s="191"/>
      <c r="O224" s="191"/>
      <c r="P224" s="484"/>
      <c r="Q224" s="191"/>
      <c r="R224" s="191"/>
      <c r="S224" s="455"/>
      <c r="T224" s="191"/>
      <c r="U224" s="191"/>
      <c r="V224" s="191"/>
      <c r="W224" s="191"/>
      <c r="X224" s="191"/>
      <c r="Y224" s="47"/>
      <c r="Z224" s="395"/>
      <c r="AA224" s="395"/>
      <c r="AB224" s="395"/>
      <c r="AC224" s="395"/>
    </row>
    <row r="225" spans="1:29" s="394" customFormat="1" ht="10.5" customHeight="1">
      <c r="A225" s="392"/>
      <c r="B225" s="301"/>
      <c r="C225" s="393"/>
      <c r="I225" s="191"/>
      <c r="J225" s="191"/>
      <c r="K225" s="484"/>
      <c r="L225" s="191"/>
      <c r="M225" s="191"/>
      <c r="N225" s="191"/>
      <c r="O225" s="191"/>
      <c r="P225" s="484"/>
      <c r="Q225" s="191"/>
      <c r="R225" s="191"/>
      <c r="S225" s="455"/>
      <c r="T225" s="191"/>
      <c r="U225" s="191"/>
      <c r="V225" s="191"/>
      <c r="W225" s="191"/>
      <c r="X225" s="191"/>
      <c r="Y225" s="47"/>
      <c r="Z225" s="395"/>
      <c r="AA225" s="395"/>
      <c r="AB225" s="395"/>
      <c r="AC225" s="395"/>
    </row>
    <row r="226" spans="1:29" s="394" customFormat="1" ht="10.5" customHeight="1">
      <c r="A226" s="392"/>
      <c r="B226" s="301"/>
      <c r="C226" s="393"/>
      <c r="I226" s="191"/>
      <c r="J226" s="191"/>
      <c r="K226" s="484"/>
      <c r="L226" s="191"/>
      <c r="M226" s="191"/>
      <c r="N226" s="191"/>
      <c r="O226" s="191"/>
      <c r="P226" s="484"/>
      <c r="Q226" s="191"/>
      <c r="R226" s="191"/>
      <c r="S226" s="455"/>
      <c r="T226" s="191"/>
      <c r="U226" s="191"/>
      <c r="V226" s="191"/>
      <c r="W226" s="191"/>
      <c r="X226" s="191"/>
      <c r="Y226" s="47"/>
      <c r="Z226" s="395"/>
      <c r="AA226" s="395"/>
      <c r="AB226" s="395"/>
      <c r="AC226" s="395"/>
    </row>
    <row r="227" spans="1:29" s="394" customFormat="1" ht="10.5" customHeight="1">
      <c r="A227" s="392"/>
      <c r="B227" s="301"/>
      <c r="C227" s="393"/>
      <c r="I227" s="191"/>
      <c r="J227" s="191"/>
      <c r="K227" s="484"/>
      <c r="L227" s="191"/>
      <c r="M227" s="191"/>
      <c r="N227" s="191"/>
      <c r="O227" s="191"/>
      <c r="P227" s="484"/>
      <c r="Q227" s="191"/>
      <c r="R227" s="191"/>
      <c r="S227" s="455"/>
      <c r="T227" s="191"/>
      <c r="U227" s="191"/>
      <c r="V227" s="191"/>
      <c r="W227" s="191"/>
      <c r="X227" s="191"/>
      <c r="Y227" s="47"/>
      <c r="Z227" s="395"/>
      <c r="AA227" s="395"/>
      <c r="AB227" s="395"/>
      <c r="AC227" s="395"/>
    </row>
    <row r="228" spans="1:29" s="394" customFormat="1" ht="10.5" customHeight="1">
      <c r="A228" s="392"/>
      <c r="B228" s="301"/>
      <c r="C228" s="393"/>
      <c r="I228" s="191"/>
      <c r="J228" s="191"/>
      <c r="K228" s="484"/>
      <c r="L228" s="191"/>
      <c r="M228" s="191"/>
      <c r="N228" s="191"/>
      <c r="O228" s="191"/>
      <c r="P228" s="484"/>
      <c r="Q228" s="191"/>
      <c r="R228" s="191"/>
      <c r="S228" s="455"/>
      <c r="T228" s="191"/>
      <c r="U228" s="191"/>
      <c r="V228" s="191"/>
      <c r="W228" s="191"/>
      <c r="X228" s="191"/>
      <c r="Y228" s="47"/>
      <c r="Z228" s="395"/>
      <c r="AA228" s="395"/>
      <c r="AB228" s="395"/>
      <c r="AC228" s="395"/>
    </row>
    <row r="229" spans="1:29" s="394" customFormat="1" ht="10.5" customHeight="1">
      <c r="A229" s="392"/>
      <c r="B229" s="301"/>
      <c r="C229" s="393"/>
      <c r="I229" s="191"/>
      <c r="J229" s="191"/>
      <c r="K229" s="484"/>
      <c r="L229" s="191"/>
      <c r="M229" s="191"/>
      <c r="N229" s="191"/>
      <c r="O229" s="191"/>
      <c r="P229" s="484"/>
      <c r="Q229" s="191"/>
      <c r="R229" s="191"/>
      <c r="S229" s="455"/>
      <c r="T229" s="191"/>
      <c r="U229" s="191"/>
      <c r="V229" s="191"/>
      <c r="W229" s="191"/>
      <c r="X229" s="191"/>
      <c r="Y229" s="47"/>
      <c r="Z229" s="395"/>
      <c r="AA229" s="395"/>
      <c r="AB229" s="395"/>
      <c r="AC229" s="395"/>
    </row>
    <row r="230" spans="1:29" s="394" customFormat="1" ht="10.5" customHeight="1">
      <c r="A230" s="392"/>
      <c r="B230" s="301"/>
      <c r="C230" s="393"/>
      <c r="I230" s="191"/>
      <c r="J230" s="191"/>
      <c r="K230" s="484"/>
      <c r="L230" s="191"/>
      <c r="M230" s="191"/>
      <c r="N230" s="191"/>
      <c r="O230" s="191"/>
      <c r="P230" s="484"/>
      <c r="Q230" s="191"/>
      <c r="R230" s="191"/>
      <c r="S230" s="455"/>
      <c r="T230" s="191"/>
      <c r="U230" s="191"/>
      <c r="V230" s="191"/>
      <c r="W230" s="191"/>
      <c r="X230" s="191"/>
      <c r="Y230" s="47"/>
      <c r="Z230" s="395"/>
      <c r="AA230" s="395"/>
      <c r="AB230" s="395"/>
      <c r="AC230" s="395"/>
    </row>
    <row r="231" spans="1:29" s="394" customFormat="1" ht="10.5" customHeight="1">
      <c r="A231" s="392"/>
      <c r="B231" s="301"/>
      <c r="C231" s="393"/>
      <c r="I231" s="191"/>
      <c r="J231" s="191"/>
      <c r="K231" s="484"/>
      <c r="L231" s="191"/>
      <c r="M231" s="191"/>
      <c r="N231" s="191"/>
      <c r="O231" s="191"/>
      <c r="P231" s="484"/>
      <c r="Q231" s="191"/>
      <c r="R231" s="191"/>
      <c r="S231" s="455"/>
      <c r="T231" s="191"/>
      <c r="U231" s="191"/>
      <c r="V231" s="191"/>
      <c r="W231" s="191"/>
      <c r="X231" s="191"/>
      <c r="Y231" s="47"/>
      <c r="Z231" s="395"/>
      <c r="AA231" s="395"/>
      <c r="AB231" s="395"/>
      <c r="AC231" s="395"/>
    </row>
    <row r="232" spans="1:29" s="394" customFormat="1" ht="10.5" customHeight="1">
      <c r="A232" s="392"/>
      <c r="B232" s="301"/>
      <c r="C232" s="393"/>
      <c r="I232" s="191"/>
      <c r="J232" s="191"/>
      <c r="K232" s="484"/>
      <c r="L232" s="191"/>
      <c r="M232" s="191"/>
      <c r="N232" s="191"/>
      <c r="O232" s="191"/>
      <c r="P232" s="484"/>
      <c r="Q232" s="191"/>
      <c r="R232" s="191"/>
      <c r="S232" s="455"/>
      <c r="T232" s="191"/>
      <c r="U232" s="191"/>
      <c r="V232" s="191"/>
      <c r="W232" s="191"/>
      <c r="X232" s="191"/>
      <c r="Y232" s="47"/>
      <c r="Z232" s="395"/>
      <c r="AA232" s="395"/>
      <c r="AB232" s="395"/>
      <c r="AC232" s="395"/>
    </row>
    <row r="233" spans="1:29" s="394" customFormat="1" ht="10.5" customHeight="1">
      <c r="A233" s="392"/>
      <c r="B233" s="301"/>
      <c r="C233" s="393"/>
      <c r="I233" s="191"/>
      <c r="J233" s="191"/>
      <c r="K233" s="484"/>
      <c r="L233" s="191"/>
      <c r="M233" s="191"/>
      <c r="N233" s="191"/>
      <c r="O233" s="191"/>
      <c r="P233" s="484"/>
      <c r="Q233" s="191"/>
      <c r="R233" s="191"/>
      <c r="S233" s="455"/>
      <c r="T233" s="191"/>
      <c r="U233" s="191"/>
      <c r="V233" s="191"/>
      <c r="W233" s="191"/>
      <c r="X233" s="191"/>
      <c r="Y233" s="47"/>
      <c r="Z233" s="395"/>
      <c r="AA233" s="395"/>
      <c r="AB233" s="395"/>
      <c r="AC233" s="395"/>
    </row>
    <row r="234" spans="1:29" s="394" customFormat="1" ht="10.5" customHeight="1">
      <c r="A234" s="392"/>
      <c r="B234" s="301"/>
      <c r="C234" s="393"/>
      <c r="I234" s="191"/>
      <c r="J234" s="191"/>
      <c r="K234" s="484"/>
      <c r="L234" s="191"/>
      <c r="M234" s="191"/>
      <c r="N234" s="191"/>
      <c r="O234" s="191"/>
      <c r="P234" s="484"/>
      <c r="Q234" s="191"/>
      <c r="R234" s="191"/>
      <c r="S234" s="455"/>
      <c r="T234" s="191"/>
      <c r="U234" s="191"/>
      <c r="V234" s="191"/>
      <c r="W234" s="191"/>
      <c r="X234" s="191"/>
      <c r="Y234" s="47"/>
      <c r="Z234" s="395"/>
      <c r="AA234" s="395"/>
      <c r="AB234" s="395"/>
      <c r="AC234" s="395"/>
    </row>
    <row r="235" spans="1:29" s="394" customFormat="1" ht="10.5" customHeight="1">
      <c r="A235" s="392"/>
      <c r="B235" s="301"/>
      <c r="C235" s="393"/>
      <c r="I235" s="191"/>
      <c r="J235" s="191"/>
      <c r="K235" s="484"/>
      <c r="L235" s="191"/>
      <c r="M235" s="191"/>
      <c r="N235" s="191"/>
      <c r="O235" s="191"/>
      <c r="P235" s="484"/>
      <c r="Q235" s="191"/>
      <c r="R235" s="191"/>
      <c r="S235" s="455"/>
      <c r="T235" s="191"/>
      <c r="U235" s="191"/>
      <c r="V235" s="191"/>
      <c r="W235" s="191"/>
      <c r="X235" s="191"/>
      <c r="Y235" s="47"/>
      <c r="Z235" s="395"/>
      <c r="AA235" s="395"/>
      <c r="AB235" s="395"/>
      <c r="AC235" s="395"/>
    </row>
    <row r="236" spans="1:29" s="394" customFormat="1" ht="10.5" customHeight="1">
      <c r="A236" s="392"/>
      <c r="B236" s="301"/>
      <c r="C236" s="393"/>
      <c r="I236" s="191"/>
      <c r="J236" s="191"/>
      <c r="K236" s="484"/>
      <c r="L236" s="191"/>
      <c r="M236" s="191"/>
      <c r="N236" s="191"/>
      <c r="O236" s="191"/>
      <c r="P236" s="484"/>
      <c r="Q236" s="191"/>
      <c r="R236" s="191"/>
      <c r="S236" s="455"/>
      <c r="T236" s="191"/>
      <c r="U236" s="191"/>
      <c r="V236" s="191"/>
      <c r="W236" s="191"/>
      <c r="X236" s="191"/>
      <c r="Y236" s="47"/>
      <c r="Z236" s="395"/>
      <c r="AA236" s="395"/>
      <c r="AB236" s="395"/>
      <c r="AC236" s="395"/>
    </row>
    <row r="237" spans="1:29" s="394" customFormat="1" ht="10.5" customHeight="1">
      <c r="A237" s="392"/>
      <c r="B237" s="301"/>
      <c r="C237" s="393"/>
      <c r="I237" s="191"/>
      <c r="J237" s="191"/>
      <c r="K237" s="484"/>
      <c r="L237" s="191"/>
      <c r="M237" s="191"/>
      <c r="N237" s="191"/>
      <c r="O237" s="191"/>
      <c r="P237" s="484"/>
      <c r="Q237" s="191"/>
      <c r="R237" s="191"/>
      <c r="S237" s="455"/>
      <c r="T237" s="191"/>
      <c r="U237" s="191"/>
      <c r="V237" s="191"/>
      <c r="W237" s="191"/>
      <c r="X237" s="191"/>
      <c r="Y237" s="47"/>
      <c r="Z237" s="395"/>
      <c r="AA237" s="395"/>
      <c r="AB237" s="395"/>
      <c r="AC237" s="395"/>
    </row>
    <row r="238" spans="1:29" s="394" customFormat="1" ht="10.5" customHeight="1">
      <c r="A238" s="392"/>
      <c r="B238" s="301"/>
      <c r="C238" s="393"/>
      <c r="I238" s="191"/>
      <c r="J238" s="191"/>
      <c r="K238" s="484"/>
      <c r="L238" s="191"/>
      <c r="M238" s="191"/>
      <c r="N238" s="191"/>
      <c r="O238" s="191"/>
      <c r="P238" s="484"/>
      <c r="Q238" s="191"/>
      <c r="R238" s="191"/>
      <c r="S238" s="455"/>
      <c r="T238" s="191"/>
      <c r="U238" s="191"/>
      <c r="V238" s="191"/>
      <c r="W238" s="191"/>
      <c r="X238" s="191"/>
      <c r="Y238" s="47"/>
      <c r="Z238" s="395"/>
      <c r="AA238" s="395"/>
      <c r="AB238" s="395"/>
      <c r="AC238" s="395"/>
    </row>
    <row r="239" spans="1:29" s="394" customFormat="1" ht="10.5" customHeight="1">
      <c r="A239" s="392"/>
      <c r="B239" s="301"/>
      <c r="C239" s="393"/>
      <c r="I239" s="191"/>
      <c r="J239" s="191"/>
      <c r="K239" s="484"/>
      <c r="L239" s="191"/>
      <c r="M239" s="191"/>
      <c r="N239" s="191"/>
      <c r="O239" s="191"/>
      <c r="P239" s="484"/>
      <c r="Q239" s="191"/>
      <c r="R239" s="191"/>
      <c r="S239" s="455"/>
      <c r="T239" s="191"/>
      <c r="U239" s="191"/>
      <c r="V239" s="191"/>
      <c r="W239" s="191"/>
      <c r="X239" s="191"/>
      <c r="Y239" s="47"/>
      <c r="Z239" s="395"/>
      <c r="AA239" s="395"/>
      <c r="AB239" s="395"/>
      <c r="AC239" s="395"/>
    </row>
    <row r="240" spans="1:29" s="394" customFormat="1" ht="10.5" customHeight="1">
      <c r="A240" s="392"/>
      <c r="B240" s="301"/>
      <c r="C240" s="393"/>
      <c r="I240" s="191"/>
      <c r="J240" s="191"/>
      <c r="K240" s="484"/>
      <c r="L240" s="191"/>
      <c r="M240" s="191"/>
      <c r="N240" s="191"/>
      <c r="O240" s="191"/>
      <c r="P240" s="484"/>
      <c r="Q240" s="191"/>
      <c r="R240" s="191"/>
      <c r="S240" s="455"/>
      <c r="T240" s="191"/>
      <c r="U240" s="191"/>
      <c r="V240" s="191"/>
      <c r="W240" s="191"/>
      <c r="X240" s="191"/>
      <c r="Y240" s="47"/>
      <c r="Z240" s="395"/>
      <c r="AA240" s="395"/>
      <c r="AB240" s="395"/>
      <c r="AC240" s="395"/>
    </row>
    <row r="241" spans="1:29" s="394" customFormat="1" ht="10.5" customHeight="1">
      <c r="A241" s="392"/>
      <c r="B241" s="301"/>
      <c r="C241" s="393"/>
      <c r="I241" s="191"/>
      <c r="J241" s="191"/>
      <c r="K241" s="484"/>
      <c r="L241" s="191"/>
      <c r="M241" s="191"/>
      <c r="N241" s="191"/>
      <c r="O241" s="191"/>
      <c r="P241" s="484"/>
      <c r="Q241" s="191"/>
      <c r="R241" s="191"/>
      <c r="S241" s="455"/>
      <c r="T241" s="191"/>
      <c r="U241" s="191"/>
      <c r="V241" s="191"/>
      <c r="W241" s="191"/>
      <c r="X241" s="191"/>
      <c r="Y241" s="47"/>
      <c r="Z241" s="395"/>
      <c r="AA241" s="395"/>
      <c r="AB241" s="395"/>
      <c r="AC241" s="395"/>
    </row>
    <row r="242" spans="1:29" s="394" customFormat="1" ht="10.5" customHeight="1">
      <c r="A242" s="392"/>
      <c r="B242" s="301"/>
      <c r="C242" s="393"/>
      <c r="I242" s="191"/>
      <c r="J242" s="191"/>
      <c r="K242" s="484"/>
      <c r="L242" s="191"/>
      <c r="M242" s="191"/>
      <c r="N242" s="191"/>
      <c r="O242" s="191"/>
      <c r="P242" s="484"/>
      <c r="Q242" s="191"/>
      <c r="R242" s="191"/>
      <c r="S242" s="455"/>
      <c r="T242" s="191"/>
      <c r="U242" s="191"/>
      <c r="V242" s="191"/>
      <c r="W242" s="191"/>
      <c r="X242" s="191"/>
      <c r="Y242" s="47"/>
      <c r="Z242" s="395"/>
      <c r="AA242" s="395"/>
      <c r="AB242" s="395"/>
      <c r="AC242" s="395"/>
    </row>
    <row r="243" spans="1:29" s="394" customFormat="1" ht="10.5" customHeight="1">
      <c r="A243" s="392"/>
      <c r="B243" s="301"/>
      <c r="C243" s="393"/>
      <c r="I243" s="191"/>
      <c r="J243" s="191"/>
      <c r="K243" s="484"/>
      <c r="L243" s="191"/>
      <c r="M243" s="191"/>
      <c r="N243" s="191"/>
      <c r="O243" s="191"/>
      <c r="P243" s="484"/>
      <c r="Q243" s="191"/>
      <c r="R243" s="191"/>
      <c r="S243" s="455"/>
      <c r="T243" s="191"/>
      <c r="U243" s="191"/>
      <c r="V243" s="191"/>
      <c r="W243" s="191"/>
      <c r="X243" s="191"/>
      <c r="Y243" s="47"/>
      <c r="Z243" s="395"/>
      <c r="AA243" s="395"/>
      <c r="AB243" s="395"/>
      <c r="AC243" s="395"/>
    </row>
    <row r="244" spans="1:29" s="394" customFormat="1" ht="10.5" customHeight="1">
      <c r="A244" s="392"/>
      <c r="B244" s="301"/>
      <c r="C244" s="393"/>
      <c r="I244" s="191"/>
      <c r="J244" s="191"/>
      <c r="K244" s="484"/>
      <c r="L244" s="191"/>
      <c r="M244" s="191"/>
      <c r="N244" s="191"/>
      <c r="O244" s="191"/>
      <c r="P244" s="484"/>
      <c r="Q244" s="191"/>
      <c r="R244" s="191"/>
      <c r="S244" s="455"/>
      <c r="T244" s="191"/>
      <c r="U244" s="191"/>
      <c r="V244" s="191"/>
      <c r="W244" s="191"/>
      <c r="X244" s="191"/>
      <c r="Y244" s="47"/>
      <c r="Z244" s="395"/>
      <c r="AA244" s="395"/>
      <c r="AB244" s="395"/>
      <c r="AC244" s="395"/>
    </row>
    <row r="245" spans="1:29" s="394" customFormat="1" ht="10.5" customHeight="1">
      <c r="A245" s="392"/>
      <c r="B245" s="301"/>
      <c r="C245" s="393"/>
      <c r="I245" s="191"/>
      <c r="J245" s="191"/>
      <c r="K245" s="484"/>
      <c r="L245" s="191"/>
      <c r="M245" s="191"/>
      <c r="N245" s="191"/>
      <c r="O245" s="191"/>
      <c r="P245" s="484"/>
      <c r="Q245" s="191"/>
      <c r="R245" s="191"/>
      <c r="S245" s="455"/>
      <c r="T245" s="191"/>
      <c r="U245" s="191"/>
      <c r="V245" s="191"/>
      <c r="W245" s="191"/>
      <c r="X245" s="191"/>
      <c r="Y245" s="47"/>
      <c r="Z245" s="395"/>
      <c r="AA245" s="395"/>
      <c r="AB245" s="395"/>
      <c r="AC245" s="395"/>
    </row>
    <row r="246" spans="1:29" s="394" customFormat="1" ht="10.5" customHeight="1">
      <c r="A246" s="392"/>
      <c r="B246" s="301"/>
      <c r="C246" s="393"/>
      <c r="I246" s="191"/>
      <c r="J246" s="191"/>
      <c r="K246" s="484"/>
      <c r="L246" s="191"/>
      <c r="M246" s="191"/>
      <c r="N246" s="191"/>
      <c r="O246" s="191"/>
      <c r="P246" s="484"/>
      <c r="Q246" s="191"/>
      <c r="R246" s="191"/>
      <c r="S246" s="455"/>
      <c r="T246" s="191"/>
      <c r="U246" s="191"/>
      <c r="V246" s="191"/>
      <c r="W246" s="191"/>
      <c r="X246" s="191"/>
      <c r="Y246" s="47"/>
      <c r="Z246" s="395"/>
      <c r="AA246" s="395"/>
      <c r="AB246" s="395"/>
      <c r="AC246" s="395"/>
    </row>
    <row r="247" spans="1:29" s="394" customFormat="1" ht="10.5" customHeight="1">
      <c r="A247" s="392"/>
      <c r="B247" s="301"/>
      <c r="C247" s="393"/>
      <c r="I247" s="191"/>
      <c r="J247" s="191"/>
      <c r="K247" s="484"/>
      <c r="L247" s="191"/>
      <c r="M247" s="191"/>
      <c r="N247" s="191"/>
      <c r="O247" s="191"/>
      <c r="P247" s="484"/>
      <c r="Q247" s="191"/>
      <c r="R247" s="191"/>
      <c r="S247" s="455"/>
      <c r="T247" s="191"/>
      <c r="U247" s="191"/>
      <c r="V247" s="191"/>
      <c r="W247" s="191"/>
      <c r="X247" s="191"/>
      <c r="Y247" s="47"/>
      <c r="Z247" s="395"/>
      <c r="AA247" s="395"/>
      <c r="AB247" s="395"/>
      <c r="AC247" s="395"/>
    </row>
    <row r="248" spans="1:29" s="394" customFormat="1" ht="10.5" customHeight="1">
      <c r="A248" s="392"/>
      <c r="B248" s="301"/>
      <c r="C248" s="393"/>
      <c r="I248" s="191"/>
      <c r="J248" s="191"/>
      <c r="K248" s="484"/>
      <c r="L248" s="191"/>
      <c r="M248" s="191"/>
      <c r="N248" s="191"/>
      <c r="O248" s="191"/>
      <c r="P248" s="484"/>
      <c r="Q248" s="191"/>
      <c r="R248" s="191"/>
      <c r="S248" s="455"/>
      <c r="T248" s="191"/>
      <c r="U248" s="191"/>
      <c r="V248" s="191"/>
      <c r="W248" s="191"/>
      <c r="X248" s="191"/>
      <c r="Y248" s="47"/>
      <c r="Z248" s="395"/>
      <c r="AA248" s="395"/>
      <c r="AB248" s="395"/>
      <c r="AC248" s="395"/>
    </row>
    <row r="249" spans="1:29" s="394" customFormat="1" ht="10.5" customHeight="1">
      <c r="A249" s="392"/>
      <c r="B249" s="301"/>
      <c r="C249" s="393"/>
      <c r="I249" s="191"/>
      <c r="J249" s="191"/>
      <c r="K249" s="484"/>
      <c r="L249" s="191"/>
      <c r="M249" s="191"/>
      <c r="N249" s="191"/>
      <c r="O249" s="191"/>
      <c r="P249" s="484"/>
      <c r="Q249" s="191"/>
      <c r="R249" s="191"/>
      <c r="S249" s="455"/>
      <c r="T249" s="191"/>
      <c r="U249" s="191"/>
      <c r="V249" s="191"/>
      <c r="W249" s="191"/>
      <c r="X249" s="191"/>
      <c r="Y249" s="47"/>
      <c r="Z249" s="395"/>
      <c r="AA249" s="395"/>
      <c r="AB249" s="395"/>
      <c r="AC249" s="395"/>
    </row>
    <row r="250" spans="1:29" s="394" customFormat="1" ht="10.5" customHeight="1">
      <c r="A250" s="392"/>
      <c r="B250" s="301"/>
      <c r="C250" s="393"/>
      <c r="I250" s="191"/>
      <c r="J250" s="191"/>
      <c r="K250" s="484"/>
      <c r="L250" s="191"/>
      <c r="M250" s="191"/>
      <c r="N250" s="191"/>
      <c r="O250" s="191"/>
      <c r="P250" s="484"/>
      <c r="Q250" s="191"/>
      <c r="R250" s="191"/>
      <c r="S250" s="455"/>
      <c r="T250" s="191"/>
      <c r="U250" s="191"/>
      <c r="V250" s="191"/>
      <c r="W250" s="191"/>
      <c r="X250" s="191"/>
      <c r="Y250" s="47"/>
      <c r="Z250" s="395"/>
      <c r="AA250" s="395"/>
      <c r="AB250" s="395"/>
      <c r="AC250" s="395"/>
    </row>
    <row r="251" spans="1:29" s="394" customFormat="1" ht="10.5" customHeight="1">
      <c r="A251" s="392"/>
      <c r="B251" s="301"/>
      <c r="C251" s="393"/>
      <c r="I251" s="191"/>
      <c r="J251" s="191"/>
      <c r="K251" s="484"/>
      <c r="L251" s="191"/>
      <c r="M251" s="191"/>
      <c r="N251" s="191"/>
      <c r="O251" s="191"/>
      <c r="P251" s="484"/>
      <c r="Q251" s="191"/>
      <c r="R251" s="191"/>
      <c r="S251" s="455"/>
      <c r="T251" s="191"/>
      <c r="U251" s="191"/>
      <c r="V251" s="191"/>
      <c r="W251" s="191"/>
      <c r="X251" s="191"/>
      <c r="Y251" s="47"/>
      <c r="Z251" s="395"/>
      <c r="AA251" s="395"/>
      <c r="AB251" s="395"/>
      <c r="AC251" s="395"/>
    </row>
    <row r="252" spans="1:29" s="394" customFormat="1" ht="10.5" customHeight="1">
      <c r="A252" s="392"/>
      <c r="B252" s="301"/>
      <c r="C252" s="393"/>
      <c r="I252" s="191"/>
      <c r="J252" s="191"/>
      <c r="K252" s="484"/>
      <c r="L252" s="191"/>
      <c r="M252" s="191"/>
      <c r="N252" s="191"/>
      <c r="O252" s="191"/>
      <c r="P252" s="484"/>
      <c r="Q252" s="191"/>
      <c r="R252" s="191"/>
      <c r="S252" s="455"/>
      <c r="T252" s="191"/>
      <c r="U252" s="191"/>
      <c r="V252" s="191"/>
      <c r="W252" s="191"/>
      <c r="X252" s="191"/>
      <c r="Y252" s="47"/>
      <c r="Z252" s="395"/>
      <c r="AA252" s="395"/>
      <c r="AB252" s="395"/>
      <c r="AC252" s="395"/>
    </row>
    <row r="253" spans="1:29" s="394" customFormat="1" ht="10.5" customHeight="1">
      <c r="A253" s="392"/>
      <c r="B253" s="301"/>
      <c r="C253" s="393"/>
      <c r="I253" s="191"/>
      <c r="J253" s="191"/>
      <c r="K253" s="484"/>
      <c r="L253" s="191"/>
      <c r="M253" s="191"/>
      <c r="N253" s="191"/>
      <c r="O253" s="191"/>
      <c r="P253" s="484"/>
      <c r="Q253" s="191"/>
      <c r="R253" s="191"/>
      <c r="S253" s="455"/>
      <c r="T253" s="191"/>
      <c r="U253" s="191"/>
      <c r="V253" s="191"/>
      <c r="W253" s="191"/>
      <c r="X253" s="191"/>
      <c r="Y253" s="47"/>
      <c r="Z253" s="395"/>
      <c r="AA253" s="395"/>
      <c r="AB253" s="395"/>
      <c r="AC253" s="395"/>
    </row>
    <row r="254" spans="1:29" s="394" customFormat="1" ht="10.5" customHeight="1">
      <c r="A254" s="392"/>
      <c r="B254" s="301"/>
      <c r="C254" s="393"/>
      <c r="I254" s="191"/>
      <c r="J254" s="191"/>
      <c r="K254" s="484"/>
      <c r="L254" s="191"/>
      <c r="M254" s="191"/>
      <c r="N254" s="191"/>
      <c r="O254" s="191"/>
      <c r="P254" s="484"/>
      <c r="Q254" s="191"/>
      <c r="R254" s="191"/>
      <c r="S254" s="455"/>
      <c r="T254" s="191"/>
      <c r="U254" s="191"/>
      <c r="V254" s="191"/>
      <c r="W254" s="191"/>
      <c r="X254" s="191"/>
      <c r="Y254" s="47"/>
      <c r="Z254" s="395"/>
      <c r="AA254" s="395"/>
      <c r="AB254" s="395"/>
      <c r="AC254" s="395"/>
    </row>
    <row r="255" spans="1:29" s="394" customFormat="1" ht="10.5" customHeight="1">
      <c r="A255" s="392"/>
      <c r="B255" s="301"/>
      <c r="C255" s="393"/>
      <c r="I255" s="191"/>
      <c r="J255" s="191"/>
      <c r="K255" s="484"/>
      <c r="L255" s="191"/>
      <c r="M255" s="191"/>
      <c r="N255" s="191"/>
      <c r="O255" s="191"/>
      <c r="P255" s="484"/>
      <c r="Q255" s="191"/>
      <c r="R255" s="191"/>
      <c r="S255" s="455"/>
      <c r="T255" s="191"/>
      <c r="U255" s="191"/>
      <c r="V255" s="191"/>
      <c r="W255" s="191"/>
      <c r="X255" s="191"/>
      <c r="Y255" s="47"/>
      <c r="Z255" s="395"/>
      <c r="AA255" s="395"/>
      <c r="AB255" s="395"/>
      <c r="AC255" s="395"/>
    </row>
    <row r="256" spans="1:29" s="394" customFormat="1" ht="10.5" customHeight="1">
      <c r="A256" s="392"/>
      <c r="B256" s="301"/>
      <c r="C256" s="393"/>
      <c r="I256" s="191"/>
      <c r="J256" s="191"/>
      <c r="K256" s="484"/>
      <c r="L256" s="191"/>
      <c r="M256" s="191"/>
      <c r="N256" s="191"/>
      <c r="O256" s="191"/>
      <c r="P256" s="484"/>
      <c r="Q256" s="191"/>
      <c r="R256" s="191"/>
      <c r="S256" s="455"/>
      <c r="T256" s="191"/>
      <c r="U256" s="191"/>
      <c r="V256" s="191"/>
      <c r="W256" s="191"/>
      <c r="X256" s="191"/>
      <c r="Y256" s="47"/>
      <c r="Z256" s="395"/>
      <c r="AA256" s="395"/>
      <c r="AB256" s="395"/>
      <c r="AC256" s="395"/>
    </row>
    <row r="257" spans="1:29" s="394" customFormat="1" ht="10.5" customHeight="1">
      <c r="A257" s="392"/>
      <c r="B257" s="301"/>
      <c r="C257" s="393"/>
      <c r="I257" s="191"/>
      <c r="J257" s="191"/>
      <c r="K257" s="484"/>
      <c r="L257" s="191"/>
      <c r="M257" s="191"/>
      <c r="N257" s="191"/>
      <c r="O257" s="191"/>
      <c r="P257" s="484"/>
      <c r="Q257" s="191"/>
      <c r="R257" s="191"/>
      <c r="S257" s="455"/>
      <c r="T257" s="191"/>
      <c r="U257" s="191"/>
      <c r="V257" s="191"/>
      <c r="W257" s="191"/>
      <c r="X257" s="191"/>
      <c r="Y257" s="47"/>
      <c r="Z257" s="395"/>
      <c r="AA257" s="395"/>
      <c r="AB257" s="395"/>
      <c r="AC257" s="395"/>
    </row>
    <row r="258" spans="1:29" s="394" customFormat="1" ht="10.5" customHeight="1">
      <c r="A258" s="392"/>
      <c r="B258" s="301"/>
      <c r="C258" s="393"/>
      <c r="I258" s="191"/>
      <c r="J258" s="191"/>
      <c r="K258" s="484"/>
      <c r="L258" s="191"/>
      <c r="M258" s="191"/>
      <c r="N258" s="191"/>
      <c r="O258" s="191"/>
      <c r="P258" s="484"/>
      <c r="Q258" s="191"/>
      <c r="R258" s="191"/>
      <c r="S258" s="455"/>
      <c r="T258" s="191"/>
      <c r="U258" s="191"/>
      <c r="V258" s="191"/>
      <c r="W258" s="191"/>
      <c r="X258" s="191"/>
      <c r="Y258" s="47"/>
      <c r="Z258" s="395"/>
      <c r="AA258" s="395"/>
      <c r="AB258" s="395"/>
      <c r="AC258" s="395"/>
    </row>
    <row r="259" spans="1:29" s="394" customFormat="1" ht="10.5" customHeight="1">
      <c r="A259" s="392"/>
      <c r="B259" s="301"/>
      <c r="C259" s="393"/>
      <c r="I259" s="191"/>
      <c r="J259" s="191"/>
      <c r="K259" s="484"/>
      <c r="L259" s="191"/>
      <c r="M259" s="191"/>
      <c r="N259" s="191"/>
      <c r="O259" s="191"/>
      <c r="P259" s="484"/>
      <c r="Q259" s="191"/>
      <c r="R259" s="191"/>
      <c r="S259" s="455"/>
      <c r="T259" s="191"/>
      <c r="U259" s="191"/>
      <c r="V259" s="191"/>
      <c r="W259" s="191"/>
      <c r="X259" s="191"/>
      <c r="Y259" s="47"/>
      <c r="Z259" s="395"/>
      <c r="AA259" s="395"/>
      <c r="AB259" s="395"/>
      <c r="AC259" s="395"/>
    </row>
    <row r="260" spans="1:29" s="394" customFormat="1" ht="10.5" customHeight="1">
      <c r="A260" s="392"/>
      <c r="B260" s="301"/>
      <c r="C260" s="393"/>
      <c r="I260" s="191"/>
      <c r="J260" s="191"/>
      <c r="K260" s="484"/>
      <c r="L260" s="191"/>
      <c r="M260" s="191"/>
      <c r="N260" s="191"/>
      <c r="O260" s="191"/>
      <c r="P260" s="484"/>
      <c r="Q260" s="191"/>
      <c r="R260" s="191"/>
      <c r="S260" s="455"/>
      <c r="T260" s="191"/>
      <c r="U260" s="191"/>
      <c r="V260" s="191"/>
      <c r="W260" s="191"/>
      <c r="X260" s="191"/>
      <c r="Y260" s="47"/>
      <c r="Z260" s="395"/>
      <c r="AA260" s="395"/>
      <c r="AB260" s="395"/>
      <c r="AC260" s="395"/>
    </row>
    <row r="264" spans="1:29" ht="10.5" customHeight="1">
      <c r="A264" s="33"/>
      <c r="B264" s="33"/>
      <c r="C264" s="33"/>
      <c r="I264" s="33"/>
      <c r="J264" s="33"/>
      <c r="L264" s="33"/>
      <c r="M264" s="33"/>
      <c r="N264" s="33"/>
      <c r="O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</row>
    <row r="265" spans="1:29" ht="10.5" customHeight="1">
      <c r="A265" s="33"/>
      <c r="B265" s="33"/>
      <c r="C265" s="33"/>
      <c r="I265" s="33"/>
      <c r="J265" s="33"/>
      <c r="L265" s="33"/>
      <c r="M265" s="33"/>
      <c r="N265" s="33"/>
      <c r="O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</row>
    <row r="266" spans="1:29" ht="10.5" customHeight="1">
      <c r="A266" s="33"/>
      <c r="B266" s="33"/>
      <c r="C266" s="33"/>
      <c r="I266" s="33"/>
      <c r="J266" s="33"/>
      <c r="L266" s="33"/>
      <c r="M266" s="33"/>
      <c r="N266" s="33"/>
      <c r="O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</row>
    <row r="267" spans="1:29" ht="10.5" customHeight="1">
      <c r="A267" s="33"/>
      <c r="B267" s="33"/>
      <c r="C267" s="33"/>
      <c r="I267" s="33"/>
      <c r="J267" s="33"/>
      <c r="L267" s="33"/>
      <c r="M267" s="33"/>
      <c r="N267" s="33"/>
      <c r="O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</row>
    <row r="268" spans="1:29" ht="10.5" customHeight="1">
      <c r="A268" s="33"/>
      <c r="B268" s="33"/>
      <c r="C268" s="33"/>
      <c r="I268" s="33"/>
      <c r="J268" s="33"/>
      <c r="L268" s="33"/>
      <c r="M268" s="33"/>
      <c r="N268" s="33"/>
      <c r="O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</row>
    <row r="269" spans="1:29" ht="10.5" customHeight="1">
      <c r="A269" s="33"/>
      <c r="B269" s="33"/>
      <c r="C269" s="33"/>
      <c r="I269" s="33"/>
      <c r="J269" s="33"/>
      <c r="L269" s="33"/>
      <c r="M269" s="33"/>
      <c r="N269" s="33"/>
      <c r="O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</row>
    <row r="270" spans="1:29" ht="10.5" customHeight="1">
      <c r="A270" s="33"/>
      <c r="B270" s="33"/>
      <c r="C270" s="33"/>
      <c r="I270" s="33"/>
      <c r="J270" s="33"/>
      <c r="L270" s="33"/>
      <c r="M270" s="33"/>
      <c r="N270" s="33"/>
      <c r="O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</row>
    <row r="271" spans="1:29" ht="10.5" customHeight="1">
      <c r="A271" s="33"/>
      <c r="B271" s="33"/>
      <c r="C271" s="33"/>
      <c r="I271" s="33"/>
      <c r="J271" s="33"/>
      <c r="L271" s="33"/>
      <c r="M271" s="33"/>
      <c r="N271" s="33"/>
      <c r="O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</row>
    <row r="272" spans="1:29" ht="10.5" customHeight="1">
      <c r="A272" s="33"/>
      <c r="B272" s="33"/>
      <c r="C272" s="33"/>
      <c r="I272" s="33"/>
      <c r="J272" s="33"/>
      <c r="L272" s="33"/>
      <c r="M272" s="33"/>
      <c r="N272" s="33"/>
      <c r="O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</row>
    <row r="273" spans="1:29" ht="10.5" customHeight="1">
      <c r="A273" s="33"/>
      <c r="B273" s="33"/>
      <c r="C273" s="33"/>
      <c r="I273" s="33"/>
      <c r="J273" s="33"/>
      <c r="L273" s="33"/>
      <c r="M273" s="33"/>
      <c r="N273" s="33"/>
      <c r="O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</row>
    <row r="274" spans="1:29" ht="10.5" customHeight="1">
      <c r="A274" s="33"/>
      <c r="B274" s="33"/>
      <c r="C274" s="33"/>
      <c r="I274" s="33"/>
      <c r="J274" s="33"/>
      <c r="L274" s="33"/>
      <c r="M274" s="33"/>
      <c r="N274" s="33"/>
      <c r="O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</row>
  </sheetData>
  <sheetProtection password="FA9C" sheet="1" objects="1" scenarios="1" formatColumns="0" formatRows="0"/>
  <mergeCells count="13">
    <mergeCell ref="A33:A37"/>
    <mergeCell ref="A6:A11"/>
    <mergeCell ref="D21:F21"/>
    <mergeCell ref="H24:H26"/>
    <mergeCell ref="E104:G104"/>
    <mergeCell ref="E25:E26"/>
    <mergeCell ref="D25:D26"/>
    <mergeCell ref="F25:F26"/>
    <mergeCell ref="D24:G24"/>
    <mergeCell ref="D56:D57"/>
    <mergeCell ref="F56:F57"/>
    <mergeCell ref="D58:D59"/>
    <mergeCell ref="F58:F59"/>
  </mergeCells>
  <dataValidations count="10">
    <dataValidation type="decimal" allowBlank="1" showErrorMessage="1" errorTitle="Ошибка" error="Допускается ввод только неотрицательных чисел!" sqref="G2 G4 G8:G10 G13 G15 G29 G31 G34:G36 G39:G56 G58 G60 G62 G66 G77:G8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8 G33 G37 G102">
      <formula1>900</formula1>
    </dataValidation>
    <dataValidation type="decimal" allowBlank="1" showErrorMessage="1" errorTitle="Ошибка" error="Допускается ввод только действительных чисел!" sqref="G17 G67:G71 G73 G76 G83:G88 G91 G94 G97:G98">
      <formula1>-9.99999999999999E+37</formula1>
      <formula2>9.99999999999999E+37</formula2>
    </dataValidation>
    <dataValidation type="textLength" operator="lessThanOrEqual" allowBlank="1" showInputMessage="1" showErrorMessage="1" prompt="Введите наименование прочих расходов" errorTitle="Ошибка" error="Допускается ввод не более 900 символов!" sqref="E2 G61 E62">
      <formula1>900</formula1>
    </dataValidation>
    <dataValidation type="decimal" allowBlank="1" showErrorMessage="1" errorTitle="Ошибка" error="Допускается ввод только действительных чисел!" sqref="G64:G65">
      <formula1>-9.99999999999999E+23</formula1>
      <formula2>9.99999999999999E+23</formula2>
    </dataValidation>
    <dataValidation type="textLength" operator="lessThanOrEqual" allowBlank="1" showInputMessage="1" showErrorMessage="1" prompt="Введите ссылку на обосновывающие материалы, загруженные с помощью &quot;ЕИАС Мониторинг&quot;." errorTitle="Ошибка" error="Допускается ввод не более 900 символов!" sqref="G72 G99:G101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57 G59"/>
    <dataValidation type="textLength" operator="lessThanOrEqual" allowBlank="1" showInputMessage="1" showErrorMessage="1" prompt="Введите источник тепловой энергии" errorTitle="Ошибка" error="Допускается ввод не более 900 символов!" sqref="E4 E13 E15 E17">
      <formula1>900</formula1>
    </dataValidation>
    <dataValidation type="list" allowBlank="1" showInputMessage="1" showErrorMessage="1" prompt="Выберите значение из списка" errorTitle="Ошибка" error="Выберите значение из списка" sqref="E6">
      <formula1>kind_of_fuels</formula1>
    </dataValidation>
    <dataValidation type="list" allowBlank="1" showInputMessage="1" showErrorMessage="1" prompt="Выберите значение из списка" errorTitle="Ошибка" error="Выберите значение из списка" sqref="G11">
      <formula1>kind_of_purchase_method</formula1>
    </dataValidation>
  </dataValidations>
  <hyperlinks>
    <hyperlink ref="G72" location="'Форма 4.3.1'!$G$72" tooltip="Кликните по гиперссылке, чтобы перейти по гиперссылке или отредактировать её" display="https://portal.eias.ru/Portal/DownloadPage.aspx?type=12&amp;guid=0016ab11-3b24-46b5-a439-5741cde1d01d"/>
  </hyperlinks>
  <printOptions horizontalCentered="1" verticalCentered="1"/>
  <pageMargins left="0" right="0" top="0" bottom="0" header="0" footer="0.78740157480315"/>
  <pageSetup blackAndWhite="1" fitToHeight="0" orientation="portrait" paperSize="9" scale="56" r:id="rId4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f63f798-70af-4271-b0f5-523c98fea0b7}">
  <sheetPr codeName="List10">
    <tabColor theme="0" tint="-0.249970003962517"/>
  </sheetPr>
  <dimension ref="A1:U20"/>
  <sheetViews>
    <sheetView showGridLines="0" workbookViewId="0" topLeftCell="C4">
      <selection pane="topLeft" activeCell="A1" sqref="A1"/>
    </sheetView>
  </sheetViews>
  <sheetFormatPr defaultColWidth="10.5736607142857" defaultRowHeight="15"/>
  <cols>
    <col min="1" max="1" width="9.14285714285714" style="635" hidden="1" customWidth="1"/>
    <col min="2" max="2" width="9.14285714285714" style="633" hidden="1" customWidth="1"/>
    <col min="3" max="3" width="3.71428571428571" style="52" customWidth="1"/>
    <col min="4" max="4" width="9.71428571428571" style="633" customWidth="1"/>
    <col min="5" max="5" width="37.7142857142857" style="633" customWidth="1"/>
    <col min="6" max="6" width="66.8571428571429" style="633" customWidth="1"/>
    <col min="7" max="7" width="116" style="633" customWidth="1"/>
    <col min="8" max="8" width="93.4285714285714" style="637" customWidth="1"/>
    <col min="9" max="17" width="10.5714285714286" style="633"/>
    <col min="18" max="18" width="10.5714285714286" style="247"/>
    <col min="19" max="16384" width="10.5714285714286" style="633"/>
  </cols>
  <sheetData>
    <row r="1" spans="3:18" s="637" customFormat="1" ht="15" customHeight="1" hidden="1">
      <c r="C1" s="235"/>
      <c r="G1" s="637">
        <v>4</v>
      </c>
      <c r="R1" s="248"/>
    </row>
    <row r="2" spans="3:18" s="637" customFormat="1" ht="15" customHeight="1" hidden="1">
      <c r="C2" s="235"/>
      <c r="R2" s="248"/>
    </row>
    <row r="3" spans="3:18" s="637" customFormat="1" ht="15" customHeight="1" hidden="1">
      <c r="C3" s="235"/>
      <c r="R3" s="248"/>
    </row>
    <row r="4" spans="3:7" ht="11.25" customHeight="1">
      <c r="C4" s="86"/>
      <c r="D4" s="476"/>
      <c r="E4" s="476"/>
      <c r="F4" s="476"/>
      <c r="G4" s="476"/>
    </row>
    <row r="5" spans="3:8" ht="22.5" customHeight="1">
      <c r="C5" s="86"/>
      <c r="D5" s="822" t="s">
        <v>244</v>
      </c>
      <c r="E5" s="822"/>
      <c r="F5" s="822"/>
      <c r="G5" s="822"/>
      <c r="H5" s="237"/>
    </row>
    <row r="6" spans="1:8" s="394" customFormat="1" ht="0.95" customHeight="1">
      <c r="A6" s="395"/>
      <c r="C6" s="711"/>
      <c r="D6" s="823"/>
      <c r="E6" s="823"/>
      <c r="F6" s="823"/>
      <c r="G6" s="823"/>
      <c r="H6" s="528"/>
    </row>
    <row r="7" spans="4:21" s="717" customFormat="1" ht="15">
      <c r="D7" s="352"/>
      <c r="E7" s="317"/>
      <c r="F7" s="317"/>
      <c r="G7" s="317"/>
      <c r="U7" s="254"/>
    </row>
    <row r="8" spans="3:21" s="71" customFormat="1" ht="15" hidden="1">
      <c r="C8" s="134">
        <v>22</v>
      </c>
      <c r="D8" s="824" t="s">
        <v>236</v>
      </c>
      <c r="E8" s="825"/>
      <c r="F8" s="825"/>
      <c r="G8" s="826"/>
      <c r="U8" s="259"/>
    </row>
    <row r="9" spans="4:7" ht="11.25" customHeight="1" hidden="1">
      <c r="D9" s="827" t="s">
        <v>225</v>
      </c>
      <c r="E9" s="827"/>
      <c r="F9" s="827"/>
      <c r="G9" s="828" t="s">
        <v>226</v>
      </c>
    </row>
    <row r="10" spans="1:7" ht="11.25" customHeight="1" hidden="1">
      <c r="A10" s="635" t="s">
        <v>459</v>
      </c>
      <c r="D10" s="730" t="s">
        <v>25</v>
      </c>
      <c r="E10" s="330"/>
      <c r="F10" s="331" t="s">
        <v>215</v>
      </c>
      <c r="G10" s="829"/>
    </row>
    <row r="11" spans="4:7" ht="12" customHeight="1" hidden="1">
      <c r="D11" s="348" t="s">
        <v>26</v>
      </c>
      <c r="E11" s="332">
        <v>2</v>
      </c>
      <c r="F11" s="333">
        <v>3</v>
      </c>
      <c r="G11" s="334">
        <v>4</v>
      </c>
    </row>
    <row r="12" spans="4:7" ht="15" hidden="1">
      <c r="D12" s="728">
        <v>1</v>
      </c>
      <c r="E12" s="336" t="s">
        <v>245</v>
      </c>
      <c r="F12" s="354" t="str">
        <f>IF(form_up_date="","",form_up_date)</f>
        <v>28.04.2022</v>
      </c>
      <c r="G12" s="356" t="s">
        <v>246</v>
      </c>
    </row>
    <row r="13" spans="4:7" ht="45" hidden="1">
      <c r="D13" s="728" t="s">
        <v>257</v>
      </c>
      <c r="E13" s="336" t="s">
        <v>247</v>
      </c>
      <c r="F13" s="354" t="s">
        <v>3340</v>
      </c>
      <c r="G13" s="337" t="s">
        <v>318</v>
      </c>
    </row>
    <row r="14" spans="4:7" ht="22.5" hidden="1">
      <c r="D14" s="728" t="s">
        <v>258</v>
      </c>
      <c r="E14" s="336" t="s">
        <v>248</v>
      </c>
      <c r="F14" s="354" t="s">
        <v>3337</v>
      </c>
      <c r="G14" s="356" t="s">
        <v>249</v>
      </c>
    </row>
    <row r="15" spans="4:7" ht="22.5" hidden="1">
      <c r="D15" s="728" t="s">
        <v>259</v>
      </c>
      <c r="E15" s="336" t="s">
        <v>250</v>
      </c>
      <c r="F15" s="355" t="s">
        <v>251</v>
      </c>
      <c r="G15" s="337"/>
    </row>
    <row r="16" spans="4:7" ht="15" hidden="1">
      <c r="D16" s="335" t="str">
        <f>D15&amp;".1"</f>
        <v>4.1.1</v>
      </c>
      <c r="E16" s="338" t="s">
        <v>3</v>
      </c>
      <c r="F16" s="354" t="str">
        <f>IF(region_name="","",region_name)</f>
        <v>Свердловская область</v>
      </c>
      <c r="G16" s="356" t="s">
        <v>252</v>
      </c>
    </row>
    <row r="17" spans="4:7" ht="22.5" hidden="1">
      <c r="D17" s="728" t="s">
        <v>260</v>
      </c>
      <c r="E17" s="339" t="s">
        <v>253</v>
      </c>
      <c r="F17" s="354" t="s">
        <v>3274</v>
      </c>
      <c r="G17" s="357" t="s">
        <v>254</v>
      </c>
    </row>
    <row r="18" spans="4:7" ht="56.25" hidden="1">
      <c r="D18" s="728" t="s">
        <v>261</v>
      </c>
      <c r="E18" s="340" t="s">
        <v>255</v>
      </c>
      <c r="F18" s="354" t="s">
        <v>3341</v>
      </c>
      <c r="G18" s="347" t="s">
        <v>317</v>
      </c>
    </row>
    <row r="19" spans="4:7" ht="15" hidden="1">
      <c r="D19" s="341"/>
      <c r="E19" s="342"/>
      <c r="F19" s="343"/>
      <c r="G19" s="344"/>
    </row>
    <row r="20" spans="4:7" ht="15">
      <c r="D20" s="345"/>
      <c r="E20" s="821" t="s">
        <v>256</v>
      </c>
      <c r="F20" s="821"/>
      <c r="G20" s="34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orientation="portrait" paperSize="9" r:id="rId3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3662180-76a9-411e-bb6e-dea92b87c186}">
  <sheetPr codeName="List05"/>
  <dimension ref="A4:CE23"/>
  <sheetViews>
    <sheetView showGridLines="0" workbookViewId="0" topLeftCell="C4">
      <selection pane="topLeft" activeCell="E12" sqref="E12:R12"/>
    </sheetView>
  </sheetViews>
  <sheetFormatPr defaultColWidth="9.14285714285714" defaultRowHeight="11.25"/>
  <cols>
    <col min="1" max="1" width="14.7142857142857" style="396" hidden="1" customWidth="1"/>
    <col min="2" max="2" width="17" style="47" hidden="1" customWidth="1"/>
    <col min="3" max="3" width="3.71428571428571" style="33" customWidth="1"/>
    <col min="4" max="6" width="7.71428571428571" style="33" customWidth="1"/>
    <col min="7" max="7" width="29.7142857142857" style="33" customWidth="1"/>
    <col min="8" max="8" width="3.71428571428571" style="33" customWidth="1"/>
    <col min="9" max="9" width="5.42857142857143" style="33" customWidth="1"/>
    <col min="10" max="10" width="24.5714285714286" style="33" customWidth="1"/>
    <col min="11" max="11" width="24.4285714285714" style="33" customWidth="1"/>
    <col min="12" max="12" width="3.71428571428571" style="33" customWidth="1"/>
    <col min="13" max="13" width="6.28571428571429" style="33" customWidth="1"/>
    <col min="14" max="14" width="25.8571428571429" style="33" customWidth="1"/>
    <col min="15" max="18" width="18.7142857142857" style="33" customWidth="1"/>
    <col min="19" max="19" width="93.4285714285714" style="33" customWidth="1"/>
    <col min="20" max="20" width="10.5714285714286" style="33" customWidth="1"/>
    <col min="21" max="22" width="10.5714285714286" style="485" customWidth="1"/>
    <col min="23" max="23" width="10.5714285714286" style="397" customWidth="1"/>
    <col min="24" max="27" width="10.5714285714286" style="47" customWidth="1"/>
    <col min="28" max="16384" width="9.14285714285714" style="33"/>
  </cols>
  <sheetData>
    <row r="1" ht="11.25" hidden="1"/>
    <row r="2" ht="11.25" hidden="1"/>
    <row r="3" ht="11.25" hidden="1"/>
    <row r="4" spans="3:13" ht="3" customHeight="1">
      <c r="C4" s="87"/>
      <c r="D4" s="87"/>
      <c r="E4" s="87"/>
      <c r="F4" s="87"/>
      <c r="G4" s="87"/>
      <c r="H4" s="87"/>
      <c r="I4" s="87"/>
      <c r="J4" s="87"/>
      <c r="K4" s="88"/>
      <c r="L4" s="88"/>
      <c r="M4" s="88"/>
    </row>
    <row r="5" spans="3:13" ht="26.1" customHeight="1">
      <c r="C5" s="87"/>
      <c r="D5" s="847" t="s">
        <v>687</v>
      </c>
      <c r="E5" s="848"/>
      <c r="F5" s="848"/>
      <c r="G5" s="848"/>
      <c r="H5" s="848"/>
      <c r="I5" s="848"/>
      <c r="J5" s="848"/>
      <c r="K5" s="849"/>
      <c r="L5" s="398"/>
      <c r="M5" s="398"/>
    </row>
    <row r="6" spans="3:13" ht="3" customHeight="1">
      <c r="C6" s="87"/>
      <c r="D6" s="87"/>
      <c r="E6" s="87"/>
      <c r="F6" s="87"/>
      <c r="G6" s="382"/>
      <c r="H6" s="382"/>
      <c r="I6" s="382"/>
      <c r="J6" s="382"/>
      <c r="K6" s="399"/>
      <c r="L6" s="399"/>
      <c r="M6" s="399"/>
    </row>
    <row r="7" spans="4:20" ht="18.75">
      <c r="D7" s="776" t="s">
        <v>225</v>
      </c>
      <c r="E7" s="776"/>
      <c r="F7" s="776"/>
      <c r="G7" s="776"/>
      <c r="H7" s="776"/>
      <c r="I7" s="776"/>
      <c r="J7" s="776"/>
      <c r="K7" s="776"/>
      <c r="L7" s="776"/>
      <c r="M7" s="776"/>
      <c r="N7" s="776"/>
      <c r="O7" s="776"/>
      <c r="P7" s="776"/>
      <c r="Q7" s="776"/>
      <c r="R7" s="776"/>
      <c r="S7" s="776" t="s">
        <v>226</v>
      </c>
      <c r="T7" s="458"/>
    </row>
    <row r="8" spans="4:20" ht="46.5" customHeight="1">
      <c r="D8" s="477" t="s">
        <v>25</v>
      </c>
      <c r="E8" s="776" t="s">
        <v>25</v>
      </c>
      <c r="F8" s="776"/>
      <c r="G8" s="477" t="s">
        <v>243</v>
      </c>
      <c r="H8" s="776" t="s">
        <v>25</v>
      </c>
      <c r="I8" s="776"/>
      <c r="J8" s="477" t="s">
        <v>334</v>
      </c>
      <c r="K8" s="477" t="s">
        <v>358</v>
      </c>
      <c r="L8" s="776" t="s">
        <v>25</v>
      </c>
      <c r="M8" s="776"/>
      <c r="N8" s="477" t="s">
        <v>359</v>
      </c>
      <c r="O8" s="477" t="s">
        <v>360</v>
      </c>
      <c r="P8" s="477" t="s">
        <v>361</v>
      </c>
      <c r="Q8" s="477" t="s">
        <v>460</v>
      </c>
      <c r="R8" s="477" t="s">
        <v>362</v>
      </c>
      <c r="S8" s="776"/>
      <c r="T8" s="458"/>
    </row>
    <row r="9" spans="4:20" ht="10.5" customHeight="1">
      <c r="D9" s="89" t="s">
        <v>26</v>
      </c>
      <c r="E9" s="89"/>
      <c r="F9" s="89" t="s">
        <v>0</v>
      </c>
      <c r="G9" s="89" t="s">
        <v>1</v>
      </c>
      <c r="H9" s="89"/>
      <c r="I9" s="89" t="s">
        <v>2</v>
      </c>
      <c r="J9" s="89" t="s">
        <v>12</v>
      </c>
      <c r="K9" s="89" t="s">
        <v>13</v>
      </c>
      <c r="L9" s="89"/>
      <c r="M9" s="89" t="s">
        <v>31</v>
      </c>
      <c r="N9" s="89" t="s">
        <v>32</v>
      </c>
      <c r="O9" s="89" t="s">
        <v>349</v>
      </c>
      <c r="P9" s="89" t="s">
        <v>350</v>
      </c>
      <c r="Q9" s="89" t="s">
        <v>351</v>
      </c>
      <c r="R9" s="89" t="s">
        <v>352</v>
      </c>
      <c r="S9" s="89" t="s">
        <v>353</v>
      </c>
      <c r="T9" s="458"/>
    </row>
    <row r="10" spans="1:27" s="87" customFormat="1" ht="18.75" hidden="1">
      <c r="A10" s="401"/>
      <c r="B10" s="14"/>
      <c r="D10" s="345"/>
      <c r="E10" s="345"/>
      <c r="F10" s="345"/>
      <c r="Q10" s="402"/>
      <c r="R10" s="403"/>
      <c r="T10" s="459"/>
      <c r="U10" s="547"/>
      <c r="V10" s="547"/>
      <c r="W10" s="404"/>
      <c r="X10" s="14"/>
      <c r="Y10" s="14"/>
      <c r="Z10" s="14"/>
      <c r="AA10" s="14"/>
    </row>
    <row r="11" spans="1:27" s="394" customFormat="1" ht="18.75" hidden="1">
      <c r="A11" s="405"/>
      <c r="B11" s="395"/>
      <c r="D11" s="406" t="s">
        <v>242</v>
      </c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T11" s="458"/>
      <c r="U11" s="485"/>
      <c r="V11" s="485"/>
      <c r="W11" s="408"/>
      <c r="X11" s="395"/>
      <c r="Y11" s="395"/>
      <c r="Z11" s="395"/>
      <c r="AA11" s="395"/>
    </row>
    <row r="12" spans="1:83" s="71" customFormat="1" ht="90" customHeight="1" hidden="1">
      <c r="A12" s="529">
        <v>22</v>
      </c>
      <c r="B12" s="462"/>
      <c r="C12" s="462"/>
      <c r="D12" s="851" t="s">
        <v>26</v>
      </c>
      <c r="E12" s="852" t="s">
        <v>3339</v>
      </c>
      <c r="F12" s="853"/>
      <c r="G12" s="853"/>
      <c r="H12" s="853"/>
      <c r="I12" s="853"/>
      <c r="J12" s="853"/>
      <c r="K12" s="853"/>
      <c r="L12" s="853"/>
      <c r="M12" s="853"/>
      <c r="N12" s="853"/>
      <c r="O12" s="853"/>
      <c r="P12" s="853"/>
      <c r="Q12" s="853"/>
      <c r="R12" s="853"/>
      <c r="S12" s="741"/>
      <c r="T12" s="472"/>
      <c r="U12" s="472"/>
      <c r="V12" s="472"/>
      <c r="W12" s="471"/>
      <c r="X12" s="471"/>
      <c r="Y12" s="471"/>
      <c r="Z12" s="471"/>
      <c r="AA12" s="466"/>
      <c r="AB12" s="467"/>
      <c r="AC12" s="843"/>
      <c r="AD12" s="468"/>
      <c r="AE12" s="469" t="s">
        <v>141</v>
      </c>
      <c r="AF12" s="469"/>
      <c r="AG12" s="470" t="s">
        <v>453</v>
      </c>
      <c r="AH12" s="473">
        <v>3</v>
      </c>
      <c r="AI12" s="472"/>
      <c r="AJ12" s="472"/>
      <c r="AK12" s="472"/>
      <c r="AL12" s="472"/>
      <c r="AM12" s="472"/>
      <c r="AN12" s="472"/>
      <c r="AO12" s="472"/>
      <c r="AP12" s="472"/>
      <c r="AQ12" s="472"/>
      <c r="AR12" s="472"/>
      <c r="AS12" s="472"/>
      <c r="AT12" s="472"/>
      <c r="AU12" s="472"/>
      <c r="AV12" s="472"/>
      <c r="AW12" s="472"/>
      <c r="AX12" s="472"/>
      <c r="AY12" s="472"/>
      <c r="AZ12" s="472"/>
      <c r="BA12" s="472"/>
      <c r="BB12" s="472"/>
      <c r="BC12" s="472"/>
      <c r="BD12" s="472"/>
      <c r="BE12" s="472"/>
      <c r="BF12" s="472"/>
      <c r="BG12" s="472"/>
      <c r="BH12" s="472"/>
      <c r="BI12" s="472"/>
      <c r="BJ12" s="472"/>
      <c r="BK12" s="472"/>
      <c r="BL12" s="472"/>
      <c r="BM12" s="472"/>
      <c r="BN12" s="472"/>
      <c r="BO12" s="472"/>
      <c r="BP12" s="472"/>
      <c r="BQ12" s="472"/>
      <c r="BR12" s="472"/>
      <c r="BS12" s="472"/>
      <c r="BT12" s="472"/>
      <c r="BU12" s="472"/>
      <c r="BV12" s="471"/>
      <c r="BW12" s="471"/>
      <c r="BX12" s="471"/>
      <c r="BY12" s="471"/>
      <c r="BZ12" s="471"/>
      <c r="CA12" s="471"/>
      <c r="CB12" s="471"/>
      <c r="CC12" s="471"/>
      <c r="CD12" s="471"/>
      <c r="CE12" s="471"/>
    </row>
    <row r="13" spans="1:83" s="71" customFormat="1" ht="22.5" hidden="1">
      <c r="A13" s="435"/>
      <c r="B13" s="637"/>
      <c r="C13" s="475"/>
      <c r="D13" s="851"/>
      <c r="E13" s="844" t="s">
        <v>457</v>
      </c>
      <c r="F13" s="844"/>
      <c r="G13" s="844"/>
      <c r="H13" s="844"/>
      <c r="I13" s="844"/>
      <c r="J13" s="844"/>
      <c r="K13" s="844"/>
      <c r="L13" s="844"/>
      <c r="M13" s="844"/>
      <c r="N13" s="844"/>
      <c r="O13" s="844"/>
      <c r="P13" s="844"/>
      <c r="Q13" s="8">
        <f>SUMIF(T14:T15,"i",Q14:Q15)</f>
        <v>0</v>
      </c>
      <c r="R13" s="530"/>
      <c r="S13" s="729" t="s">
        <v>458</v>
      </c>
      <c r="T13" s="614" t="s">
        <v>367</v>
      </c>
      <c r="U13" s="845">
        <v>1</v>
      </c>
      <c r="V13" s="845" t="str">
        <f>INDEX(List01_flag_index_1,1,MATCH(A12,List01_NumberColumns,0))</f>
        <v>отсутствует</v>
      </c>
      <c r="W13" s="637"/>
      <c r="X13" s="637"/>
      <c r="Y13" s="637"/>
      <c r="Z13" s="637"/>
      <c r="AA13" s="484"/>
      <c r="AB13" s="637"/>
      <c r="AC13" s="843"/>
      <c r="AD13" s="468"/>
      <c r="AE13" s="637"/>
      <c r="AF13" s="637"/>
      <c r="AG13" s="484"/>
      <c r="AH13" s="484"/>
      <c r="AI13" s="484"/>
      <c r="AJ13" s="484"/>
      <c r="AK13" s="484"/>
      <c r="AL13" s="484"/>
      <c r="AM13" s="484"/>
      <c r="AN13" s="484"/>
      <c r="AO13" s="484"/>
      <c r="AP13" s="484"/>
      <c r="AQ13" s="484"/>
      <c r="AR13" s="484"/>
      <c r="AS13" s="484"/>
      <c r="AT13" s="484"/>
      <c r="AU13" s="484"/>
      <c r="AV13" s="484"/>
      <c r="AW13" s="484"/>
      <c r="AX13" s="484"/>
      <c r="AY13" s="484"/>
      <c r="AZ13" s="484"/>
      <c r="BA13" s="484"/>
      <c r="BB13" s="484"/>
      <c r="BC13" s="484"/>
      <c r="BD13" s="484"/>
      <c r="BE13" s="484"/>
      <c r="BF13" s="484"/>
      <c r="BG13" s="484"/>
      <c r="BH13" s="484"/>
      <c r="BI13" s="484"/>
      <c r="BJ13" s="484"/>
      <c r="BK13" s="484"/>
      <c r="BL13" s="484"/>
      <c r="BM13" s="484"/>
      <c r="BN13" s="484"/>
      <c r="BO13" s="484"/>
      <c r="BP13" s="484"/>
      <c r="BQ13" s="484"/>
      <c r="BR13" s="484"/>
      <c r="BS13" s="484"/>
      <c r="BT13" s="484"/>
      <c r="BU13" s="484"/>
      <c r="BV13" s="637"/>
      <c r="BW13" s="637"/>
      <c r="BX13" s="637"/>
      <c r="BY13" s="637"/>
      <c r="BZ13" s="637"/>
      <c r="CA13" s="637"/>
      <c r="CB13" s="637"/>
      <c r="CC13" s="637"/>
      <c r="CD13" s="637"/>
      <c r="CE13" s="637"/>
    </row>
    <row r="14" spans="1:83" s="71" customFormat="1" ht="11.25" customHeight="1" hidden="1">
      <c r="A14" s="726"/>
      <c r="B14" s="484"/>
      <c r="C14" s="484"/>
      <c r="D14" s="851"/>
      <c r="E14" s="532"/>
      <c r="F14" s="532">
        <v>0</v>
      </c>
      <c r="G14" s="532"/>
      <c r="H14" s="532"/>
      <c r="I14" s="532"/>
      <c r="J14" s="532"/>
      <c r="K14" s="532"/>
      <c r="L14" s="532"/>
      <c r="M14" s="532"/>
      <c r="N14" s="532"/>
      <c r="O14" s="532"/>
      <c r="P14" s="532"/>
      <c r="Q14" s="532"/>
      <c r="R14" s="532"/>
      <c r="S14" s="557"/>
      <c r="T14" s="484"/>
      <c r="U14" s="845"/>
      <c r="V14" s="845"/>
      <c r="W14" s="484"/>
      <c r="X14" s="484"/>
      <c r="Y14" s="484"/>
      <c r="Z14" s="484"/>
      <c r="AA14" s="484"/>
      <c r="AB14" s="637"/>
      <c r="AC14" s="843"/>
      <c r="AD14" s="468"/>
      <c r="AE14" s="637"/>
      <c r="AF14" s="637"/>
      <c r="AG14" s="484"/>
      <c r="AH14" s="484"/>
      <c r="AI14" s="484"/>
      <c r="AJ14" s="484"/>
      <c r="AK14" s="484"/>
      <c r="AL14" s="484"/>
      <c r="AM14" s="484"/>
      <c r="AN14" s="484"/>
      <c r="AO14" s="484"/>
      <c r="AP14" s="484"/>
      <c r="AQ14" s="484"/>
      <c r="AR14" s="484"/>
      <c r="AS14" s="484"/>
      <c r="AT14" s="484"/>
      <c r="AU14" s="484"/>
      <c r="AV14" s="484"/>
      <c r="AW14" s="484"/>
      <c r="AX14" s="484"/>
      <c r="AY14" s="484"/>
      <c r="AZ14" s="484"/>
      <c r="BA14" s="484"/>
      <c r="BB14" s="484"/>
      <c r="BC14" s="484"/>
      <c r="BD14" s="484"/>
      <c r="BE14" s="484"/>
      <c r="BF14" s="484"/>
      <c r="BG14" s="484"/>
      <c r="BH14" s="484"/>
      <c r="BI14" s="484"/>
      <c r="BJ14" s="484"/>
      <c r="BK14" s="484"/>
      <c r="BL14" s="484"/>
      <c r="BM14" s="484"/>
      <c r="BN14" s="484"/>
      <c r="BO14" s="484"/>
      <c r="BP14" s="484"/>
      <c r="BQ14" s="484"/>
      <c r="BR14" s="484"/>
      <c r="BS14" s="484"/>
      <c r="BT14" s="484"/>
      <c r="BU14" s="484"/>
      <c r="BV14" s="484"/>
      <c r="BW14" s="484"/>
      <c r="BX14" s="484"/>
      <c r="BY14" s="484"/>
      <c r="BZ14" s="484"/>
      <c r="CA14" s="484"/>
      <c r="CB14" s="484"/>
      <c r="CC14" s="484"/>
      <c r="CD14" s="484"/>
      <c r="CE14" s="484"/>
    </row>
    <row r="15" spans="1:83" s="71" customFormat="1" ht="11.25" hidden="1">
      <c r="A15" s="435"/>
      <c r="B15" s="637"/>
      <c r="C15" s="475"/>
      <c r="D15" s="851"/>
      <c r="E15" s="533" t="s">
        <v>141</v>
      </c>
      <c r="F15" s="534" t="s">
        <v>141</v>
      </c>
      <c r="G15" s="534" t="s">
        <v>141</v>
      </c>
      <c r="H15" s="535" t="s">
        <v>141</v>
      </c>
      <c r="I15" s="535"/>
      <c r="J15" s="535"/>
      <c r="K15" s="535"/>
      <c r="L15" s="535"/>
      <c r="M15" s="535"/>
      <c r="N15" s="535"/>
      <c r="O15" s="535"/>
      <c r="P15" s="535"/>
      <c r="Q15" s="535"/>
      <c r="R15" s="536"/>
      <c r="S15" s="558"/>
      <c r="T15" s="484"/>
      <c r="U15" s="845"/>
      <c r="V15" s="845"/>
      <c r="W15" s="637"/>
      <c r="X15" s="637"/>
      <c r="Y15" s="637"/>
      <c r="Z15" s="637"/>
      <c r="AA15" s="484"/>
      <c r="AB15" s="637"/>
      <c r="AC15" s="843"/>
      <c r="AD15" s="468"/>
      <c r="AE15" s="637"/>
      <c r="AF15" s="637"/>
      <c r="AG15" s="484"/>
      <c r="AH15" s="484"/>
      <c r="AI15" s="484"/>
      <c r="AJ15" s="484"/>
      <c r="AK15" s="484"/>
      <c r="AL15" s="484"/>
      <c r="AM15" s="484"/>
      <c r="AN15" s="484"/>
      <c r="AO15" s="484"/>
      <c r="AP15" s="484"/>
      <c r="AQ15" s="484"/>
      <c r="AR15" s="484"/>
      <c r="AS15" s="484"/>
      <c r="AT15" s="484"/>
      <c r="AU15" s="484"/>
      <c r="AV15" s="484"/>
      <c r="AW15" s="484"/>
      <c r="AX15" s="484"/>
      <c r="AY15" s="484"/>
      <c r="AZ15" s="484"/>
      <c r="BA15" s="484"/>
      <c r="BB15" s="484"/>
      <c r="BC15" s="484"/>
      <c r="BD15" s="484"/>
      <c r="BE15" s="484"/>
      <c r="BF15" s="484"/>
      <c r="BG15" s="484"/>
      <c r="BH15" s="484"/>
      <c r="BI15" s="484"/>
      <c r="BJ15" s="484"/>
      <c r="BK15" s="484"/>
      <c r="BL15" s="484"/>
      <c r="BM15" s="484"/>
      <c r="BN15" s="484"/>
      <c r="BO15" s="484"/>
      <c r="BP15" s="484"/>
      <c r="BQ15" s="484"/>
      <c r="BR15" s="484"/>
      <c r="BS15" s="484"/>
      <c r="BT15" s="484"/>
      <c r="BU15" s="484"/>
      <c r="BV15" s="637"/>
      <c r="BW15" s="637"/>
      <c r="BX15" s="637"/>
      <c r="BY15" s="637"/>
      <c r="BZ15" s="637"/>
      <c r="CA15" s="637"/>
      <c r="CB15" s="637"/>
      <c r="CC15" s="637"/>
      <c r="CD15" s="637"/>
      <c r="CE15" s="637"/>
    </row>
    <row r="16" spans="1:83" s="610" customFormat="1" ht="5.25" hidden="1">
      <c r="A16" s="726"/>
      <c r="B16" s="484"/>
      <c r="C16" s="602"/>
      <c r="D16" s="851"/>
      <c r="E16" s="846"/>
      <c r="F16" s="846"/>
      <c r="G16" s="846"/>
      <c r="H16" s="846"/>
      <c r="I16" s="846"/>
      <c r="J16" s="846"/>
      <c r="K16" s="846"/>
      <c r="L16" s="846"/>
      <c r="M16" s="846"/>
      <c r="N16" s="846"/>
      <c r="O16" s="846"/>
      <c r="P16" s="846"/>
      <c r="Q16" s="587"/>
      <c r="R16" s="601"/>
      <c r="S16" s="586"/>
      <c r="T16" s="614" t="s">
        <v>367</v>
      </c>
      <c r="U16" s="845">
        <v>2</v>
      </c>
      <c r="V16" s="845" t="str">
        <f>INDEX(List01_flag_index_2,1,MATCH(A12,List01_NumberColumns,0))</f>
        <v>отсутствует</v>
      </c>
      <c r="W16" s="484"/>
      <c r="X16" s="484"/>
      <c r="Y16" s="484"/>
      <c r="Z16" s="484"/>
      <c r="AA16" s="484"/>
      <c r="AB16" s="484"/>
      <c r="AC16" s="843"/>
      <c r="AD16" s="609"/>
      <c r="AE16" s="484"/>
      <c r="AF16" s="484"/>
      <c r="AG16" s="484"/>
      <c r="AH16" s="484"/>
      <c r="AI16" s="484"/>
      <c r="AJ16" s="484"/>
      <c r="AK16" s="484"/>
      <c r="AL16" s="484"/>
      <c r="AM16" s="484"/>
      <c r="AN16" s="484"/>
      <c r="AO16" s="484"/>
      <c r="AP16" s="484"/>
      <c r="AQ16" s="484"/>
      <c r="AR16" s="484"/>
      <c r="AS16" s="484"/>
      <c r="AT16" s="484"/>
      <c r="AU16" s="484"/>
      <c r="AV16" s="484"/>
      <c r="AW16" s="484"/>
      <c r="AX16" s="484"/>
      <c r="AY16" s="484"/>
      <c r="AZ16" s="484"/>
      <c r="BA16" s="484"/>
      <c r="BB16" s="484"/>
      <c r="BC16" s="484"/>
      <c r="BD16" s="484"/>
      <c r="BE16" s="484"/>
      <c r="BF16" s="484"/>
      <c r="BG16" s="484"/>
      <c r="BH16" s="484"/>
      <c r="BI16" s="484"/>
      <c r="BJ16" s="484"/>
      <c r="BK16" s="484"/>
      <c r="BL16" s="484"/>
      <c r="BM16" s="484"/>
      <c r="BN16" s="484"/>
      <c r="BO16" s="484"/>
      <c r="BP16" s="484"/>
      <c r="BQ16" s="484"/>
      <c r="BR16" s="484"/>
      <c r="BS16" s="484"/>
      <c r="BT16" s="484"/>
      <c r="BU16" s="484"/>
      <c r="BV16" s="484"/>
      <c r="BW16" s="484"/>
      <c r="BX16" s="484"/>
      <c r="BY16" s="484"/>
      <c r="BZ16" s="484"/>
      <c r="CA16" s="484"/>
      <c r="CB16" s="484"/>
      <c r="CC16" s="484"/>
      <c r="CD16" s="484"/>
      <c r="CE16" s="484"/>
    </row>
    <row r="17" spans="1:83" s="610" customFormat="1" ht="5.25" hidden="1">
      <c r="A17" s="726"/>
      <c r="B17" s="484"/>
      <c r="C17" s="484"/>
      <c r="D17" s="851"/>
      <c r="E17" s="532"/>
      <c r="F17" s="532"/>
      <c r="G17" s="532"/>
      <c r="H17" s="532"/>
      <c r="I17" s="532"/>
      <c r="J17" s="532"/>
      <c r="K17" s="532"/>
      <c r="L17" s="532"/>
      <c r="M17" s="532"/>
      <c r="N17" s="532"/>
      <c r="O17" s="532"/>
      <c r="P17" s="532"/>
      <c r="Q17" s="532"/>
      <c r="R17" s="532"/>
      <c r="S17" s="557"/>
      <c r="T17" s="484"/>
      <c r="U17" s="845"/>
      <c r="V17" s="845"/>
      <c r="W17" s="484"/>
      <c r="X17" s="484"/>
      <c r="Y17" s="484"/>
      <c r="Z17" s="484"/>
      <c r="AA17" s="484"/>
      <c r="AB17" s="484"/>
      <c r="AC17" s="843"/>
      <c r="AD17" s="609"/>
      <c r="AE17" s="484"/>
      <c r="AF17" s="484"/>
      <c r="AG17" s="484"/>
      <c r="AH17" s="484"/>
      <c r="AI17" s="484"/>
      <c r="AJ17" s="484"/>
      <c r="AK17" s="484"/>
      <c r="AL17" s="484"/>
      <c r="AM17" s="484"/>
      <c r="AN17" s="484"/>
      <c r="AO17" s="484"/>
      <c r="AP17" s="484"/>
      <c r="AQ17" s="484"/>
      <c r="AR17" s="484"/>
      <c r="AS17" s="484"/>
      <c r="AT17" s="484"/>
      <c r="AU17" s="484"/>
      <c r="AV17" s="484"/>
      <c r="AW17" s="484"/>
      <c r="AX17" s="484"/>
      <c r="AY17" s="484"/>
      <c r="AZ17" s="484"/>
      <c r="BA17" s="484"/>
      <c r="BB17" s="484"/>
      <c r="BC17" s="484"/>
      <c r="BD17" s="484"/>
      <c r="BE17" s="484"/>
      <c r="BF17" s="484"/>
      <c r="BG17" s="484"/>
      <c r="BH17" s="484"/>
      <c r="BI17" s="484"/>
      <c r="BJ17" s="484"/>
      <c r="BK17" s="484"/>
      <c r="BL17" s="484"/>
      <c r="BM17" s="484"/>
      <c r="BN17" s="484"/>
      <c r="BO17" s="484"/>
      <c r="BP17" s="484"/>
      <c r="BQ17" s="484"/>
      <c r="BR17" s="484"/>
      <c r="BS17" s="484"/>
      <c r="BT17" s="484"/>
      <c r="BU17" s="484"/>
      <c r="BV17" s="484"/>
      <c r="BW17" s="484"/>
      <c r="BX17" s="484"/>
      <c r="BY17" s="484"/>
      <c r="BZ17" s="484"/>
      <c r="CA17" s="484"/>
      <c r="CB17" s="484"/>
      <c r="CC17" s="484"/>
      <c r="CD17" s="484"/>
      <c r="CE17" s="484"/>
    </row>
    <row r="18" spans="1:83" s="610" customFormat="1" ht="5.25" hidden="1">
      <c r="A18" s="726"/>
      <c r="B18" s="484"/>
      <c r="C18" s="602"/>
      <c r="D18" s="851"/>
      <c r="E18" s="650" t="s">
        <v>141</v>
      </c>
      <c r="F18" s="646" t="s">
        <v>141</v>
      </c>
      <c r="G18" s="646" t="s">
        <v>141</v>
      </c>
      <c r="H18" s="645" t="s">
        <v>141</v>
      </c>
      <c r="I18" s="645"/>
      <c r="J18" s="645"/>
      <c r="K18" s="645"/>
      <c r="L18" s="645"/>
      <c r="M18" s="645"/>
      <c r="N18" s="645"/>
      <c r="O18" s="645"/>
      <c r="P18" s="645"/>
      <c r="Q18" s="645"/>
      <c r="R18" s="647"/>
      <c r="S18" s="648"/>
      <c r="T18" s="484"/>
      <c r="U18" s="845"/>
      <c r="V18" s="845"/>
      <c r="W18" s="484"/>
      <c r="X18" s="484"/>
      <c r="Y18" s="484"/>
      <c r="Z18" s="484"/>
      <c r="AA18" s="484"/>
      <c r="AB18" s="484"/>
      <c r="AC18" s="843"/>
      <c r="AD18" s="609"/>
      <c r="AE18" s="484"/>
      <c r="AF18" s="484"/>
      <c r="AG18" s="484"/>
      <c r="AH18" s="484"/>
      <c r="AI18" s="484"/>
      <c r="AJ18" s="484"/>
      <c r="AK18" s="484"/>
      <c r="AL18" s="484"/>
      <c r="AM18" s="484"/>
      <c r="AN18" s="484"/>
      <c r="AO18" s="484"/>
      <c r="AP18" s="484"/>
      <c r="AQ18" s="484"/>
      <c r="AR18" s="484"/>
      <c r="AS18" s="484"/>
      <c r="AT18" s="484"/>
      <c r="AU18" s="484"/>
      <c r="AV18" s="484"/>
      <c r="AW18" s="484"/>
      <c r="AX18" s="484"/>
      <c r="AY18" s="484"/>
      <c r="AZ18" s="484"/>
      <c r="BA18" s="484"/>
      <c r="BB18" s="484"/>
      <c r="BC18" s="484"/>
      <c r="BD18" s="484"/>
      <c r="BE18" s="484"/>
      <c r="BF18" s="484"/>
      <c r="BG18" s="484"/>
      <c r="BH18" s="484"/>
      <c r="BI18" s="484"/>
      <c r="BJ18" s="484"/>
      <c r="BK18" s="484"/>
      <c r="BL18" s="484"/>
      <c r="BM18" s="484"/>
      <c r="BN18" s="484"/>
      <c r="BO18" s="484"/>
      <c r="BP18" s="484"/>
      <c r="BQ18" s="484"/>
      <c r="BR18" s="484"/>
      <c r="BS18" s="484"/>
      <c r="BT18" s="484"/>
      <c r="BU18" s="484"/>
      <c r="BV18" s="484"/>
      <c r="BW18" s="484"/>
      <c r="BX18" s="484"/>
      <c r="BY18" s="484"/>
      <c r="BZ18" s="484"/>
      <c r="CA18" s="484"/>
      <c r="CB18" s="484"/>
      <c r="CC18" s="484"/>
      <c r="CD18" s="484"/>
      <c r="CE18" s="484"/>
    </row>
    <row r="19" spans="4:20" ht="18.75" hidden="1">
      <c r="D19" s="40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410"/>
      <c r="T19" s="458"/>
    </row>
    <row r="20" spans="4:4" ht="11.25" hidden="1">
      <c r="D20" s="668"/>
    </row>
    <row r="21" spans="4:7" ht="11.25">
      <c r="D21" s="411"/>
      <c r="E21" s="411"/>
      <c r="F21" s="411"/>
      <c r="G21" s="412"/>
    </row>
    <row r="23" spans="4:18" ht="11.25">
      <c r="D23" s="413"/>
      <c r="E23" s="850"/>
      <c r="F23" s="850"/>
      <c r="G23" s="850"/>
      <c r="H23" s="850"/>
      <c r="I23" s="850"/>
      <c r="J23" s="850"/>
      <c r="K23" s="850"/>
      <c r="L23" s="850"/>
      <c r="M23" s="850"/>
      <c r="N23" s="850"/>
      <c r="O23" s="850"/>
      <c r="P23" s="850"/>
      <c r="Q23" s="850"/>
      <c r="R23" s="850"/>
    </row>
  </sheetData>
  <sheetProtection password="FA9C" sheet="1" objects="1" scenarios="1" formatColumns="0" formatRows="0"/>
  <mergeCells count="16">
    <mergeCell ref="D5:K5"/>
    <mergeCell ref="E23:R23"/>
    <mergeCell ref="S7:S8"/>
    <mergeCell ref="D7:R7"/>
    <mergeCell ref="E8:F8"/>
    <mergeCell ref="H8:I8"/>
    <mergeCell ref="L8:M8"/>
    <mergeCell ref="D12:D18"/>
    <mergeCell ref="E12:R12"/>
    <mergeCell ref="AC12:AC18"/>
    <mergeCell ref="E13:P13"/>
    <mergeCell ref="U13:U15"/>
    <mergeCell ref="V13:V15"/>
    <mergeCell ref="E16:P16"/>
    <mergeCell ref="U16:U18"/>
    <mergeCell ref="V16:V18"/>
  </mergeCells>
  <pageMargins left="0.7" right="0.7" top="0.75" bottom="0.75" header="0.3" footer="0.3"/>
  <pageSetup orientation="portrait" paperSize="9" r:id="rId4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434a80a-cf0e-411f-acbe-d4691f5fb2c1}">
  <sheetPr codeName="List11">
    <tabColor theme="0" tint="-0.249970003962517"/>
  </sheetPr>
  <dimension ref="A1:U20"/>
  <sheetViews>
    <sheetView showGridLines="0" workbookViewId="0" topLeftCell="C4">
      <selection pane="topLeft" activeCell="A1" sqref="A1"/>
    </sheetView>
  </sheetViews>
  <sheetFormatPr defaultColWidth="10.5736607142857" defaultRowHeight="15"/>
  <cols>
    <col min="1" max="1" width="9.14285714285714" style="635" hidden="1" customWidth="1"/>
    <col min="2" max="2" width="9.14285714285714" style="633" hidden="1" customWidth="1"/>
    <col min="3" max="3" width="3.71428571428571" style="52" customWidth="1"/>
    <col min="4" max="4" width="9.71428571428571" style="633" customWidth="1"/>
    <col min="5" max="5" width="37.7142857142857" style="633" customWidth="1"/>
    <col min="6" max="6" width="66.8571428571429" style="633" customWidth="1"/>
    <col min="7" max="7" width="116" style="633" customWidth="1"/>
    <col min="8" max="8" width="93.4285714285714" style="637" customWidth="1"/>
    <col min="9" max="17" width="10.5714285714286" style="633"/>
    <col min="18" max="18" width="10.5714285714286" style="247"/>
    <col min="19" max="16384" width="10.5714285714286" style="633"/>
  </cols>
  <sheetData>
    <row r="1" spans="3:18" s="637" customFormat="1" ht="15" customHeight="1" hidden="1">
      <c r="C1" s="235"/>
      <c r="G1" s="637">
        <v>4</v>
      </c>
      <c r="R1" s="248"/>
    </row>
    <row r="2" spans="3:18" s="637" customFormat="1" ht="15" customHeight="1" hidden="1">
      <c r="C2" s="235"/>
      <c r="R2" s="248"/>
    </row>
    <row r="3" spans="3:18" s="637" customFormat="1" ht="15" customHeight="1" hidden="1">
      <c r="C3" s="235"/>
      <c r="R3" s="248"/>
    </row>
    <row r="4" spans="3:7" ht="11.25" customHeight="1">
      <c r="C4" s="86"/>
      <c r="D4" s="476"/>
      <c r="E4" s="476"/>
      <c r="F4" s="476"/>
      <c r="G4" s="476"/>
    </row>
    <row r="5" spans="3:8" ht="22.5" customHeight="1">
      <c r="C5" s="86"/>
      <c r="D5" s="822" t="s">
        <v>244</v>
      </c>
      <c r="E5" s="822"/>
      <c r="F5" s="822"/>
      <c r="G5" s="822"/>
      <c r="H5" s="237"/>
    </row>
    <row r="6" spans="1:8" s="394" customFormat="1" ht="0.95" customHeight="1">
      <c r="A6" s="395"/>
      <c r="C6" s="711"/>
      <c r="D6" s="823"/>
      <c r="E6" s="823"/>
      <c r="F6" s="823"/>
      <c r="G6" s="823"/>
      <c r="H6" s="528"/>
    </row>
    <row r="7" spans="4:21" s="717" customFormat="1" ht="15">
      <c r="D7" s="352"/>
      <c r="E7" s="317"/>
      <c r="F7" s="317"/>
      <c r="G7" s="317"/>
      <c r="U7" s="254"/>
    </row>
    <row r="8" spans="3:21" s="71" customFormat="1" ht="15">
      <c r="C8" s="134">
        <v>22</v>
      </c>
      <c r="D8" s="824" t="s">
        <v>236</v>
      </c>
      <c r="E8" s="825"/>
      <c r="F8" s="825"/>
      <c r="G8" s="826"/>
      <c r="U8" s="259"/>
    </row>
    <row r="9" spans="4:7" ht="11.25" customHeight="1">
      <c r="D9" s="827" t="s">
        <v>225</v>
      </c>
      <c r="E9" s="827"/>
      <c r="F9" s="827"/>
      <c r="G9" s="828" t="s">
        <v>226</v>
      </c>
    </row>
    <row r="10" spans="1:7" ht="11.25" customHeight="1">
      <c r="A10" s="635" t="s">
        <v>459</v>
      </c>
      <c r="D10" s="730" t="s">
        <v>25</v>
      </c>
      <c r="E10" s="330"/>
      <c r="F10" s="331" t="s">
        <v>215</v>
      </c>
      <c r="G10" s="829"/>
    </row>
    <row r="11" spans="4:7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4:7" ht="15">
      <c r="D12" s="728">
        <v>1</v>
      </c>
      <c r="E12" s="336" t="s">
        <v>245</v>
      </c>
      <c r="F12" s="354" t="str">
        <f>IF(form_up_date="","",form_up_date)</f>
        <v>28.04.2022</v>
      </c>
      <c r="G12" s="356" t="s">
        <v>246</v>
      </c>
    </row>
    <row r="13" spans="4:7" ht="45">
      <c r="D13" s="728" t="s">
        <v>257</v>
      </c>
      <c r="E13" s="336" t="s">
        <v>247</v>
      </c>
      <c r="F13" s="354" t="s">
        <v>3340</v>
      </c>
      <c r="G13" s="337" t="s">
        <v>318</v>
      </c>
    </row>
    <row r="14" spans="4:7" ht="22.5">
      <c r="D14" s="728" t="s">
        <v>258</v>
      </c>
      <c r="E14" s="336" t="s">
        <v>248</v>
      </c>
      <c r="F14" s="354" t="s">
        <v>3337</v>
      </c>
      <c r="G14" s="356" t="s">
        <v>249</v>
      </c>
    </row>
    <row r="15" spans="4:7" ht="22.5">
      <c r="D15" s="728" t="s">
        <v>259</v>
      </c>
      <c r="E15" s="336" t="s">
        <v>250</v>
      </c>
      <c r="F15" s="355" t="s">
        <v>251</v>
      </c>
      <c r="G15" s="337"/>
    </row>
    <row r="16" spans="4:7" ht="15">
      <c r="D16" s="335" t="str">
        <f>D15&amp;".1"</f>
        <v>4.1.1</v>
      </c>
      <c r="E16" s="338" t="s">
        <v>3</v>
      </c>
      <c r="F16" s="354" t="str">
        <f>IF(region_name="","",region_name)</f>
        <v>Свердловская область</v>
      </c>
      <c r="G16" s="356" t="s">
        <v>252</v>
      </c>
    </row>
    <row r="17" spans="4:7" ht="22.5">
      <c r="D17" s="728" t="s">
        <v>260</v>
      </c>
      <c r="E17" s="339" t="s">
        <v>253</v>
      </c>
      <c r="F17" s="354" t="s">
        <v>3274</v>
      </c>
      <c r="G17" s="357" t="s">
        <v>254</v>
      </c>
    </row>
    <row r="18" spans="4:7" ht="56.25">
      <c r="D18" s="728" t="s">
        <v>261</v>
      </c>
      <c r="E18" s="340" t="s">
        <v>255</v>
      </c>
      <c r="F18" s="354" t="s">
        <v>3341</v>
      </c>
      <c r="G18" s="347" t="s">
        <v>317</v>
      </c>
    </row>
    <row r="19" spans="4:7" ht="15">
      <c r="D19" s="341"/>
      <c r="E19" s="342"/>
      <c r="F19" s="343"/>
      <c r="G19" s="344"/>
    </row>
    <row r="20" spans="4:7" ht="15">
      <c r="D20" s="345"/>
      <c r="E20" s="821" t="s">
        <v>256</v>
      </c>
      <c r="F20" s="821"/>
      <c r="G20" s="34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orientation="portrait" paperSize="9" r:id="rId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1874def-6605-4ef6-8c0a-bd95f1c893dd}">
  <sheetPr codeName="List08"/>
  <dimension ref="A1:J23"/>
  <sheetViews>
    <sheetView showGridLines="0" workbookViewId="0" topLeftCell="C2">
      <selection pane="topLeft" activeCell="G27" sqref="G27"/>
    </sheetView>
  </sheetViews>
  <sheetFormatPr defaultColWidth="10.5736607142857" defaultRowHeight="11.25"/>
  <cols>
    <col min="1" max="1" width="9.14285714285714" style="15" hidden="1" customWidth="1"/>
    <col min="2" max="2" width="9.14285714285714" style="191" hidden="1" customWidth="1"/>
    <col min="3" max="3" width="3.71428571428571" style="33" customWidth="1"/>
    <col min="4" max="4" width="6.28571428571429" style="33" customWidth="1"/>
    <col min="5" max="5" width="69.8571428571429" style="33" customWidth="1"/>
    <col min="6" max="6" width="12" style="33" customWidth="1"/>
    <col min="7" max="7" width="39.5714285714286" style="33" customWidth="1"/>
    <col min="8" max="8" width="39.5714285714286" style="633" customWidth="1"/>
    <col min="9" max="9" width="93.4285714285714" style="33" customWidth="1"/>
    <col min="10" max="10" width="3.71428571428571" style="33" customWidth="1"/>
    <col min="11" max="16384" width="10.5714285714286" style="33"/>
  </cols>
  <sheetData>
    <row r="1" spans="1:9" s="191" customFormat="1" ht="11.25" hidden="1">
      <c r="A1" s="15"/>
      <c r="G1" s="191">
        <v>4</v>
      </c>
      <c r="H1" s="637"/>
      <c r="I1" s="191">
        <v>5</v>
      </c>
    </row>
    <row r="2" ht="3" customHeight="1"/>
    <row r="3" spans="4:6" ht="26.1" customHeight="1">
      <c r="D3" s="854" t="s">
        <v>750</v>
      </c>
      <c r="E3" s="855"/>
      <c r="F3" s="856"/>
    </row>
    <row r="4" spans="3:9" ht="12.75" hidden="1">
      <c r="C4" s="87"/>
      <c r="D4" s="12"/>
      <c r="E4" s="12"/>
      <c r="F4" s="12"/>
      <c r="G4" s="12"/>
      <c r="H4" s="12"/>
      <c r="I4" s="12"/>
    </row>
    <row r="5" spans="3:9" ht="11.25" hidden="1">
      <c r="C5" s="87"/>
      <c r="D5" s="69"/>
      <c r="E5" s="69"/>
      <c r="F5" s="69"/>
      <c r="G5" s="69"/>
      <c r="H5" s="69"/>
      <c r="I5" s="69"/>
    </row>
    <row r="6" spans="3:8" ht="3" customHeight="1">
      <c r="C6" s="87"/>
      <c r="D6" s="87"/>
      <c r="E6" s="382"/>
      <c r="F6" s="399"/>
      <c r="G6" s="863">
        <v>22</v>
      </c>
      <c r="H6" s="863"/>
    </row>
    <row r="7" spans="4:10" ht="11.25" customHeight="1">
      <c r="D7" s="776" t="s">
        <v>225</v>
      </c>
      <c r="E7" s="776"/>
      <c r="F7" s="776"/>
      <c r="G7" s="776"/>
      <c r="H7" s="776"/>
      <c r="I7" s="857" t="s">
        <v>226</v>
      </c>
      <c r="J7" s="87"/>
    </row>
    <row r="8" spans="1:10" s="474" customFormat="1" ht="101.25" customHeight="1">
      <c r="A8" s="479"/>
      <c r="B8" s="478"/>
      <c r="D8" s="776" t="s">
        <v>25</v>
      </c>
      <c r="E8" s="835" t="s">
        <v>333</v>
      </c>
      <c r="F8" s="835" t="s">
        <v>154</v>
      </c>
      <c r="G8" s="861" t="s">
        <v>3339</v>
      </c>
      <c r="H8" s="862"/>
      <c r="I8" s="858"/>
      <c r="J8" s="476"/>
    </row>
    <row r="9" spans="1:10" s="87" customFormat="1" ht="11.25">
      <c r="A9" s="860"/>
      <c r="B9" s="860"/>
      <c r="C9" s="439"/>
      <c r="D9" s="776"/>
      <c r="E9" s="835"/>
      <c r="F9" s="835"/>
      <c r="G9" s="568" t="s">
        <v>215</v>
      </c>
      <c r="H9" s="568" t="s">
        <v>231</v>
      </c>
      <c r="I9" s="859"/>
      <c r="J9" s="440"/>
    </row>
    <row r="10" spans="4:9" ht="10.5" customHeight="1">
      <c r="D10" s="89" t="s">
        <v>26</v>
      </c>
      <c r="E10" s="89" t="s">
        <v>0</v>
      </c>
      <c r="F10" s="89" t="s">
        <v>1</v>
      </c>
      <c r="G10" s="236" t="str">
        <f>G1&amp;".1"</f>
        <v>4.1</v>
      </c>
      <c r="H10" s="236" t="str">
        <f>G1&amp;".2"</f>
        <v>4.2</v>
      </c>
      <c r="I10" s="236"/>
    </row>
    <row r="11" spans="4:10" ht="18.75">
      <c r="D11" s="577">
        <v>1</v>
      </c>
      <c r="E11" s="643" t="s">
        <v>689</v>
      </c>
      <c r="F11" s="487" t="s">
        <v>464</v>
      </c>
      <c r="G11" s="641">
        <v>0</v>
      </c>
      <c r="H11" s="703"/>
      <c r="I11" s="324" t="s">
        <v>690</v>
      </c>
      <c r="J11" s="459"/>
    </row>
    <row r="12" spans="1:10" s="633" customFormat="1" ht="22.5">
      <c r="A12" s="638"/>
      <c r="B12" s="637"/>
      <c r="D12" s="577" t="s">
        <v>0</v>
      </c>
      <c r="E12" s="643" t="s">
        <v>691</v>
      </c>
      <c r="F12" s="487" t="s">
        <v>692</v>
      </c>
      <c r="G12" s="641">
        <v>0</v>
      </c>
      <c r="H12" s="701"/>
      <c r="I12" s="324" t="s">
        <v>693</v>
      </c>
      <c r="J12" s="459"/>
    </row>
    <row r="13" spans="4:10" ht="78.75" hidden="1">
      <c r="D13" s="577" t="s">
        <v>1</v>
      </c>
      <c r="E13" s="643" t="s">
        <v>694</v>
      </c>
      <c r="F13" s="487" t="s">
        <v>416</v>
      </c>
      <c r="G13" s="702"/>
      <c r="H13" s="655"/>
      <c r="I13" s="324" t="s">
        <v>696</v>
      </c>
      <c r="J13" s="459"/>
    </row>
    <row r="14" spans="1:10" s="633" customFormat="1" ht="22.5" hidden="1">
      <c r="A14" s="638"/>
      <c r="B14" s="637"/>
      <c r="D14" s="577" t="s">
        <v>2</v>
      </c>
      <c r="E14" s="643" t="s">
        <v>695</v>
      </c>
      <c r="F14" s="487" t="s">
        <v>416</v>
      </c>
      <c r="G14" s="487" t="s">
        <v>416</v>
      </c>
      <c r="H14" s="654" t="s">
        <v>416</v>
      </c>
      <c r="I14" s="324" t="s">
        <v>702</v>
      </c>
      <c r="J14" s="459"/>
    </row>
    <row r="15" spans="1:10" s="474" customFormat="1" ht="22.5" hidden="1">
      <c r="A15" s="479"/>
      <c r="B15" s="478"/>
      <c r="D15" s="577" t="s">
        <v>259</v>
      </c>
      <c r="E15" s="642" t="s">
        <v>697</v>
      </c>
      <c r="F15" s="487" t="s">
        <v>700</v>
      </c>
      <c r="G15" s="653"/>
      <c r="H15" s="655"/>
      <c r="I15" s="324"/>
      <c r="J15" s="459"/>
    </row>
    <row r="16" spans="1:10" s="474" customFormat="1" ht="22.5" hidden="1">
      <c r="A16" s="479"/>
      <c r="B16" s="478"/>
      <c r="D16" s="577" t="s">
        <v>443</v>
      </c>
      <c r="E16" s="642" t="s">
        <v>698</v>
      </c>
      <c r="F16" s="487" t="s">
        <v>468</v>
      </c>
      <c r="G16" s="653"/>
      <c r="H16" s="655"/>
      <c r="I16" s="324"/>
      <c r="J16" s="459"/>
    </row>
    <row r="17" spans="1:10" s="474" customFormat="1" ht="33.75" hidden="1">
      <c r="A17" s="479"/>
      <c r="B17" s="478"/>
      <c r="D17" s="577" t="s">
        <v>466</v>
      </c>
      <c r="E17" s="642" t="s">
        <v>699</v>
      </c>
      <c r="F17" s="487" t="s">
        <v>421</v>
      </c>
      <c r="G17" s="653"/>
      <c r="H17" s="655"/>
      <c r="I17" s="324"/>
      <c r="J17" s="459"/>
    </row>
    <row r="18" spans="1:10" s="474" customFormat="1" ht="45">
      <c r="A18" s="479"/>
      <c r="B18" s="478"/>
      <c r="D18" s="577" t="s">
        <v>12</v>
      </c>
      <c r="E18" s="643" t="s">
        <v>701</v>
      </c>
      <c r="F18" s="487" t="s">
        <v>388</v>
      </c>
      <c r="G18" s="641">
        <v>0</v>
      </c>
      <c r="H18" s="701"/>
      <c r="I18" s="324" t="s">
        <v>703</v>
      </c>
      <c r="J18" s="459"/>
    </row>
    <row r="19" spans="4:10" ht="22.5">
      <c r="D19" s="577" t="s">
        <v>13</v>
      </c>
      <c r="E19" s="643" t="s">
        <v>467</v>
      </c>
      <c r="F19" s="577" t="s">
        <v>468</v>
      </c>
      <c r="G19" s="641">
        <v>0</v>
      </c>
      <c r="H19" s="701"/>
      <c r="I19" s="324" t="s">
        <v>704</v>
      </c>
      <c r="J19" s="459"/>
    </row>
    <row r="20" spans="5:9" ht="11.25">
      <c r="E20" s="441"/>
      <c r="F20" s="174"/>
      <c r="G20" s="174"/>
      <c r="H20" s="174"/>
      <c r="I20" s="174"/>
    </row>
    <row r="21" spans="4:5" ht="12.75">
      <c r="D21" s="659">
        <v>1</v>
      </c>
      <c r="E21" s="658" t="s">
        <v>751</v>
      </c>
    </row>
    <row r="22" spans="1:5" s="633" customFormat="1" ht="11.25">
      <c r="A22" s="638"/>
      <c r="B22" s="637"/>
      <c r="D22" s="657"/>
      <c r="E22" s="658" t="s">
        <v>752</v>
      </c>
    </row>
    <row r="23" spans="4:5" ht="11.25">
      <c r="D23" s="657"/>
      <c r="E23" s="658"/>
    </row>
  </sheetData>
  <sheetProtection password="FA9C" sheet="1" objects="1" scenarios="1" formatColumns="0" formatRows="0"/>
  <mergeCells count="9">
    <mergeCell ref="D3:F3"/>
    <mergeCell ref="I7:I9"/>
    <mergeCell ref="A9:B9"/>
    <mergeCell ref="D8:D9"/>
    <mergeCell ref="E8:E9"/>
    <mergeCell ref="F8:F9"/>
    <mergeCell ref="G8:H8"/>
    <mergeCell ref="D7:H7"/>
    <mergeCell ref="G6:H6"/>
  </mergeCells>
  <dataValidations count="4">
    <dataValidation type="decimal" allowBlank="1" showErrorMessage="1" errorTitle="Ошибка" error="Допускается ввод только неотрицательных чисел!" sqref="G11:G12 G15:G17 G19">
      <formula1>0</formula1>
      <formula2>9.99999999999999E+23</formula2>
    </dataValidation>
    <dataValidation type="textLength" operator="lessThanOrEqual" allowBlank="1" showInputMessage="1" showErrorMessage="1" prompt="Введите ссылку на обосновывающие материалы, загруженные с помощью &quot;ЕИАС Мониторинг&quot;." errorTitle="Ошибка" error="Допускается ввод не более 900 символов!" sqref="H11:H13 H15:H19">
      <formula1>900</formula1>
    </dataValidation>
    <dataValidation type="decimal" allowBlank="1" showErrorMessage="1" errorTitle="Ошибка" error="Введите значение от 0 до 100%" sqref="G18">
      <formula1>0</formula1>
      <formula2>100</formula2>
    </dataValidation>
    <dataValidation type="list" operator="lessThanOrEqual" allowBlank="1" showInputMessage="1" prompt="Укажите значение вручную или выберите из списка" errorTitle="Ошибка" error="Укажите значение вручную или выберите из списка!" sqref="G13">
      <formula1>"Не утверждены"</formula1>
    </dataValidation>
  </dataValidations>
  <pageMargins left="0.7" right="0.7" top="0.75" bottom="0.75" header="0.3" footer="0.3"/>
  <pageSetup orientation="portrait" paperSize="9" r:id="rId4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ed7ad90-2479-4e1d-8e3c-786a761ee897}">
  <sheetPr codeName="List12">
    <tabColor theme="0" tint="-0.249970003962517"/>
  </sheetPr>
  <dimension ref="A1:U20"/>
  <sheetViews>
    <sheetView showGridLines="0" workbookViewId="0" topLeftCell="C4">
      <selection pane="topLeft" activeCell="A1" sqref="A1"/>
    </sheetView>
  </sheetViews>
  <sheetFormatPr defaultColWidth="10.5736607142857" defaultRowHeight="15"/>
  <cols>
    <col min="1" max="1" width="9.14285714285714" style="635" hidden="1" customWidth="1"/>
    <col min="2" max="2" width="9.14285714285714" style="633" hidden="1" customWidth="1"/>
    <col min="3" max="3" width="3.71428571428571" style="52" customWidth="1"/>
    <col min="4" max="4" width="9.71428571428571" style="633" customWidth="1"/>
    <col min="5" max="5" width="37.7142857142857" style="633" customWidth="1"/>
    <col min="6" max="6" width="66.8571428571429" style="633" customWidth="1"/>
    <col min="7" max="7" width="116" style="633" customWidth="1"/>
    <col min="8" max="8" width="93.4285714285714" style="637" customWidth="1"/>
    <col min="9" max="17" width="10.5714285714286" style="633"/>
    <col min="18" max="18" width="10.5714285714286" style="247"/>
    <col min="19" max="16384" width="10.5714285714286" style="633"/>
  </cols>
  <sheetData>
    <row r="1" spans="3:18" s="637" customFormat="1" ht="15" customHeight="1" hidden="1">
      <c r="C1" s="235"/>
      <c r="G1" s="637">
        <v>4</v>
      </c>
      <c r="R1" s="248"/>
    </row>
    <row r="2" spans="3:18" s="637" customFormat="1" ht="15" customHeight="1" hidden="1">
      <c r="C2" s="235"/>
      <c r="R2" s="248"/>
    </row>
    <row r="3" spans="3:18" s="637" customFormat="1" ht="15" customHeight="1" hidden="1">
      <c r="C3" s="235"/>
      <c r="R3" s="248"/>
    </row>
    <row r="4" spans="3:7" ht="11.25" customHeight="1">
      <c r="C4" s="86"/>
      <c r="D4" s="476"/>
      <c r="E4" s="476"/>
      <c r="F4" s="476"/>
      <c r="G4" s="476"/>
    </row>
    <row r="5" spans="3:8" ht="22.5" customHeight="1">
      <c r="C5" s="86"/>
      <c r="D5" s="822" t="s">
        <v>244</v>
      </c>
      <c r="E5" s="822"/>
      <c r="F5" s="822"/>
      <c r="G5" s="822"/>
      <c r="H5" s="237"/>
    </row>
    <row r="6" spans="1:8" s="394" customFormat="1" ht="0.95" customHeight="1">
      <c r="A6" s="395"/>
      <c r="C6" s="711"/>
      <c r="D6" s="823"/>
      <c r="E6" s="823"/>
      <c r="F6" s="823"/>
      <c r="G6" s="823"/>
      <c r="H6" s="528"/>
    </row>
    <row r="7" spans="4:21" s="717" customFormat="1" ht="15">
      <c r="D7" s="352"/>
      <c r="E7" s="317"/>
      <c r="F7" s="317"/>
      <c r="G7" s="317"/>
      <c r="U7" s="254"/>
    </row>
    <row r="8" spans="3:21" s="71" customFormat="1" ht="15">
      <c r="C8" s="134">
        <v>22</v>
      </c>
      <c r="D8" s="824" t="s">
        <v>236</v>
      </c>
      <c r="E8" s="825"/>
      <c r="F8" s="825"/>
      <c r="G8" s="826"/>
      <c r="U8" s="259"/>
    </row>
    <row r="9" spans="4:7" ht="11.25" customHeight="1">
      <c r="D9" s="827" t="s">
        <v>225</v>
      </c>
      <c r="E9" s="827"/>
      <c r="F9" s="827"/>
      <c r="G9" s="828" t="s">
        <v>226</v>
      </c>
    </row>
    <row r="10" spans="1:7" ht="11.25" customHeight="1">
      <c r="A10" s="635" t="s">
        <v>459</v>
      </c>
      <c r="D10" s="730" t="s">
        <v>25</v>
      </c>
      <c r="E10" s="330"/>
      <c r="F10" s="331" t="s">
        <v>215</v>
      </c>
      <c r="G10" s="829"/>
    </row>
    <row r="11" spans="4:7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4:7" ht="15">
      <c r="D12" s="728">
        <v>1</v>
      </c>
      <c r="E12" s="336" t="s">
        <v>245</v>
      </c>
      <c r="F12" s="354" t="str">
        <f>IF(form_up_date="","",form_up_date)</f>
        <v>28.04.2022</v>
      </c>
      <c r="G12" s="356" t="s">
        <v>246</v>
      </c>
    </row>
    <row r="13" spans="4:7" ht="45">
      <c r="D13" s="728" t="s">
        <v>257</v>
      </c>
      <c r="E13" s="336" t="s">
        <v>247</v>
      </c>
      <c r="F13" s="354" t="s">
        <v>3340</v>
      </c>
      <c r="G13" s="337" t="s">
        <v>318</v>
      </c>
    </row>
    <row r="14" spans="4:7" ht="22.5">
      <c r="D14" s="728" t="s">
        <v>258</v>
      </c>
      <c r="E14" s="336" t="s">
        <v>248</v>
      </c>
      <c r="F14" s="354" t="s">
        <v>3337</v>
      </c>
      <c r="G14" s="356" t="s">
        <v>249</v>
      </c>
    </row>
    <row r="15" spans="4:7" ht="22.5">
      <c r="D15" s="728" t="s">
        <v>259</v>
      </c>
      <c r="E15" s="336" t="s">
        <v>250</v>
      </c>
      <c r="F15" s="355" t="s">
        <v>251</v>
      </c>
      <c r="G15" s="337"/>
    </row>
    <row r="16" spans="4:7" ht="15">
      <c r="D16" s="335" t="str">
        <f>D15&amp;".1"</f>
        <v>4.1.1</v>
      </c>
      <c r="E16" s="338" t="s">
        <v>3</v>
      </c>
      <c r="F16" s="354" t="str">
        <f>IF(region_name="","",region_name)</f>
        <v>Свердловская область</v>
      </c>
      <c r="G16" s="356" t="s">
        <v>252</v>
      </c>
    </row>
    <row r="17" spans="4:7" ht="22.5">
      <c r="D17" s="728" t="s">
        <v>260</v>
      </c>
      <c r="E17" s="339" t="s">
        <v>253</v>
      </c>
      <c r="F17" s="354" t="s">
        <v>3274</v>
      </c>
      <c r="G17" s="357" t="s">
        <v>254</v>
      </c>
    </row>
    <row r="18" spans="4:7" ht="56.25">
      <c r="D18" s="728" t="s">
        <v>261</v>
      </c>
      <c r="E18" s="340" t="s">
        <v>255</v>
      </c>
      <c r="F18" s="354" t="s">
        <v>3341</v>
      </c>
      <c r="G18" s="347" t="s">
        <v>317</v>
      </c>
    </row>
    <row r="19" spans="4:7" ht="15">
      <c r="D19" s="341"/>
      <c r="E19" s="342"/>
      <c r="F19" s="343"/>
      <c r="G19" s="344"/>
    </row>
    <row r="20" spans="4:7" ht="15">
      <c r="D20" s="345"/>
      <c r="E20" s="821" t="s">
        <v>256</v>
      </c>
      <c r="F20" s="821"/>
      <c r="G20" s="34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orientation="portrait" paperSize="9" r:id="rId3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d985e35-e888-4f9d-9f79-e10da33e797e}">
  <sheetPr codeName="List06"/>
  <dimension ref="A4:N100"/>
  <sheetViews>
    <sheetView showGridLines="0" workbookViewId="0" topLeftCell="D4">
      <selection pane="topLeft" activeCell="A1" sqref="A1"/>
    </sheetView>
  </sheetViews>
  <sheetFormatPr defaultColWidth="10.5736607142857" defaultRowHeight="11.25"/>
  <cols>
    <col min="1" max="1" width="8" style="191" hidden="1" customWidth="1"/>
    <col min="2" max="2" width="4.14285714285714" style="15" hidden="1" customWidth="1"/>
    <col min="3" max="3" width="2" style="191" hidden="1" customWidth="1"/>
    <col min="4" max="4" width="3.71428571428571" style="191" customWidth="1"/>
    <col min="5" max="5" width="3.71428571428571" style="33" customWidth="1"/>
    <col min="6" max="6" width="7.71428571428571" style="33" customWidth="1"/>
    <col min="7" max="7" width="49.1428571428571" style="33" customWidth="1"/>
    <col min="8" max="8" width="14" style="33" customWidth="1"/>
    <col min="9" max="9" width="25.7142857142857" style="33" customWidth="1"/>
    <col min="10" max="10" width="25.7142857142857" style="33" hidden="1" customWidth="1"/>
    <col min="11" max="11" width="12.5714285714286" style="33" customWidth="1"/>
    <col min="12" max="12" width="1.71428571428571" style="33" hidden="1" customWidth="1"/>
    <col min="13" max="13" width="139.714285714286" style="33" customWidth="1"/>
    <col min="14" max="74" width="24.8571428571429" style="33" customWidth="1"/>
    <col min="75" max="16384" width="10.5714285714286" style="33"/>
  </cols>
  <sheetData>
    <row r="1" ht="11.25" customHeight="1" hidden="1"/>
    <row r="2" ht="11.25" customHeight="1" hidden="1"/>
    <row r="3" ht="11.25" customHeight="1" hidden="1"/>
    <row r="4" spans="5:9" ht="3" customHeight="1">
      <c r="E4" s="87"/>
      <c r="F4" s="87"/>
      <c r="G4" s="87"/>
      <c r="H4" s="87"/>
      <c r="I4" s="88"/>
    </row>
    <row r="5" spans="5:9" ht="16.5" customHeight="1">
      <c r="E5" s="87"/>
      <c r="F5" s="847" t="s">
        <v>707</v>
      </c>
      <c r="G5" s="848"/>
      <c r="H5" s="848"/>
      <c r="I5" s="849"/>
    </row>
    <row r="6" spans="5:9" ht="16.5" customHeight="1">
      <c r="E6" s="87"/>
      <c r="F6" s="87"/>
      <c r="G6" s="382"/>
      <c r="H6" s="382"/>
      <c r="I6" s="526"/>
    </row>
    <row r="7" spans="5:13" ht="18" customHeight="1">
      <c r="E7" s="87"/>
      <c r="F7" s="776" t="s">
        <v>225</v>
      </c>
      <c r="G7" s="776"/>
      <c r="H7" s="776"/>
      <c r="I7" s="776"/>
      <c r="J7" s="776"/>
      <c r="K7" s="776"/>
      <c r="L7" s="776"/>
      <c r="M7" s="776" t="s">
        <v>226</v>
      </c>
    </row>
    <row r="8" spans="1:13" s="474" customFormat="1" ht="11.25" hidden="1">
      <c r="A8" s="478"/>
      <c r="B8" s="479"/>
      <c r="C8" s="478"/>
      <c r="D8" s="478"/>
      <c r="E8" s="476"/>
      <c r="F8" s="776" t="s">
        <v>25</v>
      </c>
      <c r="G8" s="835" t="s">
        <v>243</v>
      </c>
      <c r="H8" s="835" t="s">
        <v>154</v>
      </c>
      <c r="I8" s="866"/>
      <c r="J8" s="867"/>
      <c r="K8" s="868"/>
      <c r="L8" s="324"/>
      <c r="M8" s="776"/>
    </row>
    <row r="9" spans="6:14" ht="22.5">
      <c r="F9" s="776"/>
      <c r="G9" s="835"/>
      <c r="H9" s="835"/>
      <c r="I9" s="522" t="s">
        <v>472</v>
      </c>
      <c r="J9" s="522" t="s">
        <v>471</v>
      </c>
      <c r="K9" s="498" t="s">
        <v>363</v>
      </c>
      <c r="L9" s="324"/>
      <c r="M9" s="776"/>
      <c r="N9" s="414"/>
    </row>
    <row r="10" spans="6:14" ht="11.25">
      <c r="F10" s="11" t="s">
        <v>26</v>
      </c>
      <c r="G10" s="89" t="s">
        <v>0</v>
      </c>
      <c r="H10" s="89" t="s">
        <v>1</v>
      </c>
      <c r="I10" s="89" t="s">
        <v>2</v>
      </c>
      <c r="J10" s="415" t="s">
        <v>521</v>
      </c>
      <c r="K10" s="559"/>
      <c r="L10" s="416"/>
      <c r="M10" s="525"/>
      <c r="N10" s="414"/>
    </row>
    <row r="11" spans="6:14" ht="22.5">
      <c r="F11" s="417">
        <v>1</v>
      </c>
      <c r="G11" s="418" t="s">
        <v>473</v>
      </c>
      <c r="H11" s="400" t="s">
        <v>251</v>
      </c>
      <c r="I11" s="419"/>
      <c r="J11" s="523"/>
      <c r="K11" s="560"/>
      <c r="L11" s="416"/>
      <c r="M11" s="324"/>
      <c r="N11" s="488"/>
    </row>
    <row r="12" spans="6:14" ht="18.75">
      <c r="F12" s="417">
        <v>2</v>
      </c>
      <c r="G12" s="418" t="s">
        <v>364</v>
      </c>
      <c r="H12" s="400" t="s">
        <v>251</v>
      </c>
      <c r="I12" s="281"/>
      <c r="J12" s="400" t="s">
        <v>251</v>
      </c>
      <c r="K12" s="560"/>
      <c r="L12" s="416"/>
      <c r="M12" s="324" t="s">
        <v>478</v>
      </c>
      <c r="N12" s="488"/>
    </row>
    <row r="13" spans="1:14" s="474" customFormat="1" ht="18.75">
      <c r="A13" s="478"/>
      <c r="B13" s="479"/>
      <c r="C13" s="478"/>
      <c r="D13" s="478"/>
      <c r="F13" s="481" t="s">
        <v>257</v>
      </c>
      <c r="G13" s="483" t="s">
        <v>474</v>
      </c>
      <c r="H13" s="482" t="s">
        <v>251</v>
      </c>
      <c r="I13" s="652"/>
      <c r="J13" s="482" t="s">
        <v>251</v>
      </c>
      <c r="K13" s="560"/>
      <c r="L13" s="480"/>
      <c r="M13" s="324" t="s">
        <v>477</v>
      </c>
      <c r="N13" s="488"/>
    </row>
    <row r="14" spans="6:14" ht="33.75">
      <c r="F14" s="417" t="s">
        <v>1</v>
      </c>
      <c r="G14" s="418" t="s">
        <v>475</v>
      </c>
      <c r="H14" s="400" t="s">
        <v>251</v>
      </c>
      <c r="I14" s="419"/>
      <c r="J14" s="400" t="s">
        <v>251</v>
      </c>
      <c r="K14" s="560"/>
      <c r="L14" s="416"/>
      <c r="M14" s="324" t="s">
        <v>476</v>
      </c>
      <c r="N14" s="488"/>
    </row>
    <row r="15" spans="6:14" ht="22.5">
      <c r="F15" s="417" t="s">
        <v>2</v>
      </c>
      <c r="G15" s="418" t="s">
        <v>479</v>
      </c>
      <c r="H15" s="400" t="s">
        <v>251</v>
      </c>
      <c r="I15" s="523"/>
      <c r="J15" s="400" t="s">
        <v>251</v>
      </c>
      <c r="K15" s="560"/>
      <c r="L15" s="416"/>
      <c r="M15" s="324" t="s">
        <v>480</v>
      </c>
      <c r="N15" s="488"/>
    </row>
    <row r="16" spans="6:14" ht="22.5">
      <c r="F16" s="417" t="s">
        <v>12</v>
      </c>
      <c r="G16" s="418" t="s">
        <v>365</v>
      </c>
      <c r="H16" s="400" t="s">
        <v>251</v>
      </c>
      <c r="I16" s="523"/>
      <c r="J16" s="400" t="s">
        <v>251</v>
      </c>
      <c r="K16" s="560"/>
      <c r="L16" s="416"/>
      <c r="M16" s="324"/>
      <c r="N16" s="488"/>
    </row>
    <row r="17" spans="6:14" ht="22.5">
      <c r="F17" s="417" t="s">
        <v>13</v>
      </c>
      <c r="G17" s="418" t="s">
        <v>481</v>
      </c>
      <c r="H17" s="400" t="s">
        <v>251</v>
      </c>
      <c r="I17" s="715"/>
      <c r="J17" s="281"/>
      <c r="K17" s="560"/>
      <c r="L17" s="416"/>
      <c r="M17" s="324" t="s">
        <v>482</v>
      </c>
      <c r="N17" s="488"/>
    </row>
    <row r="18" spans="6:14" ht="22.5">
      <c r="F18" s="417" t="s">
        <v>31</v>
      </c>
      <c r="G18" s="418" t="s">
        <v>483</v>
      </c>
      <c r="H18" s="400" t="s">
        <v>251</v>
      </c>
      <c r="I18" s="715"/>
      <c r="J18" s="281"/>
      <c r="K18" s="560"/>
      <c r="L18" s="416"/>
      <c r="M18" s="324" t="s">
        <v>484</v>
      </c>
      <c r="N18" s="488"/>
    </row>
    <row r="19" spans="6:14" ht="56.25">
      <c r="F19" s="417" t="s">
        <v>32</v>
      </c>
      <c r="G19" s="418" t="s">
        <v>485</v>
      </c>
      <c r="H19" s="400" t="s">
        <v>418</v>
      </c>
      <c r="I19" s="420">
        <f>SUMIF(List06_flag_year,"y",I20:I26)</f>
        <v>0</v>
      </c>
      <c r="J19" s="420">
        <f>SUMIF(List06_flag_year,"y",J20:J26)</f>
        <v>0</v>
      </c>
      <c r="K19" s="561"/>
      <c r="L19" s="421"/>
      <c r="M19" s="324" t="s">
        <v>486</v>
      </c>
      <c r="N19" s="489"/>
    </row>
    <row r="20" spans="2:14" ht="33.75" hidden="1">
      <c r="B20" s="831" t="s">
        <v>366</v>
      </c>
      <c r="F20" s="417" t="str">
        <f>B20</f>
        <v>8.0</v>
      </c>
      <c r="G20" s="492"/>
      <c r="H20" s="400" t="s">
        <v>418</v>
      </c>
      <c r="I20" s="420">
        <f>SUM(I21:I22)</f>
        <v>0</v>
      </c>
      <c r="J20" s="420">
        <f>SUM(J21:J22)</f>
        <v>0</v>
      </c>
      <c r="K20" s="561" t="s">
        <v>61</v>
      </c>
      <c r="L20" s="421"/>
      <c r="M20" s="324" t="s">
        <v>487</v>
      </c>
      <c r="N20" s="489"/>
    </row>
    <row r="21" spans="2:14" ht="45" hidden="1">
      <c r="B21" s="831"/>
      <c r="C21" s="191">
        <v>1</v>
      </c>
      <c r="F21" s="422" t="str">
        <f>B20&amp;"."&amp;C21</f>
        <v>8.0.1</v>
      </c>
      <c r="G21" s="520"/>
      <c r="H21" s="423" t="s">
        <v>418</v>
      </c>
      <c r="I21" s="486"/>
      <c r="J21" s="5"/>
      <c r="K21" s="561" t="s">
        <v>367</v>
      </c>
      <c r="L21" s="421"/>
      <c r="M21" s="324" t="s">
        <v>488</v>
      </c>
      <c r="N21" s="489"/>
    </row>
    <row r="22" spans="2:14" ht="18.75" hidden="1">
      <c r="B22" s="831"/>
      <c r="F22" s="424"/>
      <c r="G22" s="425" t="s">
        <v>368</v>
      </c>
      <c r="H22" s="426"/>
      <c r="I22" s="427"/>
      <c r="J22" s="427"/>
      <c r="K22" s="562"/>
      <c r="L22" s="421"/>
      <c r="M22" s="324"/>
      <c r="N22" s="489"/>
    </row>
    <row r="23" spans="2:14" ht="33.75">
      <c r="B23" s="831" t="s">
        <v>369</v>
      </c>
      <c r="D23" s="169"/>
      <c r="F23" s="428" t="str">
        <f>B23</f>
        <v>8.1</v>
      </c>
      <c r="G23" s="492"/>
      <c r="H23" s="429" t="s">
        <v>418</v>
      </c>
      <c r="I23" s="430">
        <f>SUM(I24:I25)</f>
        <v>0</v>
      </c>
      <c r="J23" s="420">
        <f>SUM(J24:J25)</f>
        <v>0</v>
      </c>
      <c r="K23" s="561" t="s">
        <v>61</v>
      </c>
      <c r="L23" s="421"/>
      <c r="M23" s="324" t="s">
        <v>487</v>
      </c>
      <c r="N23" s="489"/>
    </row>
    <row r="24" spans="2:14" ht="45">
      <c r="B24" s="831"/>
      <c r="C24" s="191">
        <v>1</v>
      </c>
      <c r="F24" s="431" t="str">
        <f>B23&amp;"."&amp;C24</f>
        <v>8.1.1</v>
      </c>
      <c r="G24" s="520"/>
      <c r="H24" s="400" t="s">
        <v>418</v>
      </c>
      <c r="I24" s="486"/>
      <c r="J24" s="5"/>
      <c r="K24" s="561" t="s">
        <v>367</v>
      </c>
      <c r="L24" s="421"/>
      <c r="M24" s="324" t="s">
        <v>488</v>
      </c>
      <c r="N24" s="489"/>
    </row>
    <row r="25" spans="2:14" ht="18.75">
      <c r="B25" s="831"/>
      <c r="F25" s="432"/>
      <c r="G25" s="425" t="s">
        <v>368</v>
      </c>
      <c r="H25" s="426"/>
      <c r="I25" s="427"/>
      <c r="J25" s="427"/>
      <c r="K25" s="562"/>
      <c r="L25" s="421"/>
      <c r="M25" s="324"/>
      <c r="N25" s="489"/>
    </row>
    <row r="26" spans="6:14" ht="18.75">
      <c r="F26" s="507"/>
      <c r="G26" s="497" t="s">
        <v>370</v>
      </c>
      <c r="H26" s="497"/>
      <c r="I26" s="496"/>
      <c r="J26" s="496"/>
      <c r="K26" s="562"/>
      <c r="L26" s="434"/>
      <c r="M26" s="324"/>
      <c r="N26" s="489"/>
    </row>
    <row r="27" spans="6:14" ht="18.75">
      <c r="F27" s="328" t="s">
        <v>349</v>
      </c>
      <c r="G27" s="504" t="s">
        <v>371</v>
      </c>
      <c r="H27" s="503" t="s">
        <v>251</v>
      </c>
      <c r="I27" s="503" t="s">
        <v>251</v>
      </c>
      <c r="J27" s="503" t="s">
        <v>251</v>
      </c>
      <c r="K27" s="563"/>
      <c r="L27" s="434"/>
      <c r="M27" s="324"/>
      <c r="N27" s="489"/>
    </row>
    <row r="28" spans="1:14" ht="18.75">
      <c r="A28" s="435"/>
      <c r="B28" s="435"/>
      <c r="F28" s="328" t="s">
        <v>372</v>
      </c>
      <c r="G28" s="505" t="s">
        <v>373</v>
      </c>
      <c r="H28" s="503" t="s">
        <v>251</v>
      </c>
      <c r="I28" s="503" t="s">
        <v>251</v>
      </c>
      <c r="J28" s="503" t="s">
        <v>251</v>
      </c>
      <c r="K28" s="563"/>
      <c r="L28" s="434"/>
      <c r="M28" s="324"/>
      <c r="N28" s="489"/>
    </row>
    <row r="29" spans="1:14" ht="18.75">
      <c r="A29" s="435"/>
      <c r="B29" s="435"/>
      <c r="F29" s="328" t="s">
        <v>375</v>
      </c>
      <c r="G29" s="506" t="s">
        <v>376</v>
      </c>
      <c r="H29" s="503" t="s">
        <v>374</v>
      </c>
      <c r="I29" s="512"/>
      <c r="J29" s="512"/>
      <c r="K29" s="563"/>
      <c r="L29" s="434"/>
      <c r="M29" s="324"/>
      <c r="N29" s="489"/>
    </row>
    <row r="30" spans="1:14" ht="18.75">
      <c r="A30" s="435"/>
      <c r="B30" s="435"/>
      <c r="F30" s="328" t="s">
        <v>377</v>
      </c>
      <c r="G30" s="506" t="s">
        <v>378</v>
      </c>
      <c r="H30" s="503" t="s">
        <v>374</v>
      </c>
      <c r="I30" s="512"/>
      <c r="J30" s="512"/>
      <c r="K30" s="563"/>
      <c r="L30" s="434"/>
      <c r="M30" s="324"/>
      <c r="N30" s="489"/>
    </row>
    <row r="31" spans="1:14" ht="18.75">
      <c r="A31" s="435"/>
      <c r="B31" s="435"/>
      <c r="F31" s="328" t="s">
        <v>379</v>
      </c>
      <c r="G31" s="505" t="s">
        <v>380</v>
      </c>
      <c r="H31" s="503" t="s">
        <v>251</v>
      </c>
      <c r="I31" s="503" t="s">
        <v>251</v>
      </c>
      <c r="J31" s="503" t="s">
        <v>251</v>
      </c>
      <c r="K31" s="563"/>
      <c r="L31" s="434"/>
      <c r="M31" s="324"/>
      <c r="N31" s="446"/>
    </row>
    <row r="32" spans="1:14" ht="22.5">
      <c r="A32" s="435"/>
      <c r="B32" s="435"/>
      <c r="F32" s="328" t="s">
        <v>381</v>
      </c>
      <c r="G32" s="506" t="s">
        <v>376</v>
      </c>
      <c r="H32" s="503" t="s">
        <v>502</v>
      </c>
      <c r="I32" s="512"/>
      <c r="J32" s="512"/>
      <c r="K32" s="563"/>
      <c r="L32" s="434"/>
      <c r="M32" s="324" t="s">
        <v>506</v>
      </c>
      <c r="N32" s="446"/>
    </row>
    <row r="33" spans="1:14" ht="22.5">
      <c r="A33" s="435"/>
      <c r="B33" s="435"/>
      <c r="F33" s="328" t="s">
        <v>382</v>
      </c>
      <c r="G33" s="506" t="s">
        <v>378</v>
      </c>
      <c r="H33" s="503" t="s">
        <v>502</v>
      </c>
      <c r="I33" s="512"/>
      <c r="J33" s="512"/>
      <c r="K33" s="563"/>
      <c r="L33" s="434"/>
      <c r="M33" s="324" t="s">
        <v>708</v>
      </c>
      <c r="N33" s="446"/>
    </row>
    <row r="34" spans="1:14" ht="22.5">
      <c r="A34" s="435"/>
      <c r="B34" s="435"/>
      <c r="F34" s="328" t="s">
        <v>383</v>
      </c>
      <c r="G34" s="505" t="s">
        <v>384</v>
      </c>
      <c r="H34" s="503" t="s">
        <v>251</v>
      </c>
      <c r="I34" s="503" t="s">
        <v>251</v>
      </c>
      <c r="J34" s="503" t="s">
        <v>251</v>
      </c>
      <c r="K34" s="563"/>
      <c r="L34" s="434"/>
      <c r="M34" s="324"/>
      <c r="N34" s="446"/>
    </row>
    <row r="35" spans="1:14" ht="18.75">
      <c r="A35" s="435"/>
      <c r="B35" s="435"/>
      <c r="F35" s="328" t="s">
        <v>385</v>
      </c>
      <c r="G35" s="506" t="s">
        <v>376</v>
      </c>
      <c r="H35" s="503" t="s">
        <v>503</v>
      </c>
      <c r="I35" s="512"/>
      <c r="J35" s="512"/>
      <c r="K35" s="563"/>
      <c r="L35" s="434"/>
      <c r="M35" s="324" t="s">
        <v>507</v>
      </c>
      <c r="N35" s="446"/>
    </row>
    <row r="36" spans="1:14" ht="18.75">
      <c r="A36" s="435"/>
      <c r="B36" s="435"/>
      <c r="F36" s="328" t="s">
        <v>386</v>
      </c>
      <c r="G36" s="506" t="s">
        <v>378</v>
      </c>
      <c r="H36" s="503" t="s">
        <v>503</v>
      </c>
      <c r="I36" s="512"/>
      <c r="J36" s="512"/>
      <c r="K36" s="563"/>
      <c r="L36" s="434"/>
      <c r="M36" s="324" t="s">
        <v>508</v>
      </c>
      <c r="N36" s="446"/>
    </row>
    <row r="37" spans="1:14" ht="18.75">
      <c r="A37" s="435"/>
      <c r="B37" s="435"/>
      <c r="F37" s="328" t="s">
        <v>387</v>
      </c>
      <c r="G37" s="505" t="s">
        <v>504</v>
      </c>
      <c r="H37" s="503" t="s">
        <v>251</v>
      </c>
      <c r="I37" s="503" t="s">
        <v>251</v>
      </c>
      <c r="J37" s="503" t="s">
        <v>251</v>
      </c>
      <c r="K37" s="563"/>
      <c r="L37" s="434"/>
      <c r="M37" s="324"/>
      <c r="N37" s="446"/>
    </row>
    <row r="38" spans="1:14" ht="18.75">
      <c r="A38" s="435"/>
      <c r="B38" s="435"/>
      <c r="F38" s="328" t="s">
        <v>389</v>
      </c>
      <c r="G38" s="506" t="s">
        <v>376</v>
      </c>
      <c r="H38" s="503" t="s">
        <v>388</v>
      </c>
      <c r="I38" s="512"/>
      <c r="J38" s="512"/>
      <c r="K38" s="563"/>
      <c r="L38" s="434"/>
      <c r="M38" s="324" t="s">
        <v>709</v>
      </c>
      <c r="N38" s="446"/>
    </row>
    <row r="39" spans="1:14" ht="18.75">
      <c r="A39" s="435"/>
      <c r="B39" s="435"/>
      <c r="F39" s="328" t="s">
        <v>390</v>
      </c>
      <c r="G39" s="506" t="s">
        <v>378</v>
      </c>
      <c r="H39" s="503" t="s">
        <v>388</v>
      </c>
      <c r="I39" s="512"/>
      <c r="J39" s="512"/>
      <c r="K39" s="563"/>
      <c r="L39" s="434"/>
      <c r="M39" s="324" t="s">
        <v>710</v>
      </c>
      <c r="N39" s="446"/>
    </row>
    <row r="40" spans="1:14" ht="18.75">
      <c r="A40" s="435"/>
      <c r="B40" s="435"/>
      <c r="F40" s="328" t="s">
        <v>391</v>
      </c>
      <c r="G40" s="505" t="s">
        <v>711</v>
      </c>
      <c r="H40" s="503" t="s">
        <v>251</v>
      </c>
      <c r="I40" s="503" t="s">
        <v>251</v>
      </c>
      <c r="J40" s="503" t="s">
        <v>251</v>
      </c>
      <c r="K40" s="563"/>
      <c r="L40" s="434"/>
      <c r="M40" s="324"/>
      <c r="N40" s="446"/>
    </row>
    <row r="41" spans="1:14" ht="18.75">
      <c r="A41" s="435"/>
      <c r="B41" s="435"/>
      <c r="F41" s="328" t="s">
        <v>392</v>
      </c>
      <c r="G41" s="506" t="s">
        <v>376</v>
      </c>
      <c r="H41" s="503" t="s">
        <v>712</v>
      </c>
      <c r="I41" s="512"/>
      <c r="J41" s="512"/>
      <c r="K41" s="563"/>
      <c r="L41" s="434"/>
      <c r="M41" s="324" t="s">
        <v>714</v>
      </c>
      <c r="N41" s="446"/>
    </row>
    <row r="42" spans="1:14" ht="18.75">
      <c r="A42" s="435"/>
      <c r="B42" s="435"/>
      <c r="F42" s="328" t="s">
        <v>393</v>
      </c>
      <c r="G42" s="506" t="s">
        <v>378</v>
      </c>
      <c r="H42" s="503" t="s">
        <v>712</v>
      </c>
      <c r="I42" s="512"/>
      <c r="J42" s="512"/>
      <c r="K42" s="563"/>
      <c r="L42" s="434"/>
      <c r="M42" s="324" t="s">
        <v>715</v>
      </c>
      <c r="N42" s="446"/>
    </row>
    <row r="43" spans="1:14" ht="18.75">
      <c r="A43" s="435"/>
      <c r="B43" s="435"/>
      <c r="F43" s="328" t="s">
        <v>394</v>
      </c>
      <c r="G43" s="505" t="s">
        <v>713</v>
      </c>
      <c r="H43" s="503" t="s">
        <v>251</v>
      </c>
      <c r="I43" s="503" t="s">
        <v>251</v>
      </c>
      <c r="J43" s="503" t="s">
        <v>251</v>
      </c>
      <c r="K43" s="563"/>
      <c r="L43" s="434"/>
      <c r="M43" s="324"/>
      <c r="N43" s="446"/>
    </row>
    <row r="44" spans="1:14" ht="18.75">
      <c r="A44" s="435"/>
      <c r="B44" s="435"/>
      <c r="F44" s="328" t="s">
        <v>395</v>
      </c>
      <c r="G44" s="506" t="s">
        <v>376</v>
      </c>
      <c r="H44" s="639" t="s">
        <v>388</v>
      </c>
      <c r="I44" s="512"/>
      <c r="J44" s="512"/>
      <c r="K44" s="563"/>
      <c r="L44" s="434"/>
      <c r="M44" s="324"/>
      <c r="N44" s="446"/>
    </row>
    <row r="45" spans="1:14" ht="18.75">
      <c r="A45" s="435"/>
      <c r="B45" s="435"/>
      <c r="F45" s="328" t="s">
        <v>396</v>
      </c>
      <c r="G45" s="506" t="s">
        <v>378</v>
      </c>
      <c r="H45" s="639" t="s">
        <v>388</v>
      </c>
      <c r="I45" s="512"/>
      <c r="J45" s="512"/>
      <c r="K45" s="563"/>
      <c r="L45" s="434"/>
      <c r="M45" s="324"/>
      <c r="N45" s="446"/>
    </row>
    <row r="46" spans="1:14" ht="18.75">
      <c r="A46" s="435"/>
      <c r="B46" s="435"/>
      <c r="F46" s="328" t="s">
        <v>397</v>
      </c>
      <c r="G46" s="505" t="s">
        <v>716</v>
      </c>
      <c r="H46" s="503" t="s">
        <v>251</v>
      </c>
      <c r="I46" s="503" t="s">
        <v>251</v>
      </c>
      <c r="J46" s="503" t="s">
        <v>251</v>
      </c>
      <c r="K46" s="563"/>
      <c r="L46" s="434"/>
      <c r="M46" s="324"/>
      <c r="N46" s="446"/>
    </row>
    <row r="47" spans="1:14" ht="18.75">
      <c r="A47" s="435"/>
      <c r="B47" s="435"/>
      <c r="F47" s="328" t="s">
        <v>398</v>
      </c>
      <c r="G47" s="506" t="s">
        <v>376</v>
      </c>
      <c r="H47" s="639" t="s">
        <v>388</v>
      </c>
      <c r="I47" s="512"/>
      <c r="J47" s="512"/>
      <c r="K47" s="563"/>
      <c r="L47" s="434"/>
      <c r="M47" s="324"/>
      <c r="N47" s="446"/>
    </row>
    <row r="48" spans="1:14" ht="18.75">
      <c r="A48" s="435"/>
      <c r="B48" s="435"/>
      <c r="F48" s="328" t="s">
        <v>399</v>
      </c>
      <c r="G48" s="506" t="s">
        <v>378</v>
      </c>
      <c r="H48" s="639" t="s">
        <v>388</v>
      </c>
      <c r="I48" s="512"/>
      <c r="J48" s="512"/>
      <c r="K48" s="563"/>
      <c r="L48" s="434"/>
      <c r="M48" s="324"/>
      <c r="N48" s="446"/>
    </row>
    <row r="49" spans="1:14" ht="22.5">
      <c r="A49" s="435"/>
      <c r="B49" s="435"/>
      <c r="F49" s="328" t="s">
        <v>400</v>
      </c>
      <c r="G49" s="505" t="s">
        <v>717</v>
      </c>
      <c r="H49" s="503" t="s">
        <v>251</v>
      </c>
      <c r="I49" s="503" t="s">
        <v>251</v>
      </c>
      <c r="J49" s="503" t="s">
        <v>251</v>
      </c>
      <c r="K49" s="563"/>
      <c r="L49" s="434"/>
      <c r="M49" s="324"/>
      <c r="N49" s="446"/>
    </row>
    <row r="50" spans="1:14" ht="18.75">
      <c r="A50" s="435"/>
      <c r="B50" s="435"/>
      <c r="F50" s="328" t="s">
        <v>401</v>
      </c>
      <c r="G50" s="506" t="s">
        <v>376</v>
      </c>
      <c r="H50" s="639" t="s">
        <v>388</v>
      </c>
      <c r="I50" s="512"/>
      <c r="J50" s="512"/>
      <c r="K50" s="563"/>
      <c r="L50" s="434"/>
      <c r="M50" s="324"/>
      <c r="N50" s="446"/>
    </row>
    <row r="51" spans="1:14" ht="18.75">
      <c r="A51" s="435"/>
      <c r="B51" s="435"/>
      <c r="F51" s="328" t="s">
        <v>402</v>
      </c>
      <c r="G51" s="506" t="s">
        <v>378</v>
      </c>
      <c r="H51" s="639" t="s">
        <v>388</v>
      </c>
      <c r="I51" s="512"/>
      <c r="J51" s="512"/>
      <c r="K51" s="563"/>
      <c r="L51" s="434"/>
      <c r="M51" s="324"/>
      <c r="N51" s="446"/>
    </row>
    <row r="52" spans="1:14" s="633" customFormat="1" ht="18.75">
      <c r="A52" s="435"/>
      <c r="B52" s="435"/>
      <c r="C52" s="637"/>
      <c r="D52" s="637"/>
      <c r="F52" s="569" t="s">
        <v>403</v>
      </c>
      <c r="G52" s="642" t="s">
        <v>718</v>
      </c>
      <c r="H52" s="639" t="s">
        <v>251</v>
      </c>
      <c r="I52" s="639" t="s">
        <v>251</v>
      </c>
      <c r="J52" s="639" t="s">
        <v>251</v>
      </c>
      <c r="K52" s="563"/>
      <c r="L52" s="434"/>
      <c r="M52" s="324"/>
      <c r="N52" s="446"/>
    </row>
    <row r="53" spans="1:14" s="633" customFormat="1" ht="18.75">
      <c r="A53" s="435"/>
      <c r="B53" s="435"/>
      <c r="C53" s="637"/>
      <c r="D53" s="637"/>
      <c r="F53" s="569" t="s">
        <v>404</v>
      </c>
      <c r="G53" s="636" t="s">
        <v>376</v>
      </c>
      <c r="H53" s="639" t="s">
        <v>388</v>
      </c>
      <c r="I53" s="512"/>
      <c r="J53" s="512"/>
      <c r="K53" s="563"/>
      <c r="L53" s="434"/>
      <c r="M53" s="324"/>
      <c r="N53" s="446"/>
    </row>
    <row r="54" spans="1:14" s="633" customFormat="1" ht="18.75">
      <c r="A54" s="435"/>
      <c r="B54" s="435"/>
      <c r="C54" s="637"/>
      <c r="D54" s="637"/>
      <c r="F54" s="569" t="s">
        <v>405</v>
      </c>
      <c r="G54" s="636" t="s">
        <v>378</v>
      </c>
      <c r="H54" s="639" t="s">
        <v>388</v>
      </c>
      <c r="I54" s="512"/>
      <c r="J54" s="512"/>
      <c r="K54" s="563"/>
      <c r="L54" s="434"/>
      <c r="M54" s="324"/>
      <c r="N54" s="446"/>
    </row>
    <row r="55" spans="1:14" s="633" customFormat="1" ht="22.5">
      <c r="A55" s="435"/>
      <c r="B55" s="435"/>
      <c r="C55" s="637"/>
      <c r="D55" s="637"/>
      <c r="F55" s="569" t="s">
        <v>406</v>
      </c>
      <c r="G55" s="642" t="s">
        <v>407</v>
      </c>
      <c r="H55" s="639" t="s">
        <v>251</v>
      </c>
      <c r="I55" s="639" t="s">
        <v>251</v>
      </c>
      <c r="J55" s="639" t="s">
        <v>251</v>
      </c>
      <c r="K55" s="563"/>
      <c r="L55" s="434"/>
      <c r="M55" s="324"/>
      <c r="N55" s="446"/>
    </row>
    <row r="56" spans="1:14" s="633" customFormat="1" ht="18.75">
      <c r="A56" s="435"/>
      <c r="B56" s="435"/>
      <c r="C56" s="637"/>
      <c r="D56" s="637"/>
      <c r="F56" s="569" t="s">
        <v>408</v>
      </c>
      <c r="G56" s="636" t="s">
        <v>376</v>
      </c>
      <c r="H56" s="639" t="s">
        <v>388</v>
      </c>
      <c r="I56" s="512"/>
      <c r="J56" s="512"/>
      <c r="K56" s="563"/>
      <c r="L56" s="434"/>
      <c r="M56" s="324"/>
      <c r="N56" s="446"/>
    </row>
    <row r="57" spans="1:14" s="633" customFormat="1" ht="18.75">
      <c r="A57" s="435"/>
      <c r="B57" s="435"/>
      <c r="C57" s="637"/>
      <c r="D57" s="637"/>
      <c r="F57" s="569" t="s">
        <v>409</v>
      </c>
      <c r="G57" s="636" t="s">
        <v>378</v>
      </c>
      <c r="H57" s="639" t="s">
        <v>388</v>
      </c>
      <c r="I57" s="512"/>
      <c r="J57" s="512"/>
      <c r="K57" s="563"/>
      <c r="L57" s="434"/>
      <c r="M57" s="324"/>
      <c r="N57" s="446"/>
    </row>
    <row r="58" spans="1:14" s="633" customFormat="1" ht="18.75">
      <c r="A58" s="435"/>
      <c r="B58" s="435"/>
      <c r="C58" s="637"/>
      <c r="D58" s="637"/>
      <c r="F58" s="569" t="s">
        <v>721</v>
      </c>
      <c r="G58" s="642" t="s">
        <v>719</v>
      </c>
      <c r="H58" s="639" t="s">
        <v>251</v>
      </c>
      <c r="I58" s="639" t="s">
        <v>251</v>
      </c>
      <c r="J58" s="639" t="s">
        <v>251</v>
      </c>
      <c r="K58" s="563"/>
      <c r="L58" s="434"/>
      <c r="M58" s="324"/>
      <c r="N58" s="446"/>
    </row>
    <row r="59" spans="1:14" s="633" customFormat="1" ht="18.75">
      <c r="A59" s="435"/>
      <c r="B59" s="435"/>
      <c r="C59" s="637"/>
      <c r="D59" s="637"/>
      <c r="F59" s="569" t="s">
        <v>722</v>
      </c>
      <c r="G59" s="636" t="s">
        <v>376</v>
      </c>
      <c r="H59" s="639" t="s">
        <v>720</v>
      </c>
      <c r="I59" s="512"/>
      <c r="J59" s="512"/>
      <c r="K59" s="563"/>
      <c r="L59" s="434"/>
      <c r="M59" s="324"/>
      <c r="N59" s="446"/>
    </row>
    <row r="60" spans="1:14" s="633" customFormat="1" ht="18.75">
      <c r="A60" s="435"/>
      <c r="B60" s="435"/>
      <c r="C60" s="637"/>
      <c r="D60" s="637"/>
      <c r="F60" s="569" t="s">
        <v>723</v>
      </c>
      <c r="G60" s="636" t="s">
        <v>378</v>
      </c>
      <c r="H60" s="639" t="s">
        <v>720</v>
      </c>
      <c r="I60" s="512"/>
      <c r="J60" s="512"/>
      <c r="K60" s="563"/>
      <c r="L60" s="434"/>
      <c r="M60" s="324"/>
      <c r="N60" s="446"/>
    </row>
    <row r="61" spans="1:14" s="633" customFormat="1" ht="18.75">
      <c r="A61" s="435"/>
      <c r="B61" s="435"/>
      <c r="C61" s="637"/>
      <c r="D61" s="637"/>
      <c r="F61" s="569" t="s">
        <v>724</v>
      </c>
      <c r="G61" s="642" t="s">
        <v>730</v>
      </c>
      <c r="H61" s="639" t="s">
        <v>251</v>
      </c>
      <c r="I61" s="639" t="s">
        <v>251</v>
      </c>
      <c r="J61" s="639" t="s">
        <v>251</v>
      </c>
      <c r="K61" s="563"/>
      <c r="L61" s="434"/>
      <c r="M61" s="324"/>
      <c r="N61" s="446"/>
    </row>
    <row r="62" spans="1:14" s="633" customFormat="1" ht="18.75">
      <c r="A62" s="435"/>
      <c r="B62" s="435"/>
      <c r="C62" s="637"/>
      <c r="D62" s="637"/>
      <c r="F62" s="569" t="s">
        <v>725</v>
      </c>
      <c r="G62" s="636" t="s">
        <v>376</v>
      </c>
      <c r="H62" s="639" t="s">
        <v>731</v>
      </c>
      <c r="I62" s="512"/>
      <c r="J62" s="512"/>
      <c r="K62" s="563"/>
      <c r="L62" s="434"/>
      <c r="M62" s="324"/>
      <c r="N62" s="446"/>
    </row>
    <row r="63" spans="1:14" s="633" customFormat="1" ht="18.75">
      <c r="A63" s="435"/>
      <c r="B63" s="435"/>
      <c r="C63" s="637"/>
      <c r="D63" s="637"/>
      <c r="F63" s="569" t="s">
        <v>726</v>
      </c>
      <c r="G63" s="636" t="s">
        <v>378</v>
      </c>
      <c r="H63" s="639" t="s">
        <v>731</v>
      </c>
      <c r="I63" s="512"/>
      <c r="J63" s="512"/>
      <c r="K63" s="563"/>
      <c r="L63" s="434"/>
      <c r="M63" s="324"/>
      <c r="N63" s="446"/>
    </row>
    <row r="64" spans="1:14" s="633" customFormat="1" ht="18.75">
      <c r="A64" s="435"/>
      <c r="B64" s="435"/>
      <c r="C64" s="637"/>
      <c r="D64" s="637"/>
      <c r="F64" s="569" t="s">
        <v>727</v>
      </c>
      <c r="G64" s="642" t="s">
        <v>732</v>
      </c>
      <c r="H64" s="639" t="s">
        <v>251</v>
      </c>
      <c r="I64" s="639" t="s">
        <v>251</v>
      </c>
      <c r="J64" s="639" t="s">
        <v>251</v>
      </c>
      <c r="K64" s="563"/>
      <c r="L64" s="434"/>
      <c r="M64" s="324"/>
      <c r="N64" s="446"/>
    </row>
    <row r="65" spans="1:14" s="633" customFormat="1" ht="18.75">
      <c r="A65" s="435"/>
      <c r="B65" s="435"/>
      <c r="C65" s="637"/>
      <c r="D65" s="637"/>
      <c r="F65" s="569" t="s">
        <v>728</v>
      </c>
      <c r="G65" s="636" t="s">
        <v>376</v>
      </c>
      <c r="H65" s="639" t="s">
        <v>731</v>
      </c>
      <c r="I65" s="512"/>
      <c r="J65" s="512"/>
      <c r="K65" s="563"/>
      <c r="L65" s="434"/>
      <c r="M65" s="324"/>
      <c r="N65" s="446"/>
    </row>
    <row r="66" spans="1:14" s="633" customFormat="1" ht="18.75">
      <c r="A66" s="435"/>
      <c r="B66" s="435"/>
      <c r="C66" s="637"/>
      <c r="D66" s="637"/>
      <c r="F66" s="569" t="s">
        <v>729</v>
      </c>
      <c r="G66" s="636" t="s">
        <v>378</v>
      </c>
      <c r="H66" s="639" t="s">
        <v>731</v>
      </c>
      <c r="I66" s="512"/>
      <c r="J66" s="512"/>
      <c r="K66" s="563"/>
      <c r="L66" s="434"/>
      <c r="M66" s="324"/>
      <c r="N66" s="446"/>
    </row>
    <row r="67" spans="1:14" ht="18.75">
      <c r="A67" s="435"/>
      <c r="B67" s="435"/>
      <c r="F67" s="328" t="s">
        <v>734</v>
      </c>
      <c r="G67" s="505" t="s">
        <v>733</v>
      </c>
      <c r="H67" s="503" t="s">
        <v>251</v>
      </c>
      <c r="I67" s="503" t="s">
        <v>251</v>
      </c>
      <c r="J67" s="503" t="s">
        <v>251</v>
      </c>
      <c r="K67" s="563"/>
      <c r="L67" s="434"/>
      <c r="M67" s="324"/>
      <c r="N67" s="446"/>
    </row>
    <row r="68" spans="1:14" ht="18.75">
      <c r="A68" s="435"/>
      <c r="B68" s="435"/>
      <c r="F68" s="328" t="s">
        <v>735</v>
      </c>
      <c r="G68" s="506" t="s">
        <v>376</v>
      </c>
      <c r="H68" s="503" t="s">
        <v>465</v>
      </c>
      <c r="I68" s="512"/>
      <c r="J68" s="512"/>
      <c r="K68" s="563"/>
      <c r="L68" s="434"/>
      <c r="M68" s="324" t="s">
        <v>740</v>
      </c>
      <c r="N68" s="446"/>
    </row>
    <row r="69" spans="1:14" ht="18.75">
      <c r="A69" s="435"/>
      <c r="B69" s="435"/>
      <c r="F69" s="569" t="s">
        <v>736</v>
      </c>
      <c r="G69" s="506" t="s">
        <v>378</v>
      </c>
      <c r="H69" s="503" t="s">
        <v>465</v>
      </c>
      <c r="I69" s="512"/>
      <c r="J69" s="512"/>
      <c r="K69" s="563"/>
      <c r="L69" s="434"/>
      <c r="M69" s="324" t="s">
        <v>741</v>
      </c>
      <c r="N69" s="446"/>
    </row>
    <row r="70" spans="1:14" s="633" customFormat="1" ht="18.75">
      <c r="A70" s="435"/>
      <c r="B70" s="435"/>
      <c r="C70" s="637"/>
      <c r="D70" s="637"/>
      <c r="F70" s="569" t="s">
        <v>737</v>
      </c>
      <c r="G70" s="642" t="s">
        <v>689</v>
      </c>
      <c r="H70" s="639" t="s">
        <v>251</v>
      </c>
      <c r="I70" s="639" t="s">
        <v>251</v>
      </c>
      <c r="J70" s="639" t="s">
        <v>251</v>
      </c>
      <c r="K70" s="563"/>
      <c r="L70" s="434"/>
      <c r="M70" s="324"/>
      <c r="N70" s="446"/>
    </row>
    <row r="71" spans="1:14" s="633" customFormat="1" ht="18.75">
      <c r="A71" s="435"/>
      <c r="B71" s="435"/>
      <c r="C71" s="637"/>
      <c r="D71" s="637"/>
      <c r="F71" s="569" t="s">
        <v>738</v>
      </c>
      <c r="G71" s="636" t="s">
        <v>376</v>
      </c>
      <c r="H71" s="639" t="s">
        <v>518</v>
      </c>
      <c r="I71" s="512"/>
      <c r="J71" s="512"/>
      <c r="K71" s="563"/>
      <c r="L71" s="434"/>
      <c r="M71" s="324" t="s">
        <v>742</v>
      </c>
      <c r="N71" s="446"/>
    </row>
    <row r="72" spans="1:14" s="633" customFormat="1" ht="18.75">
      <c r="A72" s="435"/>
      <c r="B72" s="435"/>
      <c r="C72" s="637"/>
      <c r="D72" s="637"/>
      <c r="F72" s="569" t="s">
        <v>739</v>
      </c>
      <c r="G72" s="636" t="s">
        <v>378</v>
      </c>
      <c r="H72" s="639" t="s">
        <v>518</v>
      </c>
      <c r="I72" s="512"/>
      <c r="J72" s="512"/>
      <c r="K72" s="563"/>
      <c r="L72" s="434"/>
      <c r="M72" s="324" t="s">
        <v>743</v>
      </c>
      <c r="N72" s="446"/>
    </row>
    <row r="73" spans="1:14" ht="18.75">
      <c r="A73" s="435"/>
      <c r="B73" s="435"/>
      <c r="F73" s="328" t="s">
        <v>744</v>
      </c>
      <c r="G73" s="505" t="s">
        <v>505</v>
      </c>
      <c r="H73" s="503" t="s">
        <v>251</v>
      </c>
      <c r="I73" s="503" t="s">
        <v>251</v>
      </c>
      <c r="J73" s="503" t="s">
        <v>251</v>
      </c>
      <c r="K73" s="563"/>
      <c r="L73" s="434"/>
      <c r="M73" s="324" t="s">
        <v>509</v>
      </c>
      <c r="N73" s="446"/>
    </row>
    <row r="74" spans="1:14" ht="22.5">
      <c r="A74" s="435"/>
      <c r="B74" s="435"/>
      <c r="F74" s="328" t="s">
        <v>745</v>
      </c>
      <c r="G74" s="506" t="s">
        <v>376</v>
      </c>
      <c r="H74" s="503" t="s">
        <v>519</v>
      </c>
      <c r="I74" s="512"/>
      <c r="J74" s="512"/>
      <c r="K74" s="563"/>
      <c r="L74" s="434"/>
      <c r="M74" s="324" t="s">
        <v>747</v>
      </c>
      <c r="N74" s="446"/>
    </row>
    <row r="75" spans="1:14" ht="22.5">
      <c r="A75" s="435"/>
      <c r="B75" s="435"/>
      <c r="F75" s="569" t="s">
        <v>746</v>
      </c>
      <c r="G75" s="506" t="s">
        <v>378</v>
      </c>
      <c r="H75" s="503" t="s">
        <v>519</v>
      </c>
      <c r="I75" s="512"/>
      <c r="J75" s="512"/>
      <c r="K75" s="563"/>
      <c r="L75" s="434"/>
      <c r="M75" s="324" t="s">
        <v>748</v>
      </c>
      <c r="N75" s="446"/>
    </row>
    <row r="76" spans="1:14" ht="18.75" hidden="1">
      <c r="A76" s="435"/>
      <c r="B76" s="831" t="s">
        <v>744</v>
      </c>
      <c r="F76" s="328" t="str">
        <f>B76</f>
        <v>9.16</v>
      </c>
      <c r="G76" s="511"/>
      <c r="H76" s="714"/>
      <c r="I76" s="503" t="s">
        <v>251</v>
      </c>
      <c r="J76" s="503" t="s">
        <v>251</v>
      </c>
      <c r="K76" s="563"/>
      <c r="L76" s="434"/>
      <c r="M76" s="324"/>
      <c r="N76" s="446"/>
    </row>
    <row r="77" spans="1:14" ht="18.75" hidden="1">
      <c r="A77" s="435"/>
      <c r="B77" s="831"/>
      <c r="F77" s="335" t="str">
        <f>B76&amp;".1"</f>
        <v>9.16.1</v>
      </c>
      <c r="G77" s="506" t="s">
        <v>376</v>
      </c>
      <c r="H77" s="335" t="str">
        <f>IF(H76="","x",H76)</f>
        <v>x</v>
      </c>
      <c r="I77" s="512"/>
      <c r="J77" s="512"/>
      <c r="K77" s="563"/>
      <c r="L77" s="434"/>
      <c r="M77" s="324"/>
      <c r="N77" s="446"/>
    </row>
    <row r="78" spans="1:14" ht="18.75" hidden="1">
      <c r="A78" s="435"/>
      <c r="B78" s="831"/>
      <c r="F78" s="335" t="str">
        <f>B76&amp;".2"</f>
        <v>9.16.2</v>
      </c>
      <c r="G78" s="506" t="s">
        <v>378</v>
      </c>
      <c r="H78" s="335" t="str">
        <f>IF(H76="","x",H76)</f>
        <v>x</v>
      </c>
      <c r="I78" s="512"/>
      <c r="J78" s="512"/>
      <c r="K78" s="563"/>
      <c r="L78" s="434"/>
      <c r="M78" s="324"/>
      <c r="N78" s="446"/>
    </row>
    <row r="79" spans="6:14" ht="18.75">
      <c r="F79" s="495"/>
      <c r="G79" s="494" t="s">
        <v>410</v>
      </c>
      <c r="H79" s="494"/>
      <c r="I79" s="493"/>
      <c r="J79" s="493"/>
      <c r="K79" s="562"/>
      <c r="L79" s="434"/>
      <c r="M79" s="324"/>
      <c r="N79" s="446"/>
    </row>
    <row r="80" spans="2:14" ht="22.5">
      <c r="B80" s="15" t="s">
        <v>411</v>
      </c>
      <c r="F80" s="417" t="s">
        <v>350</v>
      </c>
      <c r="G80" s="418" t="s">
        <v>510</v>
      </c>
      <c r="H80" s="508" t="s">
        <v>251</v>
      </c>
      <c r="I80" s="400" t="s">
        <v>251</v>
      </c>
      <c r="J80" s="400" t="s">
        <v>251</v>
      </c>
      <c r="K80" s="564"/>
      <c r="L80" s="434"/>
      <c r="M80" s="324"/>
      <c r="N80" s="446"/>
    </row>
    <row r="81" spans="2:14" ht="22.5">
      <c r="B81" s="831" t="s">
        <v>412</v>
      </c>
      <c r="F81" s="417" t="str">
        <f>B81</f>
        <v>10.0</v>
      </c>
      <c r="G81" s="436" t="s">
        <v>511</v>
      </c>
      <c r="H81" s="400" t="s">
        <v>418</v>
      </c>
      <c r="I81" s="420">
        <f>SUM(I82:I85)</f>
        <v>0</v>
      </c>
      <c r="J81" s="420">
        <f>SUM(J82:J85)</f>
        <v>0</v>
      </c>
      <c r="K81" s="564"/>
      <c r="L81" s="434"/>
      <c r="M81" s="324" t="s">
        <v>512</v>
      </c>
      <c r="N81" s="446"/>
    </row>
    <row r="82" spans="2:14" ht="18.75">
      <c r="B82" s="831"/>
      <c r="F82" s="431" t="str">
        <f>B81&amp;".1"</f>
        <v>10.0.1</v>
      </c>
      <c r="G82" s="437" t="s">
        <v>57</v>
      </c>
      <c r="H82" s="400" t="s">
        <v>418</v>
      </c>
      <c r="I82" s="420">
        <f t="shared" si="0" ref="I82:J85">SUMIF($G$86:$G$96,$G82,I$86:I$96)</f>
        <v>0</v>
      </c>
      <c r="J82" s="420">
        <f t="shared" si="0"/>
        <v>0</v>
      </c>
      <c r="K82" s="564"/>
      <c r="L82" s="434"/>
      <c r="M82" s="324" t="s">
        <v>514</v>
      </c>
      <c r="N82" s="446"/>
    </row>
    <row r="83" spans="2:14" ht="18.75">
      <c r="B83" s="831"/>
      <c r="F83" s="431" t="str">
        <f>B81&amp;".2"</f>
        <v>10.0.2</v>
      </c>
      <c r="G83" s="437" t="s">
        <v>58</v>
      </c>
      <c r="H83" s="400" t="s">
        <v>418</v>
      </c>
      <c r="I83" s="420">
        <f t="shared" si="0"/>
        <v>0</v>
      </c>
      <c r="J83" s="420">
        <f t="shared" si="0"/>
        <v>0</v>
      </c>
      <c r="K83" s="564"/>
      <c r="L83" s="434"/>
      <c r="M83" s="324" t="s">
        <v>515</v>
      </c>
      <c r="N83" s="446"/>
    </row>
    <row r="84" spans="2:14" ht="18.75">
      <c r="B84" s="831"/>
      <c r="F84" s="431" t="str">
        <f>B81&amp;".3"</f>
        <v>10.0.3</v>
      </c>
      <c r="G84" s="437" t="s">
        <v>59</v>
      </c>
      <c r="H84" s="400" t="s">
        <v>418</v>
      </c>
      <c r="I84" s="420">
        <f t="shared" si="0"/>
        <v>0</v>
      </c>
      <c r="J84" s="420">
        <f t="shared" si="0"/>
        <v>0</v>
      </c>
      <c r="K84" s="564"/>
      <c r="L84" s="434"/>
      <c r="M84" s="324" t="s">
        <v>516</v>
      </c>
      <c r="N84" s="446"/>
    </row>
    <row r="85" spans="2:14" ht="18.75">
      <c r="B85" s="831"/>
      <c r="F85" s="431" t="str">
        <f>B81&amp;".4"</f>
        <v>10.0.4</v>
      </c>
      <c r="G85" s="437" t="s">
        <v>60</v>
      </c>
      <c r="H85" s="400" t="s">
        <v>418</v>
      </c>
      <c r="I85" s="420">
        <f t="shared" si="0"/>
        <v>0</v>
      </c>
      <c r="J85" s="420">
        <f t="shared" si="0"/>
        <v>0</v>
      </c>
      <c r="K85" s="564"/>
      <c r="L85" s="434"/>
      <c r="M85" s="324" t="s">
        <v>517</v>
      </c>
      <c r="N85" s="446"/>
    </row>
    <row r="86" spans="2:14" ht="45" hidden="1">
      <c r="B86" s="831" t="s">
        <v>412</v>
      </c>
      <c r="F86" s="417" t="str">
        <f>B86</f>
        <v>10.0</v>
      </c>
      <c r="G86" s="513"/>
      <c r="H86" s="400" t="s">
        <v>418</v>
      </c>
      <c r="I86" s="420">
        <f>SUM(I87:I90)</f>
        <v>0</v>
      </c>
      <c r="J86" s="420">
        <f>SUM(J87:J90)</f>
        <v>0</v>
      </c>
      <c r="K86" s="564">
        <f>G86</f>
        <v>0</v>
      </c>
      <c r="L86" s="434"/>
      <c r="M86" s="324" t="s">
        <v>513</v>
      </c>
      <c r="N86" s="446"/>
    </row>
    <row r="87" spans="1:14" ht="18.75" hidden="1">
      <c r="A87" s="345"/>
      <c r="B87" s="831"/>
      <c r="F87" s="431" t="str">
        <f>B86&amp;".1"</f>
        <v>10.0.1</v>
      </c>
      <c r="G87" s="509" t="s">
        <v>57</v>
      </c>
      <c r="H87" s="400" t="s">
        <v>418</v>
      </c>
      <c r="I87" s="486"/>
      <c r="J87" s="486"/>
      <c r="K87" s="564"/>
      <c r="L87" s="434"/>
      <c r="M87" s="324"/>
      <c r="N87" s="446"/>
    </row>
    <row r="88" spans="2:14" ht="18.75" hidden="1">
      <c r="B88" s="831"/>
      <c r="F88" s="431" t="str">
        <f>B86&amp;".2"</f>
        <v>10.0.2</v>
      </c>
      <c r="G88" s="509" t="s">
        <v>58</v>
      </c>
      <c r="H88" s="400" t="s">
        <v>418</v>
      </c>
      <c r="I88" s="486"/>
      <c r="J88" s="486"/>
      <c r="K88" s="564"/>
      <c r="L88" s="434"/>
      <c r="M88" s="324"/>
      <c r="N88" s="446"/>
    </row>
    <row r="89" spans="2:14" ht="18.75" hidden="1">
      <c r="B89" s="831"/>
      <c r="F89" s="431" t="str">
        <f>B86&amp;".3"</f>
        <v>10.0.3</v>
      </c>
      <c r="G89" s="509" t="s">
        <v>59</v>
      </c>
      <c r="H89" s="400" t="s">
        <v>418</v>
      </c>
      <c r="I89" s="486"/>
      <c r="J89" s="486"/>
      <c r="K89" s="564"/>
      <c r="L89" s="434"/>
      <c r="M89" s="324"/>
      <c r="N89" s="446"/>
    </row>
    <row r="90" spans="2:14" ht="18.75" hidden="1">
      <c r="B90" s="831"/>
      <c r="F90" s="431" t="str">
        <f>B86&amp;".4"</f>
        <v>10.0.4</v>
      </c>
      <c r="G90" s="509" t="s">
        <v>60</v>
      </c>
      <c r="H90" s="400" t="s">
        <v>418</v>
      </c>
      <c r="I90" s="486"/>
      <c r="J90" s="486"/>
      <c r="K90" s="564"/>
      <c r="L90" s="434"/>
      <c r="M90" s="324"/>
      <c r="N90" s="446"/>
    </row>
    <row r="91" spans="2:14" ht="45">
      <c r="B91" s="831" t="s">
        <v>413</v>
      </c>
      <c r="E91" s="169"/>
      <c r="F91" s="417" t="str">
        <f>B91</f>
        <v>10.1</v>
      </c>
      <c r="G91" s="513"/>
      <c r="H91" s="400" t="s">
        <v>418</v>
      </c>
      <c r="I91" s="420">
        <f>SUM(I92:I95)</f>
        <v>0</v>
      </c>
      <c r="J91" s="420">
        <f>SUM(J92:J95)</f>
        <v>0</v>
      </c>
      <c r="K91" s="565">
        <f>G91</f>
        <v>0</v>
      </c>
      <c r="L91" s="510"/>
      <c r="M91" s="521" t="s">
        <v>513</v>
      </c>
      <c r="N91" s="446"/>
    </row>
    <row r="92" spans="2:14" ht="18.75">
      <c r="B92" s="831"/>
      <c r="F92" s="431" t="str">
        <f>B91&amp;".1"</f>
        <v>10.1.1</v>
      </c>
      <c r="G92" s="509" t="s">
        <v>57</v>
      </c>
      <c r="H92" s="400" t="s">
        <v>418</v>
      </c>
      <c r="I92" s="486"/>
      <c r="J92" s="486"/>
      <c r="K92" s="564"/>
      <c r="L92" s="434"/>
      <c r="M92" s="324"/>
      <c r="N92" s="446"/>
    </row>
    <row r="93" spans="2:14" ht="18.75">
      <c r="B93" s="831"/>
      <c r="F93" s="431" t="str">
        <f>B91&amp;".2"</f>
        <v>10.1.2</v>
      </c>
      <c r="G93" s="509" t="s">
        <v>58</v>
      </c>
      <c r="H93" s="400" t="s">
        <v>418</v>
      </c>
      <c r="I93" s="486"/>
      <c r="J93" s="486"/>
      <c r="K93" s="564"/>
      <c r="L93" s="434"/>
      <c r="M93" s="324"/>
      <c r="N93" s="446"/>
    </row>
    <row r="94" spans="2:14" ht="18.75">
      <c r="B94" s="831"/>
      <c r="F94" s="431" t="str">
        <f>B91&amp;".3"</f>
        <v>10.1.3</v>
      </c>
      <c r="G94" s="509" t="s">
        <v>59</v>
      </c>
      <c r="H94" s="400" t="s">
        <v>418</v>
      </c>
      <c r="I94" s="486"/>
      <c r="J94" s="486"/>
      <c r="K94" s="564"/>
      <c r="L94" s="434"/>
      <c r="M94" s="324"/>
      <c r="N94" s="446"/>
    </row>
    <row r="95" spans="2:14" ht="18.75">
      <c r="B95" s="831"/>
      <c r="F95" s="431" t="str">
        <f>B91&amp;".4"</f>
        <v>10.1.4</v>
      </c>
      <c r="G95" s="509" t="s">
        <v>60</v>
      </c>
      <c r="H95" s="400" t="s">
        <v>418</v>
      </c>
      <c r="I95" s="486"/>
      <c r="J95" s="486"/>
      <c r="K95" s="564"/>
      <c r="L95" s="434"/>
      <c r="M95" s="324"/>
      <c r="N95" s="446"/>
    </row>
    <row r="96" spans="6:14" ht="18.75">
      <c r="F96" s="433"/>
      <c r="G96" s="426" t="s">
        <v>368</v>
      </c>
      <c r="H96" s="426"/>
      <c r="I96" s="427"/>
      <c r="J96" s="427"/>
      <c r="K96" s="566"/>
      <c r="L96" s="434"/>
      <c r="M96" s="324"/>
      <c r="N96" s="446"/>
    </row>
    <row r="97" spans="6:14" ht="3" customHeight="1">
      <c r="F97" s="87"/>
      <c r="G97" s="87"/>
      <c r="H97" s="87"/>
      <c r="I97" s="87"/>
      <c r="J97" s="438"/>
      <c r="N97" s="458"/>
    </row>
    <row r="98" spans="6:14" ht="18.75">
      <c r="F98" s="490">
        <v>1</v>
      </c>
      <c r="G98" s="865" t="s">
        <v>705</v>
      </c>
      <c r="H98" s="865"/>
      <c r="I98" s="865"/>
      <c r="J98" s="865"/>
      <c r="K98" s="865"/>
      <c r="L98" s="865"/>
      <c r="M98" s="865"/>
      <c r="N98" s="458"/>
    </row>
    <row r="99" spans="1:14" s="633" customFormat="1" ht="27" customHeight="1">
      <c r="A99" s="637"/>
      <c r="B99" s="638"/>
      <c r="C99" s="637"/>
      <c r="D99" s="637"/>
      <c r="F99" s="490"/>
      <c r="G99" s="865" t="s">
        <v>706</v>
      </c>
      <c r="H99" s="865"/>
      <c r="I99" s="865"/>
      <c r="J99" s="865"/>
      <c r="K99" s="865"/>
      <c r="L99" s="865"/>
      <c r="M99" s="865"/>
      <c r="N99" s="458"/>
    </row>
    <row r="100" spans="6:14" ht="18.75">
      <c r="F100" s="491">
        <v>2</v>
      </c>
      <c r="G100" s="864" t="s">
        <v>470</v>
      </c>
      <c r="H100" s="864"/>
      <c r="I100" s="864"/>
      <c r="J100" s="864"/>
      <c r="K100" s="864"/>
      <c r="L100" s="864"/>
      <c r="M100" s="864"/>
      <c r="N100" s="458"/>
    </row>
  </sheetData>
  <sheetProtection password="FA9C" sheet="1" objects="1" scenarios="1" formatColumns="0" formatRows="0"/>
  <mergeCells count="16">
    <mergeCell ref="F5:I5"/>
    <mergeCell ref="G100:M100"/>
    <mergeCell ref="G98:M98"/>
    <mergeCell ref="I8:K8"/>
    <mergeCell ref="M7:M9"/>
    <mergeCell ref="F7:L7"/>
    <mergeCell ref="G99:M99"/>
    <mergeCell ref="B86:B90"/>
    <mergeCell ref="B91:B95"/>
    <mergeCell ref="F8:F9"/>
    <mergeCell ref="G8:G9"/>
    <mergeCell ref="H8:H9"/>
    <mergeCell ref="B20:B22"/>
    <mergeCell ref="B76:B78"/>
    <mergeCell ref="B81:B85"/>
    <mergeCell ref="B23:B25"/>
  </mergeCells>
  <dataValidations count="9">
    <dataValidation type="list" operator="lessThanOrEqual" allowBlank="1" showInputMessage="1" showErrorMessage="1" errorTitle="Ошибка" error="Выберите значение из списка!" sqref="G21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J11 I15:I16 G76:H76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J17:J18"/>
    <dataValidation type="list" allowBlank="1" showDropDown="1" showInputMessage="1" showErrorMessage="1" prompt="Для выбора выполните двойной щелчок левой клавиши мыши по соответствующей ячейке." error="для выбора выполните двойной щелчок по ячейке" sqref="I11 I14">
      <formula1>"a"</formula1>
    </dataValidation>
    <dataValidation type="whole" allowBlank="1" showInputMessage="1" showErrorMessage="1" prompt="Укажите год реализации инвестиционной программы/мероприятия" errorTitle="Ошибка" error="Введите год с 2000 по 2080!" sqref="G20 G23">
      <formula1>2000</formula1>
      <formula2>2080</formula2>
    </dataValidation>
    <dataValidation type="list" operator="lessThanOrEqual" allowBlank="1" showInputMessage="1" showErrorMessage="1" prompt="Укажите источник финансирования" errorTitle="Ошибка" error="Выберите значение из списка!" sqref="G24 G86 G91">
      <formula1>source_of_funding</formula1>
    </dataValidation>
    <dataValidation type="decimal" allowBlank="1" showErrorMessage="1" errorTitle="Ошибка" error="Допускается ввод только неотрицательных чисел!" sqref="I21:J21 I24:J24 I29:J30 I32:J33 I35:J36 I41:I42 I59:I60 I62:I63 I65:I66 I68:J69 I71:J72 I74:J75 I87:J90 I92:J95">
      <formula1>0</formula1>
      <formula2>9.99999999999999E+23</formula2>
    </dataValidation>
    <dataValidation type="decimal" allowBlank="1" showInputMessage="1" showErrorMessage="1" error="Введите значение от 0 до 100%" sqref="I38:J39 J41:J42 I44:J45 I47:J48 I50:J51 I53:J54 I56:J57 J59:J60 J62:J63 J65:J66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I77:J78">
      <formula1>-9.99999999999999E+23</formula1>
      <formula2>9.99999999999999E+23</formula2>
    </dataValidation>
  </dataValidations>
  <pageMargins left="0.7" right="0.7" top="0.75" bottom="0.75" header="0.3" footer="0.3"/>
  <pageSetup orientation="portrait" paperSize="9" r:id="rId4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c539621-b5bb-4e9e-b3e0-76f7661bcfa3}">
  <sheetPr codeName="List14">
    <tabColor theme="0" tint="-0.249970003962517"/>
  </sheetPr>
  <dimension ref="A1:U20"/>
  <sheetViews>
    <sheetView showGridLines="0" workbookViewId="0" topLeftCell="C4">
      <selection pane="topLeft" activeCell="A1" sqref="A1"/>
    </sheetView>
  </sheetViews>
  <sheetFormatPr defaultColWidth="10.5736607142857" defaultRowHeight="15"/>
  <cols>
    <col min="1" max="1" width="9.14285714285714" style="635" hidden="1" customWidth="1"/>
    <col min="2" max="2" width="9.14285714285714" style="633" hidden="1" customWidth="1"/>
    <col min="3" max="3" width="3.71428571428571" style="52" customWidth="1"/>
    <col min="4" max="4" width="9.71428571428571" style="633" customWidth="1"/>
    <col min="5" max="5" width="37.7142857142857" style="633" customWidth="1"/>
    <col min="6" max="6" width="66.8571428571429" style="633" customWidth="1"/>
    <col min="7" max="7" width="116" style="633" customWidth="1"/>
    <col min="8" max="8" width="93.4285714285714" style="637" customWidth="1"/>
    <col min="9" max="17" width="10.5714285714286" style="633"/>
    <col min="18" max="18" width="10.5714285714286" style="247"/>
    <col min="19" max="16384" width="10.5714285714286" style="633"/>
  </cols>
  <sheetData>
    <row r="1" spans="3:18" s="637" customFormat="1" ht="15" customHeight="1" hidden="1">
      <c r="C1" s="235"/>
      <c r="G1" s="637">
        <v>4</v>
      </c>
      <c r="R1" s="248"/>
    </row>
    <row r="2" spans="3:18" s="637" customFormat="1" ht="15" customHeight="1" hidden="1">
      <c r="C2" s="235"/>
      <c r="R2" s="248"/>
    </row>
    <row r="3" spans="3:18" s="637" customFormat="1" ht="15" customHeight="1" hidden="1">
      <c r="C3" s="235"/>
      <c r="R3" s="248"/>
    </row>
    <row r="4" spans="3:7" ht="11.25" customHeight="1">
      <c r="C4" s="86"/>
      <c r="D4" s="476"/>
      <c r="E4" s="476"/>
      <c r="F4" s="476"/>
      <c r="G4" s="476"/>
    </row>
    <row r="5" spans="3:8" ht="22.5" customHeight="1">
      <c r="C5" s="86"/>
      <c r="D5" s="822" t="s">
        <v>244</v>
      </c>
      <c r="E5" s="822"/>
      <c r="F5" s="822"/>
      <c r="G5" s="822"/>
      <c r="H5" s="237"/>
    </row>
    <row r="6" spans="1:8" s="394" customFormat="1" ht="0.95" customHeight="1">
      <c r="A6" s="395"/>
      <c r="C6" s="711"/>
      <c r="D6" s="823"/>
      <c r="E6" s="823"/>
      <c r="F6" s="823"/>
      <c r="G6" s="823"/>
      <c r="H6" s="528"/>
    </row>
    <row r="7" spans="4:21" s="717" customFormat="1" ht="15">
      <c r="D7" s="352"/>
      <c r="E7" s="317"/>
      <c r="F7" s="317"/>
      <c r="G7" s="317"/>
      <c r="U7" s="254"/>
    </row>
    <row r="8" spans="3:21" s="71" customFormat="1" ht="15">
      <c r="C8" s="134">
        <v>22</v>
      </c>
      <c r="D8" s="824" t="s">
        <v>236</v>
      </c>
      <c r="E8" s="825"/>
      <c r="F8" s="825"/>
      <c r="G8" s="826"/>
      <c r="U8" s="259"/>
    </row>
    <row r="9" spans="4:7" ht="11.25" customHeight="1">
      <c r="D9" s="827" t="s">
        <v>225</v>
      </c>
      <c r="E9" s="827"/>
      <c r="F9" s="827"/>
      <c r="G9" s="828" t="s">
        <v>226</v>
      </c>
    </row>
    <row r="10" spans="1:7" ht="11.25" customHeight="1">
      <c r="A10" s="635" t="s">
        <v>459</v>
      </c>
      <c r="D10" s="730" t="s">
        <v>25</v>
      </c>
      <c r="E10" s="330"/>
      <c r="F10" s="331" t="s">
        <v>215</v>
      </c>
      <c r="G10" s="829"/>
    </row>
    <row r="11" spans="4:7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4:7" ht="15">
      <c r="D12" s="728">
        <v>1</v>
      </c>
      <c r="E12" s="336" t="s">
        <v>245</v>
      </c>
      <c r="F12" s="354" t="str">
        <f>IF(form_up_date="","",form_up_date)</f>
        <v>28.04.2022</v>
      </c>
      <c r="G12" s="356" t="s">
        <v>246</v>
      </c>
    </row>
    <row r="13" spans="4:7" ht="45">
      <c r="D13" s="728" t="s">
        <v>257</v>
      </c>
      <c r="E13" s="336" t="s">
        <v>247</v>
      </c>
      <c r="F13" s="354" t="s">
        <v>3340</v>
      </c>
      <c r="G13" s="337" t="s">
        <v>318</v>
      </c>
    </row>
    <row r="14" spans="4:7" ht="22.5">
      <c r="D14" s="728" t="s">
        <v>258</v>
      </c>
      <c r="E14" s="336" t="s">
        <v>248</v>
      </c>
      <c r="F14" s="354" t="s">
        <v>3337</v>
      </c>
      <c r="G14" s="356" t="s">
        <v>249</v>
      </c>
    </row>
    <row r="15" spans="4:7" ht="22.5">
      <c r="D15" s="728" t="s">
        <v>259</v>
      </c>
      <c r="E15" s="336" t="s">
        <v>250</v>
      </c>
      <c r="F15" s="355" t="s">
        <v>251</v>
      </c>
      <c r="G15" s="337"/>
    </row>
    <row r="16" spans="4:7" ht="15">
      <c r="D16" s="335" t="str">
        <f>D15&amp;".1"</f>
        <v>4.1.1</v>
      </c>
      <c r="E16" s="338" t="s">
        <v>3</v>
      </c>
      <c r="F16" s="354" t="str">
        <f>IF(region_name="","",region_name)</f>
        <v>Свердловская область</v>
      </c>
      <c r="G16" s="356" t="s">
        <v>252</v>
      </c>
    </row>
    <row r="17" spans="4:7" ht="22.5">
      <c r="D17" s="728" t="s">
        <v>260</v>
      </c>
      <c r="E17" s="339" t="s">
        <v>253</v>
      </c>
      <c r="F17" s="354" t="s">
        <v>3274</v>
      </c>
      <c r="G17" s="357" t="s">
        <v>254</v>
      </c>
    </row>
    <row r="18" spans="4:7" ht="56.25">
      <c r="D18" s="728" t="s">
        <v>261</v>
      </c>
      <c r="E18" s="340" t="s">
        <v>255</v>
      </c>
      <c r="F18" s="354" t="s">
        <v>3341</v>
      </c>
      <c r="G18" s="347" t="s">
        <v>317</v>
      </c>
    </row>
    <row r="19" spans="4:7" ht="15">
      <c r="D19" s="341"/>
      <c r="E19" s="342"/>
      <c r="F19" s="343"/>
      <c r="G19" s="344"/>
    </row>
    <row r="20" spans="4:7" ht="15">
      <c r="D20" s="345"/>
      <c r="E20" s="821" t="s">
        <v>256</v>
      </c>
      <c r="F20" s="821"/>
      <c r="G20" s="346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orientation="portrait" paperSize="9" r:id="rId3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6c5ae94-29c0-44fd-acd6-8bc6542242eb}">
  <sheetPr codeName="List13">
    <pageSetUpPr fitToPage="1"/>
  </sheetPr>
  <dimension ref="A1:Q15"/>
  <sheetViews>
    <sheetView showGridLines="0" workbookViewId="0" topLeftCell="C4">
      <selection pane="topLeft" activeCell="G18" sqref="G18"/>
    </sheetView>
  </sheetViews>
  <sheetFormatPr defaultColWidth="10.5736607142857" defaultRowHeight="14.25"/>
  <cols>
    <col min="1" max="1" width="9.14285714285714" style="660" hidden="1" customWidth="1"/>
    <col min="2" max="2" width="9.14285714285714" style="637" hidden="1" customWidth="1"/>
    <col min="3" max="3" width="3.71428571428571" style="661" customWidth="1"/>
    <col min="4" max="4" width="6.28571428571429" style="633" customWidth="1"/>
    <col min="5" max="5" width="64.1428571428571" style="633" customWidth="1"/>
    <col min="6" max="7" width="35.7142857142857" style="633" customWidth="1"/>
    <col min="8" max="8" width="115.714285714286" style="633" customWidth="1"/>
    <col min="9" max="9" width="10.5714285714286" style="633"/>
    <col min="10" max="11" width="10.5714285714286" style="309"/>
    <col min="12" max="16384" width="10.5714285714286" style="633"/>
  </cols>
  <sheetData>
    <row r="1" spans="14:17" ht="14.25" hidden="1">
      <c r="N1" s="662"/>
      <c r="O1" s="662"/>
      <c r="Q1" s="662"/>
    </row>
    <row r="2" ht="14.25" hidden="1"/>
    <row r="3" ht="14.25" hidden="1"/>
    <row r="4" spans="3:8" ht="3" customHeight="1">
      <c r="C4" s="669"/>
      <c r="D4" s="476"/>
      <c r="E4" s="476"/>
      <c r="F4" s="476"/>
      <c r="G4" s="88"/>
      <c r="H4" s="88"/>
    </row>
    <row r="5" spans="3:8" ht="26.1" customHeight="1">
      <c r="C5" s="669"/>
      <c r="D5" s="869" t="s">
        <v>762</v>
      </c>
      <c r="E5" s="869"/>
      <c r="F5" s="869"/>
      <c r="G5" s="869"/>
      <c r="H5" s="671"/>
    </row>
    <row r="6" spans="3:8" ht="3" customHeight="1">
      <c r="C6" s="669"/>
      <c r="D6" s="476"/>
      <c r="E6" s="576"/>
      <c r="F6" s="576"/>
      <c r="G6" s="399"/>
      <c r="H6" s="670"/>
    </row>
    <row r="7" spans="3:8" ht="14.25">
      <c r="C7" s="669"/>
      <c r="D7" s="776" t="s">
        <v>225</v>
      </c>
      <c r="E7" s="776"/>
      <c r="F7" s="776"/>
      <c r="G7" s="776"/>
      <c r="H7" s="870" t="s">
        <v>226</v>
      </c>
    </row>
    <row r="8" spans="3:8" ht="14.25">
      <c r="C8" s="669"/>
      <c r="D8" s="639" t="s">
        <v>25</v>
      </c>
      <c r="E8" s="663" t="s">
        <v>243</v>
      </c>
      <c r="F8" s="663" t="s">
        <v>215</v>
      </c>
      <c r="G8" s="663" t="s">
        <v>231</v>
      </c>
      <c r="H8" s="870"/>
    </row>
    <row r="9" spans="3:8" ht="12" customHeight="1">
      <c r="C9" s="669"/>
      <c r="D9" s="89" t="s">
        <v>26</v>
      </c>
      <c r="E9" s="89" t="s">
        <v>0</v>
      </c>
      <c r="F9" s="89" t="s">
        <v>1</v>
      </c>
      <c r="G9" s="89" t="s">
        <v>2</v>
      </c>
      <c r="H9" s="89" t="s">
        <v>12</v>
      </c>
    </row>
    <row r="10" spans="1:8" ht="33.75">
      <c r="A10" s="672"/>
      <c r="C10" s="669"/>
      <c r="D10" s="673" t="s">
        <v>26</v>
      </c>
      <c r="E10" s="539" t="s">
        <v>753</v>
      </c>
      <c r="F10" s="664" t="s">
        <v>3345</v>
      </c>
      <c r="G10" s="679" t="s">
        <v>3347</v>
      </c>
      <c r="H10" s="871" t="s">
        <v>759</v>
      </c>
    </row>
    <row r="11" spans="1:8" ht="14.25">
      <c r="A11" s="672"/>
      <c r="C11" s="669"/>
      <c r="D11" s="673" t="s">
        <v>0</v>
      </c>
      <c r="E11" s="539" t="s">
        <v>754</v>
      </c>
      <c r="F11" s="664" t="s">
        <v>3346</v>
      </c>
      <c r="G11" s="679" t="s">
        <v>3348</v>
      </c>
      <c r="H11" s="872"/>
    </row>
    <row r="12" spans="1:11" ht="14.25">
      <c r="A12" s="674"/>
      <c r="C12" s="54"/>
      <c r="D12" s="673" t="s">
        <v>1</v>
      </c>
      <c r="E12" s="539" t="s">
        <v>755</v>
      </c>
      <c r="F12" s="664" t="s">
        <v>3346</v>
      </c>
      <c r="G12" s="679" t="s">
        <v>3348</v>
      </c>
      <c r="H12" s="872"/>
      <c r="I12" s="309"/>
      <c r="K12" s="633"/>
    </row>
    <row r="13" spans="1:11" ht="14.25">
      <c r="A13" s="674"/>
      <c r="C13" s="54"/>
      <c r="D13" s="673" t="s">
        <v>2</v>
      </c>
      <c r="E13" s="539" t="s">
        <v>756</v>
      </c>
      <c r="F13" s="664" t="s">
        <v>3346</v>
      </c>
      <c r="G13" s="679" t="s">
        <v>3348</v>
      </c>
      <c r="H13" s="872"/>
      <c r="I13" s="309"/>
      <c r="K13" s="633"/>
    </row>
    <row r="14" spans="1:8" ht="22.5">
      <c r="A14" s="672"/>
      <c r="C14" s="669"/>
      <c r="D14" s="285"/>
      <c r="E14" s="665" t="s">
        <v>757</v>
      </c>
      <c r="F14" s="666"/>
      <c r="G14" s="667"/>
      <c r="H14" s="677" t="s">
        <v>760</v>
      </c>
    </row>
    <row r="15" spans="4:8" ht="14.25">
      <c r="D15" s="668"/>
      <c r="E15" s="668"/>
      <c r="F15" s="668"/>
      <c r="G15" s="668"/>
      <c r="H15" s="668"/>
    </row>
  </sheetData>
  <sheetProtection password="FA9C" sheet="1" objects="1" scenarios="1" formatColumns="0" formatRows="0"/>
  <mergeCells count="4">
    <mergeCell ref="D5:G5"/>
    <mergeCell ref="D7:G7"/>
    <mergeCell ref="H7:H8"/>
    <mergeCell ref="H10:H13"/>
  </mergeCells>
  <dataValidations count="2">
    <dataValidation type="textLength" operator="lessThanOrEqual" allowBlank="1" showInputMessage="1" showErrorMessage="1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errorTitle="Ошибка" error="Допускается ввод не более 900 символов!" sqref="G10: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10:F13 H10 E13">
      <formula1>900</formula1>
    </dataValidation>
  </dataValidations>
  <hyperlinks>
    <hyperlink ref="G10" location="'Форма 4.9'!$G$10" tooltip="Кликните по гиперссылке, чтобы перейти по ссылке на обосновывающие документы или отредактировать её" display="https://portal.eias.ru/Portal/DownloadPage.aspx?type=12&amp;guid=84144ed3-92ad-4873-ae36-264db51077cd"/>
    <hyperlink ref="G11" location="'Форма 4.9'!$G$11" tooltip="Кликните по гиперссылке, чтобы перейти по ссылке на обосновывающие документы или отредактировать её" display="http://www.zao-uts.com.ru/zakupki"/>
    <hyperlink ref="G12" location="'Форма 4.9'!$G$12" tooltip="Кликните по гиперссылке, чтобы перейти по ссылке на обосновывающие документы или отредактировать её" display="http://www.zao-uts.com.ru/zakupki"/>
    <hyperlink ref="G13" location="'Форма 4.9'!$G$13" tooltip="Кликните по гиперссылке, чтобы перейти по ссылке на обосновывающие документы или отредактировать её" display="http://www.zao-uts.com.ru/zakupki"/>
  </hyperlinks>
  <printOptions horizontalCentered="1" verticalCentered="1"/>
  <pageMargins left="0" right="0" top="0" bottom="0" header="0" footer="0.78740157480315"/>
  <pageSetup blackAndWhite="1" fitToHeight="0" orientation="portrait" paperSize="9" scale="56" r:id="rId2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86e40e2-4d77-4136-800a-4992ad00d92d}">
  <sheetPr codeName="List03">
    <pageSetUpPr fitToPage="1"/>
  </sheetPr>
  <dimension ref="A5:N15"/>
  <sheetViews>
    <sheetView showGridLines="0" workbookViewId="0" topLeftCell="C4">
      <selection pane="topLeft" activeCell="A1" sqref="A1"/>
    </sheetView>
  </sheetViews>
  <sheetFormatPr defaultColWidth="9.14285714285714" defaultRowHeight="14.25"/>
  <cols>
    <col min="1" max="1" width="9.14285714285714" style="270" hidden="1" customWidth="1"/>
    <col min="2" max="2" width="9.14285714285714" style="271" hidden="1" customWidth="1"/>
    <col min="3" max="3" width="3.71428571428571" style="272" customWidth="1"/>
    <col min="4" max="4" width="7" style="273" customWidth="1"/>
    <col min="5" max="5" width="11.2857142857143" style="273" customWidth="1"/>
    <col min="6" max="6" width="41" style="273" customWidth="1"/>
    <col min="7" max="7" width="18" style="273" customWidth="1"/>
    <col min="8" max="8" width="13.1428571428571" style="273" customWidth="1"/>
    <col min="9" max="9" width="11.4285714285714" style="273" customWidth="1"/>
    <col min="10" max="10" width="42.1428571428571" style="273" customWidth="1"/>
    <col min="11" max="11" width="115.714285714286" style="273" customWidth="1"/>
    <col min="12" max="12" width="3.71428571428571" style="273" customWidth="1"/>
    <col min="13" max="16384" width="9.14285714285714" style="273"/>
  </cols>
  <sheetData>
    <row r="1" ht="14.25" hidden="1"/>
    <row r="2" ht="14.25" hidden="1"/>
    <row r="3" ht="14.25" hidden="1"/>
    <row r="4" ht="3" customHeight="1"/>
    <row r="5" spans="1:11" s="33" customFormat="1" ht="22.5">
      <c r="A5" s="47"/>
      <c r="C5" s="54"/>
      <c r="D5" s="875" t="s">
        <v>224</v>
      </c>
      <c r="E5" s="875"/>
      <c r="F5" s="875"/>
      <c r="G5" s="875"/>
      <c r="H5" s="875"/>
      <c r="I5" s="875"/>
      <c r="J5" s="875"/>
      <c r="K5" s="274"/>
    </row>
    <row r="6" spans="1:11" s="296" customFormat="1" ht="3" customHeight="1" hidden="1">
      <c r="A6" s="292"/>
      <c r="B6" s="293"/>
      <c r="C6" s="294"/>
      <c r="D6" s="295"/>
      <c r="E6" s="295"/>
      <c r="G6" s="295"/>
      <c r="H6" s="295"/>
      <c r="I6" s="295"/>
      <c r="J6" s="295"/>
      <c r="K6" s="295"/>
    </row>
    <row r="7" spans="2:12" s="292" customFormat="1" ht="3" customHeight="1">
      <c r="B7" s="293"/>
      <c r="C7" s="294"/>
      <c r="D7" s="297"/>
      <c r="E7" s="297"/>
      <c r="G7" s="297"/>
      <c r="H7" s="297"/>
      <c r="I7" s="297"/>
      <c r="J7" s="297"/>
      <c r="K7" s="297"/>
      <c r="L7" s="298"/>
    </row>
    <row r="8" spans="1:11" s="296" customFormat="1" ht="14.25">
      <c r="A8" s="292"/>
      <c r="B8" s="293"/>
      <c r="C8" s="294"/>
      <c r="D8" s="876" t="s">
        <v>225</v>
      </c>
      <c r="E8" s="876"/>
      <c r="F8" s="876"/>
      <c r="G8" s="876"/>
      <c r="H8" s="876"/>
      <c r="I8" s="876"/>
      <c r="J8" s="876"/>
      <c r="K8" s="876" t="s">
        <v>226</v>
      </c>
    </row>
    <row r="9" spans="1:11" s="296" customFormat="1" ht="14.25">
      <c r="A9" s="292"/>
      <c r="B9" s="293"/>
      <c r="C9" s="294"/>
      <c r="D9" s="876" t="s">
        <v>25</v>
      </c>
      <c r="E9" s="876" t="s">
        <v>227</v>
      </c>
      <c r="F9" s="876"/>
      <c r="G9" s="876" t="s">
        <v>228</v>
      </c>
      <c r="H9" s="876"/>
      <c r="I9" s="876"/>
      <c r="J9" s="876"/>
      <c r="K9" s="876"/>
    </row>
    <row r="10" spans="1:11" s="296" customFormat="1" ht="22.5">
      <c r="A10" s="292"/>
      <c r="B10" s="293"/>
      <c r="C10" s="294"/>
      <c r="D10" s="876"/>
      <c r="E10" s="265" t="s">
        <v>229</v>
      </c>
      <c r="F10" s="265" t="s">
        <v>145</v>
      </c>
      <c r="G10" s="265" t="s">
        <v>145</v>
      </c>
      <c r="H10" s="265" t="s">
        <v>229</v>
      </c>
      <c r="I10" s="265" t="s">
        <v>230</v>
      </c>
      <c r="J10" s="265" t="s">
        <v>231</v>
      </c>
      <c r="K10" s="876"/>
    </row>
    <row r="11" spans="1:11" s="296" customFormat="1" ht="12" customHeight="1">
      <c r="A11" s="292"/>
      <c r="B11" s="293"/>
      <c r="C11" s="294"/>
      <c r="D11" s="89" t="s">
        <v>26</v>
      </c>
      <c r="E11" s="89" t="s">
        <v>0</v>
      </c>
      <c r="F11" s="89" t="s">
        <v>1</v>
      </c>
      <c r="G11" s="89" t="s">
        <v>2</v>
      </c>
      <c r="H11" s="89" t="s">
        <v>12</v>
      </c>
      <c r="I11" s="89" t="s">
        <v>13</v>
      </c>
      <c r="J11" s="89" t="s">
        <v>31</v>
      </c>
      <c r="K11" s="89" t="s">
        <v>32</v>
      </c>
    </row>
    <row r="12" spans="1:14" s="164" customFormat="1" ht="58.5" customHeight="1">
      <c r="A12" s="275" t="s">
        <v>1</v>
      </c>
      <c r="B12" s="276" t="s">
        <v>141</v>
      </c>
      <c r="C12" s="277"/>
      <c r="D12" s="278" t="s">
        <v>26</v>
      </c>
      <c r="E12" s="279"/>
      <c r="F12" s="280"/>
      <c r="G12" s="280"/>
      <c r="H12" s="280"/>
      <c r="I12" s="281"/>
      <c r="J12" s="616"/>
      <c r="K12" s="871" t="s">
        <v>232</v>
      </c>
      <c r="M12" s="283" t="str">
        <f>IF(ISERROR(INDEX(kind_of_nameforms,MATCH(E12,kind_of_forms,0),1)),"",INDEX(kind_of_nameforms,MATCH(E12,kind_of_forms,0),1))</f>
        <v/>
      </c>
      <c r="N12" s="284"/>
    </row>
    <row r="13" spans="1:11" ht="15" customHeight="1">
      <c r="A13" s="273"/>
      <c r="B13" s="273"/>
      <c r="C13" s="273"/>
      <c r="D13" s="285"/>
      <c r="E13" s="286" t="s">
        <v>164</v>
      </c>
      <c r="F13" s="287"/>
      <c r="G13" s="287"/>
      <c r="H13" s="287"/>
      <c r="I13" s="287"/>
      <c r="J13" s="288"/>
      <c r="K13" s="873"/>
    </row>
    <row r="14" spans="1:3" ht="3" customHeight="1">
      <c r="A14" s="273"/>
      <c r="B14" s="273"/>
      <c r="C14" s="273"/>
    </row>
    <row r="15" spans="5:10" ht="27.75" customHeight="1">
      <c r="E15" s="874" t="s">
        <v>233</v>
      </c>
      <c r="F15" s="874"/>
      <c r="G15" s="874"/>
      <c r="H15" s="874"/>
      <c r="I15" s="874"/>
      <c r="J15" s="874"/>
    </row>
  </sheetData>
  <sheetProtection algorithmName="SHA-512" hashValue="/fipPWMGMo3Kv/s/4kjXBdY6QAb0QBFYcjjvdX8Zcn8JgHrBzL/cpWKNLpMFxU6cjJC/t09qLonPclBLCtRN0Q==" saltValue="WOn3wEQmAKW2JgeaX8LLGQ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prompt="Выберите значение из списка" errorTitle="Ошибка" error="Выберите значение из списка" sqref="E12">
      <formula1>kind_of_forms</formula1>
    </dataValidation>
    <dataValidation type="textLength" operator="lessThanOrEqual" allowBlank="1" showInputMessage="1" showErrorMessage="1" prompt="Введите ссылку на обосновывающие материалы, загруженные с помощью &quot;ЕИАС Мониторинг&quot;." errorTitle="Ошибка" error="Допускается ввод не более 900 символов!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5" right="0.236220472440945" top="0.236220472440945" bottom="0.236220472440945" header="0.236220472440945" footer="0.236220472440945"/>
  <pageSetup fitToHeight="0" orientation="landscape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79059c9-5e9a-41eb-a0c5-95a5a8f91877}">
  <sheetPr codeName="List04">
    <pageSetUpPr fitToPage="1"/>
  </sheetPr>
  <dimension ref="C1:U16"/>
  <sheetViews>
    <sheetView showGridLines="0" workbookViewId="0" topLeftCell="C6">
      <selection pane="topLeft" activeCell="A1" sqref="A1"/>
    </sheetView>
  </sheetViews>
  <sheetFormatPr defaultColWidth="9.14285714285714" defaultRowHeight="15"/>
  <cols>
    <col min="1" max="2" width="9.14285714285714" style="22" hidden="1" customWidth="1"/>
    <col min="3" max="3" width="3.71428571428571" style="57" customWidth="1"/>
    <col min="4" max="4" width="6.28571428571429" style="22" customWidth="1"/>
    <col min="5" max="5" width="73.7142857142857" style="22" customWidth="1"/>
    <col min="6" max="20" width="9.14285714285714" style="22"/>
    <col min="21" max="21" width="9.14285714285714" style="257"/>
    <col min="22" max="16384" width="9.14285714285714" style="22"/>
  </cols>
  <sheetData>
    <row r="1" spans="3:21" s="93" customFormat="1" ht="15" hidden="1">
      <c r="C1" s="92"/>
      <c r="U1" s="256"/>
    </row>
    <row r="2" spans="3:21" s="93" customFormat="1" ht="15" hidden="1">
      <c r="C2" s="92"/>
      <c r="U2" s="256"/>
    </row>
    <row r="3" spans="3:21" s="93" customFormat="1" ht="15" hidden="1">
      <c r="C3" s="92"/>
      <c r="U3" s="256"/>
    </row>
    <row r="4" spans="3:21" s="93" customFormat="1" ht="15" hidden="1">
      <c r="C4" s="92"/>
      <c r="U4" s="256"/>
    </row>
    <row r="5" spans="3:21" s="93" customFormat="1" ht="15" hidden="1">
      <c r="C5" s="92"/>
      <c r="U5" s="256"/>
    </row>
    <row r="6" spans="3:21" s="93" customFormat="1" ht="10.5" customHeight="1">
      <c r="C6" s="94"/>
      <c r="D6" s="95"/>
      <c r="E6" s="95"/>
      <c r="U6" s="256"/>
    </row>
    <row r="7" spans="3:21" s="93" customFormat="1" ht="20.1" customHeight="1">
      <c r="C7" s="94"/>
      <c r="D7" s="877" t="s">
        <v>155</v>
      </c>
      <c r="E7" s="877"/>
      <c r="U7" s="256"/>
    </row>
    <row r="8" spans="3:5" s="709" customFormat="1" ht="0.95" customHeight="1">
      <c r="C8" s="710"/>
      <c r="D8" s="878"/>
      <c r="E8" s="878"/>
    </row>
    <row r="9" spans="3:21" s="93" customFormat="1" ht="6.95" customHeight="1">
      <c r="C9" s="94"/>
      <c r="D9" s="95"/>
      <c r="E9" s="95"/>
      <c r="U9" s="256"/>
    </row>
    <row r="10" spans="3:21" s="93" customFormat="1" ht="22.5" customHeight="1">
      <c r="C10" s="94"/>
      <c r="D10" s="64" t="s">
        <v>25</v>
      </c>
      <c r="E10" s="63" t="s">
        <v>118</v>
      </c>
      <c r="U10" s="256"/>
    </row>
    <row r="11" spans="3:21" s="93" customFormat="1" ht="11.25" customHeight="1">
      <c r="C11" s="94"/>
      <c r="D11" s="89" t="s">
        <v>26</v>
      </c>
      <c r="E11" s="89" t="s">
        <v>0</v>
      </c>
      <c r="U11" s="256"/>
    </row>
    <row r="12" spans="3:21" s="93" customFormat="1" ht="15" customHeight="1" hidden="1">
      <c r="C12" s="94"/>
      <c r="D12" s="96">
        <v>0</v>
      </c>
      <c r="E12" s="65"/>
      <c r="U12" s="256"/>
    </row>
    <row r="13" spans="3:21" s="93" customFormat="1" ht="14.1" customHeight="1">
      <c r="C13" s="97"/>
      <c r="D13" s="96">
        <v>1</v>
      </c>
      <c r="E13" s="66"/>
      <c r="U13" s="256"/>
    </row>
    <row r="14" spans="3:21" s="93" customFormat="1" ht="15" customHeight="1">
      <c r="C14" s="94"/>
      <c r="D14" s="102"/>
      <c r="E14" s="103" t="s">
        <v>164</v>
      </c>
      <c r="U14" s="256"/>
    </row>
    <row r="15" spans="3:21" s="93" customFormat="1" ht="11.25" customHeight="1">
      <c r="C15" s="92"/>
      <c r="U15" s="256"/>
    </row>
    <row r="16" spans="3:21" s="93" customFormat="1" ht="15">
      <c r="C16" s="92"/>
      <c r="D16" s="166"/>
      <c r="E16" s="98"/>
      <c r="F16" s="98"/>
      <c r="G16" s="99"/>
      <c r="H16" s="99"/>
      <c r="I16" s="99"/>
      <c r="U16" s="256"/>
    </row>
  </sheetData>
  <sheetProtection algorithmName="SHA-512" hashValue="0Y+Ju77xT/V21qOi5fqiswfDh/+7/Tc749xq1qlob8quUNrEe8u4X+m4FEtxlIilWCPYWowY0OqP+DbKPBj/gw==" saltValue="GvN+OsXerkylsSjLaAGCJA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'Ссылки на публикации'!$H$11"/>
    <hyperlink ref="I11" location="'Ссылки на публикации'!$I$11" tooltip="Кликните по гиперссылке, чтобы перейти на сайт организации или отредактировать её" display="'Ссылки на публикации'!$I$11"/>
    <hyperlink ref="H13" location="'Ссылки на публикации'!$H$13" tooltip="Кликните по гиперссылке, чтобы перейти на сайт организации или отредактировать её" display="'Ссылки на публикации'!$H$13"/>
    <hyperlink ref="I13" location="'Ссылки на публикации'!$I$13" tooltip="Кликните по гиперссылке, чтобы перейти на сайт организации или отредактировать её" display="'Ссылки на публикации'!$I$13"/>
  </hyperlinks>
  <printOptions horizontalCentered="1"/>
  <pageMargins left="0.24" right="0.24" top="0.24" bottom="0.24" header="0.24" footer="0.24"/>
  <pageSetup fitToHeight="0" orientation="landscape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b53ba6f-3669-4a29-84bd-ccccb50d7701}">
  <sheetPr codeName="ListComm">
    <pageSetUpPr fitToPage="1"/>
  </sheetPr>
  <dimension ref="C1:U14"/>
  <sheetViews>
    <sheetView showGridLines="0" workbookViewId="0" topLeftCell="C6">
      <selection pane="topLeft" activeCell="E22" sqref="E22"/>
    </sheetView>
  </sheetViews>
  <sheetFormatPr defaultColWidth="9.14285714285714" defaultRowHeight="15"/>
  <cols>
    <col min="1" max="2" width="9.14285714285714" style="22" hidden="1" customWidth="1"/>
    <col min="3" max="3" width="3.71428571428571" style="53" customWidth="1"/>
    <col min="4" max="4" width="6.28571428571429" style="22" customWidth="1"/>
    <col min="5" max="5" width="94.8571428571429" style="22" customWidth="1"/>
    <col min="6" max="11" width="9.14285714285714" style="22"/>
    <col min="12" max="12" width="9.14285714285714" style="257"/>
    <col min="13" max="16384" width="9.14285714285714" style="22"/>
  </cols>
  <sheetData>
    <row r="1" spans="3:12" s="93" customFormat="1" ht="15" hidden="1">
      <c r="C1" s="100"/>
      <c r="L1" s="256"/>
    </row>
    <row r="2" spans="3:12" s="93" customFormat="1" ht="15" hidden="1">
      <c r="C2" s="100"/>
      <c r="L2" s="256"/>
    </row>
    <row r="3" spans="3:12" s="93" customFormat="1" ht="15" hidden="1">
      <c r="C3" s="100"/>
      <c r="L3" s="256"/>
    </row>
    <row r="4" spans="3:12" s="93" customFormat="1" ht="15" hidden="1">
      <c r="C4" s="100"/>
      <c r="L4" s="256"/>
    </row>
    <row r="5" spans="3:12" s="93" customFormat="1" ht="15" hidden="1">
      <c r="C5" s="100"/>
      <c r="L5" s="256"/>
    </row>
    <row r="6" spans="3:12" s="93" customFormat="1" ht="10.5" customHeight="1">
      <c r="C6" s="101"/>
      <c r="D6" s="95"/>
      <c r="E6" s="95"/>
      <c r="L6" s="256"/>
    </row>
    <row r="7" spans="3:12" s="93" customFormat="1" ht="20.1" customHeight="1">
      <c r="C7" s="101"/>
      <c r="D7" s="879" t="s">
        <v>6</v>
      </c>
      <c r="E7" s="879"/>
      <c r="L7" s="256"/>
    </row>
    <row r="8" spans="3:12" s="93" customFormat="1" ht="15" customHeight="1">
      <c r="C8" s="101"/>
      <c r="D8" s="880" t="str">
        <f>IF(org=0,"Не определено",org)</f>
        <v>Акционерное общество "Управление тепловыми сетями", г.Верхняя Пышма</v>
      </c>
      <c r="E8" s="880"/>
      <c r="L8" s="256"/>
    </row>
    <row r="9" spans="3:12" s="93" customFormat="1" ht="6.95" customHeight="1">
      <c r="C9" s="101"/>
      <c r="D9" s="95"/>
      <c r="E9" s="95"/>
      <c r="L9" s="256"/>
    </row>
    <row r="10" spans="3:12" s="93" customFormat="1" ht="22.5" customHeight="1">
      <c r="C10" s="101"/>
      <c r="D10" s="64" t="s">
        <v>25</v>
      </c>
      <c r="E10" s="63" t="s">
        <v>29</v>
      </c>
      <c r="L10" s="256"/>
    </row>
    <row r="11" spans="3:12" s="93" customFormat="1" ht="11.25" customHeight="1">
      <c r="C11" s="101"/>
      <c r="D11" s="89" t="s">
        <v>26</v>
      </c>
      <c r="E11" s="89" t="s">
        <v>0</v>
      </c>
      <c r="L11" s="256"/>
    </row>
    <row r="12" spans="3:12" s="93" customFormat="1" ht="15" customHeight="1" hidden="1">
      <c r="C12" s="101"/>
      <c r="D12" s="96">
        <v>0</v>
      </c>
      <c r="E12" s="65"/>
      <c r="L12" s="256"/>
    </row>
    <row r="13" spans="3:21" s="71" customFormat="1" ht="15" customHeight="1">
      <c r="C13" s="744" t="s">
        <v>3335</v>
      </c>
      <c r="D13" s="239">
        <v>1</v>
      </c>
      <c r="E13" s="241" t="s">
        <v>3349</v>
      </c>
      <c r="F13" s="71" t="s">
        <v>141</v>
      </c>
      <c r="G13" s="71" t="s">
        <v>141</v>
      </c>
      <c r="H13" s="71" t="s">
        <v>141</v>
      </c>
      <c r="U13" s="259"/>
    </row>
    <row r="14" spans="3:12" s="93" customFormat="1" ht="15" customHeight="1">
      <c r="C14" s="101"/>
      <c r="D14" s="102"/>
      <c r="E14" s="103" t="s">
        <v>30</v>
      </c>
      <c r="L14" s="256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orientation="portrait" paperSize="9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8e51850-14e6-4012-a206-883151b68e9d}">
  <sheetPr codeName="ListCheck"/>
  <dimension ref="B2:E4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3.71428571428571" style="68" customWidth="1"/>
    <col min="2" max="3" width="29.7142857142857" style="68" customWidth="1"/>
    <col min="4" max="4" width="80.7142857142857" style="68" customWidth="1"/>
    <col min="5" max="5" width="17.7142857142857" style="68" customWidth="1"/>
    <col min="6" max="16384" width="9.14285714285714" style="68"/>
  </cols>
  <sheetData>
    <row r="1" ht="10.5" customHeight="1"/>
    <row r="2" spans="2:5" ht="20.1" customHeight="1">
      <c r="B2" s="881" t="s">
        <v>7</v>
      </c>
      <c r="C2" s="881"/>
      <c r="D2" s="881"/>
      <c r="E2" s="881"/>
    </row>
    <row r="3" ht="6.95" customHeight="1"/>
    <row r="4" spans="2:5" ht="21.75" customHeight="1">
      <c r="B4" s="203" t="s">
        <v>115</v>
      </c>
      <c r="C4" s="203" t="s">
        <v>116</v>
      </c>
      <c r="D4" s="203" t="s">
        <v>24</v>
      </c>
      <c r="E4" s="202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ageMargins left="0.75" right="0.75" top="1" bottom="1" header="0.5" footer="0.5"/>
  <pageSetup orientation="portrait" paperSize="9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e951e61-2759-4962-9a00-cf86fe4d96e5}">
  <sheetPr codeName="modReestr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164"/>
  </cols>
  <sheetData/>
  <sheetProtection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79189ec-dd92-40da-a8e8-058eb45d5071}">
  <sheetPr codeName="modfrmListIP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/>
  <sheetProtection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1148505-d5ce-4966-b367-1be350a8efbd}">
  <sheetPr codeName="REESTR_IP">
    <tabColor indexed="47"/>
  </sheetPr>
  <dimension ref="A1:D105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162"/>
  </cols>
  <sheetData>
    <row r="1" spans="1:4" ht="11.25">
      <c r="A1" s="162" t="s">
        <v>790</v>
      </c>
      <c r="B1" s="162" t="s">
        <v>791</v>
      </c>
      <c r="C1" s="162" t="s">
        <v>792</v>
      </c>
      <c r="D1" s="162" t="s">
        <v>793</v>
      </c>
    </row>
    <row r="2" spans="1:4" ht="11.25">
      <c r="A2" s="162">
        <v>1</v>
      </c>
      <c r="B2" s="162" t="s">
        <v>794</v>
      </c>
      <c r="C2" s="162" t="s">
        <v>795</v>
      </c>
      <c r="D2" s="162" t="s">
        <v>796</v>
      </c>
    </row>
    <row r="3" spans="1:4" ht="11.25">
      <c r="A3" s="162">
        <v>2</v>
      </c>
      <c r="B3" s="162" t="s">
        <v>797</v>
      </c>
      <c r="C3" s="162" t="s">
        <v>798</v>
      </c>
      <c r="D3" s="162" t="s">
        <v>799</v>
      </c>
    </row>
    <row r="4" spans="1:4" ht="11.25">
      <c r="A4" s="162">
        <v>3</v>
      </c>
      <c r="B4" s="162" t="s">
        <v>800</v>
      </c>
      <c r="C4" s="162" t="s">
        <v>795</v>
      </c>
      <c r="D4" s="162" t="s">
        <v>796</v>
      </c>
    </row>
    <row r="5" spans="1:4" ht="11.25">
      <c r="A5" s="162">
        <v>4</v>
      </c>
      <c r="B5" s="162" t="s">
        <v>801</v>
      </c>
      <c r="C5" s="162" t="s">
        <v>802</v>
      </c>
      <c r="D5" s="162" t="s">
        <v>803</v>
      </c>
    </row>
    <row r="6" spans="1:4" ht="11.25">
      <c r="A6" s="162">
        <v>5</v>
      </c>
      <c r="B6" s="162" t="s">
        <v>804</v>
      </c>
      <c r="C6" s="162" t="s">
        <v>805</v>
      </c>
      <c r="D6" s="162" t="s">
        <v>796</v>
      </c>
    </row>
    <row r="7" spans="1:4" ht="11.25">
      <c r="A7" s="162">
        <v>6</v>
      </c>
      <c r="B7" s="162" t="s">
        <v>806</v>
      </c>
      <c r="C7" s="162" t="s">
        <v>805</v>
      </c>
      <c r="D7" s="162" t="s">
        <v>796</v>
      </c>
    </row>
    <row r="8" spans="1:4" ht="11.25">
      <c r="A8" s="162">
        <v>7</v>
      </c>
      <c r="B8" s="162" t="s">
        <v>807</v>
      </c>
      <c r="C8" s="162" t="s">
        <v>808</v>
      </c>
      <c r="D8" s="162" t="s">
        <v>796</v>
      </c>
    </row>
    <row r="9" spans="1:4" ht="11.25">
      <c r="A9" s="162">
        <v>8</v>
      </c>
      <c r="B9" s="162" t="s">
        <v>809</v>
      </c>
      <c r="C9" s="162" t="s">
        <v>810</v>
      </c>
      <c r="D9" s="162" t="s">
        <v>799</v>
      </c>
    </row>
    <row r="10" spans="1:4" ht="11.25">
      <c r="A10" s="162">
        <v>9</v>
      </c>
      <c r="B10" s="162" t="s">
        <v>811</v>
      </c>
      <c r="C10" s="162" t="s">
        <v>812</v>
      </c>
      <c r="D10" s="162" t="s">
        <v>799</v>
      </c>
    </row>
    <row r="11" spans="1:4" ht="11.25">
      <c r="A11" s="162">
        <v>10</v>
      </c>
      <c r="B11" s="162" t="s">
        <v>813</v>
      </c>
      <c r="C11" s="162" t="s">
        <v>814</v>
      </c>
      <c r="D11" s="162" t="s">
        <v>815</v>
      </c>
    </row>
    <row r="12" spans="1:4" ht="11.25">
      <c r="A12" s="162">
        <v>11</v>
      </c>
      <c r="B12" s="162" t="s">
        <v>816</v>
      </c>
      <c r="C12" s="162" t="s">
        <v>802</v>
      </c>
      <c r="D12" s="162" t="s">
        <v>817</v>
      </c>
    </row>
    <row r="13" spans="1:4" ht="11.25">
      <c r="A13" s="162">
        <v>12</v>
      </c>
      <c r="B13" s="162" t="s">
        <v>818</v>
      </c>
      <c r="C13" s="162" t="s">
        <v>802</v>
      </c>
      <c r="D13" s="162" t="s">
        <v>799</v>
      </c>
    </row>
    <row r="14" spans="1:4" ht="11.25">
      <c r="A14" s="162">
        <v>13</v>
      </c>
      <c r="B14" s="162" t="s">
        <v>819</v>
      </c>
      <c r="C14" s="162" t="s">
        <v>802</v>
      </c>
      <c r="D14" s="162" t="s">
        <v>817</v>
      </c>
    </row>
    <row r="15" spans="1:4" ht="11.25">
      <c r="A15" s="162">
        <v>14</v>
      </c>
      <c r="B15" s="162" t="s">
        <v>820</v>
      </c>
      <c r="C15" s="162" t="s">
        <v>802</v>
      </c>
      <c r="D15" s="162" t="s">
        <v>803</v>
      </c>
    </row>
    <row r="16" spans="1:4" ht="11.25">
      <c r="A16" s="162">
        <v>15</v>
      </c>
      <c r="B16" s="162" t="s">
        <v>821</v>
      </c>
      <c r="C16" s="162" t="s">
        <v>808</v>
      </c>
      <c r="D16" s="162" t="s">
        <v>796</v>
      </c>
    </row>
    <row r="17" spans="1:4" ht="11.25">
      <c r="A17" s="162">
        <v>16</v>
      </c>
      <c r="B17" s="162" t="s">
        <v>822</v>
      </c>
      <c r="C17" s="162" t="s">
        <v>823</v>
      </c>
      <c r="D17" s="162" t="s">
        <v>824</v>
      </c>
    </row>
    <row r="18" spans="1:4" ht="11.25">
      <c r="A18" s="162">
        <v>17</v>
      </c>
      <c r="B18" s="162" t="s">
        <v>825</v>
      </c>
      <c r="C18" s="162" t="s">
        <v>823</v>
      </c>
      <c r="D18" s="162" t="s">
        <v>796</v>
      </c>
    </row>
    <row r="19" spans="1:4" ht="11.25">
      <c r="A19" s="162">
        <v>18</v>
      </c>
      <c r="B19" s="162" t="s">
        <v>826</v>
      </c>
      <c r="C19" s="162" t="s">
        <v>808</v>
      </c>
      <c r="D19" s="162" t="s">
        <v>796</v>
      </c>
    </row>
    <row r="20" spans="1:4" ht="11.25">
      <c r="A20" s="162">
        <v>19</v>
      </c>
      <c r="B20" s="162" t="s">
        <v>827</v>
      </c>
      <c r="C20" s="162" t="s">
        <v>828</v>
      </c>
      <c r="D20" s="162" t="s">
        <v>815</v>
      </c>
    </row>
    <row r="21" spans="1:4" ht="11.25">
      <c r="A21" s="162">
        <v>20</v>
      </c>
      <c r="B21" s="162" t="s">
        <v>829</v>
      </c>
      <c r="C21" s="162" t="s">
        <v>828</v>
      </c>
      <c r="D21" s="162" t="s">
        <v>815</v>
      </c>
    </row>
    <row r="22" spans="1:4" ht="11.25">
      <c r="A22" s="162">
        <v>21</v>
      </c>
      <c r="B22" s="162" t="s">
        <v>830</v>
      </c>
      <c r="C22" s="162" t="s">
        <v>828</v>
      </c>
      <c r="D22" s="162" t="s">
        <v>815</v>
      </c>
    </row>
    <row r="23" spans="1:4" ht="11.25">
      <c r="A23" s="162">
        <v>22</v>
      </c>
      <c r="B23" s="162" t="s">
        <v>831</v>
      </c>
      <c r="C23" s="162" t="s">
        <v>808</v>
      </c>
      <c r="D23" s="162" t="s">
        <v>796</v>
      </c>
    </row>
    <row r="24" spans="1:4" ht="11.25">
      <c r="A24" s="162">
        <v>23</v>
      </c>
      <c r="B24" s="162" t="s">
        <v>832</v>
      </c>
      <c r="C24" s="162" t="s">
        <v>808</v>
      </c>
      <c r="D24" s="162" t="s">
        <v>833</v>
      </c>
    </row>
    <row r="25" spans="1:4" ht="11.25">
      <c r="A25" s="162">
        <v>24</v>
      </c>
      <c r="B25" s="162" t="s">
        <v>834</v>
      </c>
      <c r="C25" s="162" t="s">
        <v>808</v>
      </c>
      <c r="D25" s="162" t="s">
        <v>817</v>
      </c>
    </row>
    <row r="26" spans="1:4" ht="11.25">
      <c r="A26" s="162">
        <v>25</v>
      </c>
      <c r="B26" s="162" t="s">
        <v>835</v>
      </c>
      <c r="C26" s="162" t="s">
        <v>808</v>
      </c>
      <c r="D26" s="162" t="s">
        <v>796</v>
      </c>
    </row>
    <row r="27" spans="1:4" ht="11.25">
      <c r="A27" s="162">
        <v>26</v>
      </c>
      <c r="B27" s="162" t="s">
        <v>836</v>
      </c>
      <c r="C27" s="162" t="s">
        <v>837</v>
      </c>
      <c r="D27" s="162" t="s">
        <v>815</v>
      </c>
    </row>
    <row r="28" spans="1:4" ht="11.25">
      <c r="A28" s="162">
        <v>27</v>
      </c>
      <c r="B28" s="162" t="s">
        <v>838</v>
      </c>
      <c r="C28" s="162" t="s">
        <v>837</v>
      </c>
      <c r="D28" s="162" t="s">
        <v>817</v>
      </c>
    </row>
    <row r="29" spans="1:4" ht="11.25">
      <c r="A29" s="162">
        <v>28</v>
      </c>
      <c r="B29" s="162" t="s">
        <v>839</v>
      </c>
      <c r="C29" s="162" t="s">
        <v>837</v>
      </c>
      <c r="D29" s="162" t="s">
        <v>840</v>
      </c>
    </row>
    <row r="30" spans="1:4" ht="11.25">
      <c r="A30" s="162">
        <v>29</v>
      </c>
      <c r="B30" s="162" t="s">
        <v>841</v>
      </c>
      <c r="C30" s="162" t="s">
        <v>837</v>
      </c>
      <c r="D30" s="162" t="s">
        <v>815</v>
      </c>
    </row>
    <row r="31" spans="1:4" ht="11.25">
      <c r="A31" s="162">
        <v>30</v>
      </c>
      <c r="B31" s="162" t="s">
        <v>842</v>
      </c>
      <c r="C31" s="162" t="s">
        <v>837</v>
      </c>
      <c r="D31" s="162" t="s">
        <v>815</v>
      </c>
    </row>
    <row r="32" spans="1:4" ht="11.25">
      <c r="A32" s="162">
        <v>31</v>
      </c>
      <c r="B32" s="162" t="s">
        <v>843</v>
      </c>
      <c r="C32" s="162" t="s">
        <v>837</v>
      </c>
      <c r="D32" s="162" t="s">
        <v>815</v>
      </c>
    </row>
    <row r="33" spans="1:4" ht="11.25">
      <c r="A33" s="162">
        <v>32</v>
      </c>
      <c r="B33" s="162" t="s">
        <v>844</v>
      </c>
      <c r="C33" s="162" t="s">
        <v>837</v>
      </c>
      <c r="D33" s="162" t="s">
        <v>799</v>
      </c>
    </row>
    <row r="34" spans="1:4" ht="11.25">
      <c r="A34" s="162">
        <v>33</v>
      </c>
      <c r="B34" s="162" t="s">
        <v>845</v>
      </c>
      <c r="C34" s="162" t="s">
        <v>837</v>
      </c>
      <c r="D34" s="162" t="s">
        <v>796</v>
      </c>
    </row>
    <row r="35" spans="1:4" ht="11.25">
      <c r="A35" s="162">
        <v>34</v>
      </c>
      <c r="B35" s="162" t="s">
        <v>846</v>
      </c>
      <c r="C35" s="162" t="s">
        <v>847</v>
      </c>
      <c r="D35" s="162" t="s">
        <v>796</v>
      </c>
    </row>
    <row r="36" spans="1:4" ht="11.25">
      <c r="A36" s="162">
        <v>35</v>
      </c>
      <c r="B36" s="162" t="s">
        <v>848</v>
      </c>
      <c r="C36" s="162" t="s">
        <v>847</v>
      </c>
      <c r="D36" s="162" t="s">
        <v>824</v>
      </c>
    </row>
    <row r="37" spans="1:4" ht="11.25">
      <c r="A37" s="162">
        <v>36</v>
      </c>
      <c r="B37" s="162" t="s">
        <v>849</v>
      </c>
      <c r="C37" s="162" t="s">
        <v>847</v>
      </c>
      <c r="D37" s="162" t="s">
        <v>796</v>
      </c>
    </row>
    <row r="38" spans="1:4" ht="11.25">
      <c r="A38" s="162">
        <v>37</v>
      </c>
      <c r="B38" s="162" t="s">
        <v>850</v>
      </c>
      <c r="C38" s="162" t="s">
        <v>837</v>
      </c>
      <c r="D38" s="162" t="s">
        <v>796</v>
      </c>
    </row>
    <row r="39" spans="1:4" ht="11.25">
      <c r="A39" s="162">
        <v>38</v>
      </c>
      <c r="B39" s="162" t="s">
        <v>851</v>
      </c>
      <c r="C39" s="162" t="s">
        <v>852</v>
      </c>
      <c r="D39" s="162" t="s">
        <v>799</v>
      </c>
    </row>
    <row r="40" spans="1:4" ht="11.25">
      <c r="A40" s="162">
        <v>39</v>
      </c>
      <c r="B40" s="162" t="s">
        <v>853</v>
      </c>
      <c r="C40" s="162" t="s">
        <v>802</v>
      </c>
      <c r="D40" s="162" t="s">
        <v>854</v>
      </c>
    </row>
    <row r="41" spans="1:4" ht="11.25">
      <c r="A41" s="162">
        <v>40</v>
      </c>
      <c r="B41" s="162" t="s">
        <v>855</v>
      </c>
      <c r="C41" s="162" t="s">
        <v>852</v>
      </c>
      <c r="D41" s="162" t="s">
        <v>854</v>
      </c>
    </row>
    <row r="42" spans="1:4" ht="11.25">
      <c r="A42" s="162">
        <v>41</v>
      </c>
      <c r="B42" s="162" t="s">
        <v>856</v>
      </c>
      <c r="C42" s="162" t="s">
        <v>852</v>
      </c>
      <c r="D42" s="162" t="s">
        <v>796</v>
      </c>
    </row>
    <row r="43" spans="1:4" ht="11.25">
      <c r="A43" s="162">
        <v>42</v>
      </c>
      <c r="B43" s="162" t="s">
        <v>857</v>
      </c>
      <c r="C43" s="162" t="s">
        <v>852</v>
      </c>
      <c r="D43" s="162" t="s">
        <v>854</v>
      </c>
    </row>
    <row r="44" spans="1:4" ht="11.25">
      <c r="A44" s="162">
        <v>43</v>
      </c>
      <c r="B44" s="162" t="s">
        <v>858</v>
      </c>
      <c r="C44" s="162" t="s">
        <v>852</v>
      </c>
      <c r="D44" s="162" t="s">
        <v>859</v>
      </c>
    </row>
    <row r="45" spans="1:4" ht="11.25">
      <c r="A45" s="162">
        <v>44</v>
      </c>
      <c r="B45" s="162" t="s">
        <v>860</v>
      </c>
      <c r="C45" s="162" t="s">
        <v>852</v>
      </c>
      <c r="D45" s="162" t="s">
        <v>840</v>
      </c>
    </row>
    <row r="46" spans="1:4" ht="11.25">
      <c r="A46" s="162">
        <v>45</v>
      </c>
      <c r="B46" s="162" t="s">
        <v>861</v>
      </c>
      <c r="C46" s="162" t="s">
        <v>852</v>
      </c>
      <c r="D46" s="162" t="s">
        <v>817</v>
      </c>
    </row>
    <row r="47" spans="1:4" ht="11.25">
      <c r="A47" s="162">
        <v>46</v>
      </c>
      <c r="B47" s="162" t="s">
        <v>862</v>
      </c>
      <c r="C47" s="162" t="s">
        <v>852</v>
      </c>
      <c r="D47" s="162" t="s">
        <v>817</v>
      </c>
    </row>
    <row r="48" spans="1:4" ht="11.25">
      <c r="A48" s="162">
        <v>47</v>
      </c>
      <c r="B48" s="162" t="s">
        <v>863</v>
      </c>
      <c r="C48" s="162" t="s">
        <v>852</v>
      </c>
      <c r="D48" s="162" t="s">
        <v>817</v>
      </c>
    </row>
    <row r="49" spans="1:4" ht="11.25">
      <c r="A49" s="162">
        <v>48</v>
      </c>
      <c r="B49" s="162" t="s">
        <v>864</v>
      </c>
      <c r="C49" s="162" t="s">
        <v>852</v>
      </c>
      <c r="D49" s="162" t="s">
        <v>817</v>
      </c>
    </row>
    <row r="50" spans="1:4" ht="11.25">
      <c r="A50" s="162">
        <v>49</v>
      </c>
      <c r="B50" s="162" t="s">
        <v>865</v>
      </c>
      <c r="C50" s="162" t="s">
        <v>852</v>
      </c>
      <c r="D50" s="162" t="s">
        <v>817</v>
      </c>
    </row>
    <row r="51" spans="1:4" ht="11.25">
      <c r="A51" s="162">
        <v>50</v>
      </c>
      <c r="B51" s="162" t="s">
        <v>866</v>
      </c>
      <c r="C51" s="162" t="s">
        <v>852</v>
      </c>
      <c r="D51" s="162" t="s">
        <v>817</v>
      </c>
    </row>
    <row r="52" spans="1:4" ht="11.25">
      <c r="A52" s="162">
        <v>51</v>
      </c>
      <c r="B52" s="162" t="s">
        <v>867</v>
      </c>
      <c r="C52" s="162" t="s">
        <v>868</v>
      </c>
      <c r="D52" s="162" t="s">
        <v>854</v>
      </c>
    </row>
    <row r="53" spans="1:4" ht="11.25">
      <c r="A53" s="162">
        <v>52</v>
      </c>
      <c r="B53" s="162" t="s">
        <v>869</v>
      </c>
      <c r="C53" s="162" t="s">
        <v>868</v>
      </c>
      <c r="D53" s="162" t="s">
        <v>796</v>
      </c>
    </row>
    <row r="54" spans="1:4" ht="11.25">
      <c r="A54" s="162">
        <v>53</v>
      </c>
      <c r="B54" s="162" t="s">
        <v>870</v>
      </c>
      <c r="C54" s="162" t="s">
        <v>868</v>
      </c>
      <c r="D54" s="162" t="s">
        <v>796</v>
      </c>
    </row>
    <row r="55" spans="1:4" ht="11.25">
      <c r="A55" s="162">
        <v>54</v>
      </c>
      <c r="B55" s="162" t="s">
        <v>871</v>
      </c>
      <c r="C55" s="162" t="s">
        <v>872</v>
      </c>
      <c r="D55" s="162" t="s">
        <v>796</v>
      </c>
    </row>
    <row r="56" spans="1:4" ht="11.25">
      <c r="A56" s="162">
        <v>55</v>
      </c>
      <c r="B56" s="162" t="s">
        <v>873</v>
      </c>
      <c r="C56" s="162" t="s">
        <v>868</v>
      </c>
      <c r="D56" s="162" t="s">
        <v>796</v>
      </c>
    </row>
    <row r="57" spans="1:4" ht="11.25">
      <c r="A57" s="162">
        <v>56</v>
      </c>
      <c r="B57" s="162" t="s">
        <v>874</v>
      </c>
      <c r="C57" s="162" t="s">
        <v>872</v>
      </c>
      <c r="D57" s="162" t="s">
        <v>799</v>
      </c>
    </row>
    <row r="58" spans="1:4" ht="11.25">
      <c r="A58" s="162">
        <v>57</v>
      </c>
      <c r="B58" s="162" t="s">
        <v>875</v>
      </c>
      <c r="C58" s="162" t="s">
        <v>872</v>
      </c>
      <c r="D58" s="162" t="s">
        <v>796</v>
      </c>
    </row>
    <row r="59" spans="1:4" ht="11.25">
      <c r="A59" s="162">
        <v>58</v>
      </c>
      <c r="B59" s="162" t="s">
        <v>876</v>
      </c>
      <c r="C59" s="162" t="s">
        <v>872</v>
      </c>
      <c r="D59" s="162" t="s">
        <v>796</v>
      </c>
    </row>
    <row r="60" spans="1:4" ht="11.25">
      <c r="A60" s="162">
        <v>59</v>
      </c>
      <c r="B60" s="162" t="s">
        <v>877</v>
      </c>
      <c r="C60" s="162" t="s">
        <v>872</v>
      </c>
      <c r="D60" s="162" t="s">
        <v>840</v>
      </c>
    </row>
    <row r="61" spans="1:4" ht="11.25">
      <c r="A61" s="162">
        <v>60</v>
      </c>
      <c r="B61" s="162" t="s">
        <v>878</v>
      </c>
      <c r="C61" s="162" t="s">
        <v>872</v>
      </c>
      <c r="D61" s="162" t="s">
        <v>824</v>
      </c>
    </row>
    <row r="62" spans="1:4" ht="11.25">
      <c r="A62" s="162">
        <v>61</v>
      </c>
      <c r="B62" s="162" t="s">
        <v>879</v>
      </c>
      <c r="C62" s="162" t="s">
        <v>872</v>
      </c>
      <c r="D62" s="162" t="s">
        <v>824</v>
      </c>
    </row>
    <row r="63" spans="1:4" ht="11.25">
      <c r="A63" s="162">
        <v>62</v>
      </c>
      <c r="B63" s="162" t="s">
        <v>880</v>
      </c>
      <c r="C63" s="162" t="s">
        <v>872</v>
      </c>
      <c r="D63" s="162" t="s">
        <v>824</v>
      </c>
    </row>
    <row r="64" spans="1:4" ht="11.25">
      <c r="A64" s="162">
        <v>63</v>
      </c>
      <c r="B64" s="162" t="s">
        <v>881</v>
      </c>
      <c r="C64" s="162" t="s">
        <v>872</v>
      </c>
      <c r="D64" s="162" t="s">
        <v>824</v>
      </c>
    </row>
    <row r="65" spans="1:4" ht="11.25">
      <c r="A65" s="162">
        <v>64</v>
      </c>
      <c r="B65" s="162" t="s">
        <v>882</v>
      </c>
      <c r="C65" s="162" t="s">
        <v>868</v>
      </c>
      <c r="D65" s="162" t="s">
        <v>883</v>
      </c>
    </row>
    <row r="66" spans="1:4" ht="11.25">
      <c r="A66" s="162">
        <v>65</v>
      </c>
      <c r="B66" s="162" t="s">
        <v>884</v>
      </c>
      <c r="C66" s="162" t="s">
        <v>885</v>
      </c>
      <c r="D66" s="162" t="s">
        <v>796</v>
      </c>
    </row>
    <row r="67" spans="1:4" ht="11.25">
      <c r="A67" s="162">
        <v>66</v>
      </c>
      <c r="B67" s="162" t="s">
        <v>886</v>
      </c>
      <c r="C67" s="162" t="s">
        <v>885</v>
      </c>
      <c r="D67" s="162" t="s">
        <v>796</v>
      </c>
    </row>
    <row r="68" spans="1:4" ht="11.25">
      <c r="A68" s="162">
        <v>67</v>
      </c>
      <c r="B68" s="162" t="s">
        <v>887</v>
      </c>
      <c r="C68" s="162" t="s">
        <v>888</v>
      </c>
      <c r="D68" s="162" t="s">
        <v>796</v>
      </c>
    </row>
    <row r="69" spans="1:4" ht="11.25">
      <c r="A69" s="162">
        <v>68</v>
      </c>
      <c r="B69" s="162" t="s">
        <v>889</v>
      </c>
      <c r="C69" s="162" t="s">
        <v>885</v>
      </c>
      <c r="D69" s="162" t="s">
        <v>796</v>
      </c>
    </row>
    <row r="70" spans="1:4" ht="11.25">
      <c r="A70" s="162">
        <v>69</v>
      </c>
      <c r="B70" s="162" t="s">
        <v>890</v>
      </c>
      <c r="C70" s="162" t="s">
        <v>891</v>
      </c>
      <c r="D70" s="162" t="s">
        <v>840</v>
      </c>
    </row>
    <row r="71" spans="1:4" ht="11.25">
      <c r="A71" s="162">
        <v>70</v>
      </c>
      <c r="B71" s="162" t="s">
        <v>892</v>
      </c>
      <c r="C71" s="162" t="s">
        <v>885</v>
      </c>
      <c r="D71" s="162" t="s">
        <v>840</v>
      </c>
    </row>
    <row r="72" spans="1:4" ht="11.25">
      <c r="A72" s="162">
        <v>71</v>
      </c>
      <c r="B72" s="162" t="s">
        <v>892</v>
      </c>
      <c r="C72" s="162" t="s">
        <v>893</v>
      </c>
      <c r="D72" s="162" t="s">
        <v>840</v>
      </c>
    </row>
    <row r="73" spans="1:4" ht="11.25">
      <c r="A73" s="162">
        <v>72</v>
      </c>
      <c r="B73" s="162" t="s">
        <v>894</v>
      </c>
      <c r="C73" s="162" t="s">
        <v>891</v>
      </c>
      <c r="D73" s="162" t="s">
        <v>815</v>
      </c>
    </row>
    <row r="74" spans="1:4" ht="11.25">
      <c r="A74" s="162">
        <v>73</v>
      </c>
      <c r="B74" s="162" t="s">
        <v>895</v>
      </c>
      <c r="C74" s="162" t="s">
        <v>891</v>
      </c>
      <c r="D74" s="162" t="s">
        <v>817</v>
      </c>
    </row>
    <row r="75" spans="1:4" ht="11.25">
      <c r="A75" s="162">
        <v>74</v>
      </c>
      <c r="B75" s="162" t="s">
        <v>896</v>
      </c>
      <c r="C75" s="162" t="s">
        <v>897</v>
      </c>
      <c r="D75" s="162" t="s">
        <v>817</v>
      </c>
    </row>
    <row r="76" spans="1:4" ht="11.25">
      <c r="A76" s="162">
        <v>75</v>
      </c>
      <c r="B76" s="162" t="s">
        <v>896</v>
      </c>
      <c r="C76" s="162" t="s">
        <v>898</v>
      </c>
      <c r="D76" s="162" t="s">
        <v>817</v>
      </c>
    </row>
    <row r="77" spans="1:4" ht="11.25">
      <c r="A77" s="162">
        <v>76</v>
      </c>
      <c r="B77" s="162" t="s">
        <v>896</v>
      </c>
      <c r="C77" s="162" t="s">
        <v>885</v>
      </c>
      <c r="D77" s="162" t="s">
        <v>796</v>
      </c>
    </row>
    <row r="78" spans="1:4" ht="11.25">
      <c r="A78" s="162">
        <v>77</v>
      </c>
      <c r="B78" s="162" t="s">
        <v>899</v>
      </c>
      <c r="C78" s="162" t="s">
        <v>898</v>
      </c>
      <c r="D78" s="162" t="s">
        <v>817</v>
      </c>
    </row>
    <row r="79" spans="1:4" ht="11.25">
      <c r="A79" s="162">
        <v>78</v>
      </c>
      <c r="B79" s="162" t="s">
        <v>900</v>
      </c>
      <c r="C79" s="162" t="s">
        <v>898</v>
      </c>
      <c r="D79" s="162" t="s">
        <v>817</v>
      </c>
    </row>
    <row r="80" spans="1:4" ht="11.25">
      <c r="A80" s="162">
        <v>79</v>
      </c>
      <c r="B80" s="162" t="s">
        <v>901</v>
      </c>
      <c r="C80" s="162" t="s">
        <v>898</v>
      </c>
      <c r="D80" s="162" t="s">
        <v>817</v>
      </c>
    </row>
    <row r="81" spans="1:4" ht="11.25">
      <c r="A81" s="162">
        <v>80</v>
      </c>
      <c r="B81" s="162" t="s">
        <v>902</v>
      </c>
      <c r="C81" s="162" t="s">
        <v>897</v>
      </c>
      <c r="D81" s="162" t="s">
        <v>817</v>
      </c>
    </row>
    <row r="82" spans="1:4" ht="11.25">
      <c r="A82" s="162">
        <v>81</v>
      </c>
      <c r="B82" s="162" t="s">
        <v>903</v>
      </c>
      <c r="C82" s="162" t="s">
        <v>891</v>
      </c>
      <c r="D82" s="162" t="s">
        <v>824</v>
      </c>
    </row>
    <row r="83" spans="1:4" ht="11.25">
      <c r="A83" s="162">
        <v>82</v>
      </c>
      <c r="B83" s="162" t="s">
        <v>904</v>
      </c>
      <c r="C83" s="162" t="s">
        <v>885</v>
      </c>
      <c r="D83" s="162" t="s">
        <v>824</v>
      </c>
    </row>
    <row r="84" spans="1:4" ht="11.25">
      <c r="A84" s="162">
        <v>83</v>
      </c>
      <c r="B84" s="162" t="s">
        <v>905</v>
      </c>
      <c r="C84" s="162" t="s">
        <v>885</v>
      </c>
      <c r="D84" s="162" t="s">
        <v>824</v>
      </c>
    </row>
    <row r="85" spans="1:4" ht="11.25">
      <c r="A85" s="162">
        <v>84</v>
      </c>
      <c r="B85" s="162" t="s">
        <v>906</v>
      </c>
      <c r="C85" s="162" t="s">
        <v>885</v>
      </c>
      <c r="D85" s="162" t="s">
        <v>824</v>
      </c>
    </row>
    <row r="86" spans="1:4" ht="11.25">
      <c r="A86" s="162">
        <v>85</v>
      </c>
      <c r="B86" s="162" t="s">
        <v>907</v>
      </c>
      <c r="C86" s="162" t="s">
        <v>898</v>
      </c>
      <c r="D86" s="162" t="s">
        <v>815</v>
      </c>
    </row>
    <row r="87" spans="1:4" ht="11.25">
      <c r="A87" s="162">
        <v>86</v>
      </c>
      <c r="B87" s="162" t="s">
        <v>908</v>
      </c>
      <c r="C87" s="162" t="s">
        <v>795</v>
      </c>
      <c r="D87" s="162" t="s">
        <v>796</v>
      </c>
    </row>
    <row r="88" spans="1:4" ht="11.25">
      <c r="A88" s="162">
        <v>87</v>
      </c>
      <c r="B88" s="162" t="s">
        <v>909</v>
      </c>
      <c r="C88" s="162" t="s">
        <v>798</v>
      </c>
      <c r="D88" s="162" t="s">
        <v>817</v>
      </c>
    </row>
    <row r="89" spans="1:4" ht="11.25">
      <c r="A89" s="162">
        <v>88</v>
      </c>
      <c r="B89" s="162" t="s">
        <v>910</v>
      </c>
      <c r="C89" s="162" t="s">
        <v>885</v>
      </c>
      <c r="D89" s="162" t="s">
        <v>824</v>
      </c>
    </row>
    <row r="90" spans="1:4" ht="11.25">
      <c r="A90" s="162">
        <v>89</v>
      </c>
      <c r="B90" s="162" t="s">
        <v>911</v>
      </c>
      <c r="C90" s="162" t="s">
        <v>885</v>
      </c>
      <c r="D90" s="162" t="s">
        <v>799</v>
      </c>
    </row>
    <row r="91" spans="1:4" ht="11.25">
      <c r="A91" s="162">
        <v>90</v>
      </c>
      <c r="B91" s="162" t="s">
        <v>912</v>
      </c>
      <c r="C91" s="162" t="s">
        <v>891</v>
      </c>
      <c r="D91" s="162" t="s">
        <v>913</v>
      </c>
    </row>
    <row r="92" spans="1:4" ht="11.25">
      <c r="A92" s="162">
        <v>91</v>
      </c>
      <c r="B92" s="162" t="s">
        <v>914</v>
      </c>
      <c r="C92" s="162" t="s">
        <v>798</v>
      </c>
      <c r="D92" s="162" t="s">
        <v>815</v>
      </c>
    </row>
    <row r="93" spans="1:4" ht="11.25">
      <c r="A93" s="162">
        <v>92</v>
      </c>
      <c r="B93" s="162" t="s">
        <v>915</v>
      </c>
      <c r="C93" s="162" t="s">
        <v>885</v>
      </c>
      <c r="D93" s="162" t="s">
        <v>824</v>
      </c>
    </row>
    <row r="94" spans="1:4" ht="11.25">
      <c r="A94" s="162">
        <v>93</v>
      </c>
      <c r="B94" s="162" t="s">
        <v>916</v>
      </c>
      <c r="C94" s="162" t="s">
        <v>891</v>
      </c>
      <c r="D94" s="162" t="s">
        <v>824</v>
      </c>
    </row>
    <row r="95" spans="1:4" ht="11.25">
      <c r="A95" s="162">
        <v>94</v>
      </c>
      <c r="B95" s="162" t="s">
        <v>917</v>
      </c>
      <c r="C95" s="162" t="s">
        <v>798</v>
      </c>
      <c r="D95" s="162" t="s">
        <v>817</v>
      </c>
    </row>
    <row r="96" spans="1:4" ht="11.25">
      <c r="A96" s="162">
        <v>95</v>
      </c>
      <c r="B96" s="162" t="s">
        <v>918</v>
      </c>
      <c r="C96" s="162" t="s">
        <v>795</v>
      </c>
      <c r="D96" s="162" t="s">
        <v>824</v>
      </c>
    </row>
    <row r="97" spans="1:4" ht="11.25">
      <c r="A97" s="162">
        <v>96</v>
      </c>
      <c r="B97" s="162" t="s">
        <v>919</v>
      </c>
      <c r="C97" s="162" t="s">
        <v>920</v>
      </c>
      <c r="D97" s="162" t="s">
        <v>840</v>
      </c>
    </row>
    <row r="98" spans="1:4" ht="11.25">
      <c r="A98" s="162">
        <v>97</v>
      </c>
      <c r="B98" s="162" t="s">
        <v>921</v>
      </c>
      <c r="C98" s="162" t="s">
        <v>898</v>
      </c>
      <c r="D98" s="162" t="s">
        <v>824</v>
      </c>
    </row>
    <row r="99" spans="1:4" ht="11.25">
      <c r="A99" s="162">
        <v>98</v>
      </c>
      <c r="B99" s="162" t="s">
        <v>922</v>
      </c>
      <c r="C99" s="162" t="s">
        <v>898</v>
      </c>
      <c r="D99" s="162" t="s">
        <v>824</v>
      </c>
    </row>
    <row r="100" spans="1:4" ht="11.25">
      <c r="A100" s="162">
        <v>99</v>
      </c>
      <c r="B100" s="162" t="s">
        <v>923</v>
      </c>
      <c r="C100" s="162" t="s">
        <v>798</v>
      </c>
      <c r="D100" s="162" t="s">
        <v>824</v>
      </c>
    </row>
    <row r="101" spans="1:4" ht="11.25">
      <c r="A101" s="162">
        <v>100</v>
      </c>
      <c r="B101" s="162" t="s">
        <v>924</v>
      </c>
      <c r="C101" s="162" t="s">
        <v>798</v>
      </c>
      <c r="D101" s="162" t="s">
        <v>815</v>
      </c>
    </row>
    <row r="102" spans="1:4" ht="11.25">
      <c r="A102" s="162">
        <v>101</v>
      </c>
      <c r="B102" s="162" t="s">
        <v>924</v>
      </c>
      <c r="C102" s="162" t="s">
        <v>798</v>
      </c>
      <c r="D102" s="162" t="s">
        <v>817</v>
      </c>
    </row>
    <row r="103" spans="1:4" ht="11.25">
      <c r="A103" s="162">
        <v>102</v>
      </c>
      <c r="B103" s="162" t="s">
        <v>924</v>
      </c>
      <c r="C103" s="162" t="s">
        <v>798</v>
      </c>
      <c r="D103" s="162" t="s">
        <v>840</v>
      </c>
    </row>
    <row r="104" spans="1:4" ht="11.25">
      <c r="A104" s="162">
        <v>103</v>
      </c>
      <c r="B104" s="162" t="s">
        <v>924</v>
      </c>
      <c r="C104" s="162" t="s">
        <v>885</v>
      </c>
      <c r="D104" s="162" t="s">
        <v>824</v>
      </c>
    </row>
    <row r="105" spans="1:4" ht="11.25">
      <c r="A105" s="162">
        <v>104</v>
      </c>
      <c r="B105" s="162" t="s">
        <v>925</v>
      </c>
      <c r="C105" s="162" t="s">
        <v>798</v>
      </c>
      <c r="D105" s="162" t="s">
        <v>817</v>
      </c>
    </row>
  </sheetData>
  <sheetProtection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8740cf8-045f-490f-a9dc-170efc65ff4f}">
  <sheetPr codeName="modList13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316"/>
  </cols>
  <sheetData>
    <row r="1" spans="1:1" ht="11.25">
      <c r="A1" s="315"/>
    </row>
  </sheetData>
  <sheetProtection formatColumns="0" formatRows="0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77b40b9-e231-4a92-bf45-15c7453e135a}">
  <sheetPr codeName="modList07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358"/>
  </cols>
  <sheetData/>
  <sheetProtection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fb18f0d-93ca-4329-bf6e-a506c708b029}">
  <sheetPr codeName="AllSheetsInThisWorkbook">
    <tabColor indexed="47"/>
  </sheetPr>
  <dimension ref="A1:B343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36.2857142857143" style="71" customWidth="1"/>
    <col min="2" max="2" width="21.1428571428571" style="71" customWidth="1"/>
    <col min="3" max="16384" width="9.14285714285714" style="70"/>
  </cols>
  <sheetData>
    <row r="1" spans="1:2" ht="11.25">
      <c r="A1" s="16" t="s">
        <v>8</v>
      </c>
      <c r="B1" s="16" t="s">
        <v>9</v>
      </c>
    </row>
    <row r="2" spans="1:2" ht="11.25">
      <c r="A2" t="s">
        <v>10</v>
      </c>
      <c r="B2" t="s">
        <v>87</v>
      </c>
    </row>
    <row r="3" spans="1:2" ht="11.25">
      <c r="A3" t="s">
        <v>75</v>
      </c>
      <c r="B3" t="s">
        <v>531</v>
      </c>
    </row>
    <row r="4" spans="1:2" ht="11.25">
      <c r="A4" t="s">
        <v>11</v>
      </c>
      <c r="B4" t="s">
        <v>82</v>
      </c>
    </row>
    <row r="5" spans="1:2" ht="11.25">
      <c r="A5" t="s">
        <v>150</v>
      </c>
      <c r="B5" t="s">
        <v>783</v>
      </c>
    </row>
    <row r="6" spans="1:2" ht="11.25">
      <c r="A6" t="s">
        <v>151</v>
      </c>
      <c r="B6" t="s">
        <v>784</v>
      </c>
    </row>
    <row r="7" spans="1:2" ht="11.25">
      <c r="A7" t="s">
        <v>763</v>
      </c>
      <c r="B7" t="s">
        <v>764</v>
      </c>
    </row>
    <row r="8" spans="1:2" ht="11.25">
      <c r="A8" t="s">
        <v>546</v>
      </c>
      <c r="B8" t="s">
        <v>156</v>
      </c>
    </row>
    <row r="9" spans="1:2" ht="11.25">
      <c r="A9" t="s">
        <v>547</v>
      </c>
      <c r="B9" t="s">
        <v>77</v>
      </c>
    </row>
    <row r="10" spans="1:2" ht="11.25">
      <c r="A10" t="s">
        <v>548</v>
      </c>
      <c r="B10" t="s">
        <v>135</v>
      </c>
    </row>
    <row r="11" spans="1:2" ht="11.25">
      <c r="A11" t="s">
        <v>549</v>
      </c>
      <c r="B11" t="s">
        <v>81</v>
      </c>
    </row>
    <row r="12" spans="1:2" ht="11.25">
      <c r="A12" t="s">
        <v>761</v>
      </c>
      <c r="B12" t="s">
        <v>78</v>
      </c>
    </row>
    <row r="13" spans="1:2" ht="11.25">
      <c r="A13" t="s">
        <v>266</v>
      </c>
      <c r="B13" t="s">
        <v>529</v>
      </c>
    </row>
    <row r="14" spans="1:2" ht="11.25">
      <c r="A14" t="s">
        <v>121</v>
      </c>
      <c r="B14" t="s">
        <v>530</v>
      </c>
    </row>
    <row r="15" spans="1:2" ht="11.25">
      <c r="A15" t="s">
        <v>6</v>
      </c>
      <c r="B15" t="s">
        <v>90</v>
      </c>
    </row>
    <row r="16" spans="1:2" ht="11.25">
      <c r="A16" t="s">
        <v>76</v>
      </c>
      <c r="B16" t="s">
        <v>532</v>
      </c>
    </row>
    <row r="17" spans="1:2" ht="11.25">
      <c r="A17"/>
      <c r="B17" t="s">
        <v>79</v>
      </c>
    </row>
    <row r="18" spans="1:2" ht="11.25">
      <c r="A18"/>
      <c r="B18" t="s">
        <v>80</v>
      </c>
    </row>
    <row r="19" spans="1:2" ht="11.25">
      <c r="A19"/>
      <c r="B19" t="s">
        <v>89</v>
      </c>
    </row>
    <row r="20" spans="1:2" ht="11.25">
      <c r="A20"/>
      <c r="B20" t="s">
        <v>91</v>
      </c>
    </row>
    <row r="21" spans="1:2" ht="11.25">
      <c r="A21"/>
      <c r="B21" t="s">
        <v>122</v>
      </c>
    </row>
    <row r="22" spans="1:2" ht="11.25">
      <c r="A22"/>
      <c r="B22" t="s">
        <v>267</v>
      </c>
    </row>
    <row r="23" spans="1:2" ht="11.25">
      <c r="A23"/>
      <c r="B23" t="s">
        <v>157</v>
      </c>
    </row>
    <row r="24" spans="1:2" ht="11.25">
      <c r="A24"/>
      <c r="B24" t="s">
        <v>134</v>
      </c>
    </row>
    <row r="25" spans="1:2" ht="11.25">
      <c r="A25"/>
      <c r="B25" t="s">
        <v>97</v>
      </c>
    </row>
    <row r="26" spans="1:2" ht="11.25">
      <c r="A26"/>
      <c r="B26" t="s">
        <v>106</v>
      </c>
    </row>
    <row r="27" spans="1:2" ht="11.25">
      <c r="A27"/>
      <c r="B27" t="s">
        <v>111</v>
      </c>
    </row>
    <row r="28" spans="1:2" ht="11.25">
      <c r="A28"/>
      <c r="B28" t="s">
        <v>112</v>
      </c>
    </row>
    <row r="29" spans="1:2" ht="11.25">
      <c r="A29"/>
      <c r="B29" t="s">
        <v>107</v>
      </c>
    </row>
    <row r="30" spans="1:2" ht="11.25">
      <c r="A30"/>
      <c r="B30" t="s">
        <v>123</v>
      </c>
    </row>
    <row r="31" spans="1:2" ht="11.25">
      <c r="A31"/>
      <c r="B31" t="s">
        <v>83</v>
      </c>
    </row>
    <row r="32" spans="1:2" ht="11.25">
      <c r="A32"/>
      <c r="B32" t="s">
        <v>84</v>
      </c>
    </row>
    <row r="33" spans="1:2" ht="11.25">
      <c r="A33"/>
      <c r="B33" t="s">
        <v>85</v>
      </c>
    </row>
    <row r="34" spans="1:2" ht="11.25">
      <c r="A34"/>
      <c r="B34" t="s">
        <v>86</v>
      </c>
    </row>
    <row r="35" spans="1:2" ht="11.25">
      <c r="A35"/>
      <c r="B35" t="s">
        <v>88</v>
      </c>
    </row>
    <row r="36" spans="1:2" ht="11.25">
      <c r="A36"/>
      <c r="B36" t="s">
        <v>92</v>
      </c>
    </row>
    <row r="37" spans="1:2" ht="11.25">
      <c r="A37"/>
      <c r="B37" t="s">
        <v>93</v>
      </c>
    </row>
    <row r="38" spans="1:2" ht="11.25">
      <c r="A38"/>
      <c r="B38" t="s">
        <v>94</v>
      </c>
    </row>
    <row r="39" spans="1:2" ht="11.25">
      <c r="A39"/>
      <c r="B39" t="s">
        <v>95</v>
      </c>
    </row>
    <row r="40" spans="1:2" ht="11.25">
      <c r="A40"/>
      <c r="B40" t="s">
        <v>268</v>
      </c>
    </row>
    <row r="41" spans="1:2" ht="11.25">
      <c r="A41"/>
      <c r="B41" t="s">
        <v>96</v>
      </c>
    </row>
    <row r="42" spans="1:2" ht="11.25">
      <c r="A42"/>
      <c r="B42" t="s">
        <v>196</v>
      </c>
    </row>
    <row r="43" spans="1:2" ht="11.25">
      <c r="A43"/>
      <c r="B43" t="s">
        <v>98</v>
      </c>
    </row>
    <row r="44" spans="1:2" ht="11.25">
      <c r="A44"/>
      <c r="B44" t="s">
        <v>158</v>
      </c>
    </row>
    <row r="45" spans="1:2" ht="11.25">
      <c r="A45"/>
      <c r="B45" t="s">
        <v>125</v>
      </c>
    </row>
    <row r="46" spans="1:2" ht="11.25">
      <c r="A46"/>
      <c r="B46" t="s">
        <v>133</v>
      </c>
    </row>
    <row r="47" spans="1:2" ht="11.25">
      <c r="A47"/>
      <c r="B47"/>
    </row>
    <row r="48" spans="1:2" ht="11.25">
      <c r="A48"/>
      <c r="B48"/>
    </row>
    <row r="49" spans="1:2" ht="11.25">
      <c r="A49"/>
      <c r="B49"/>
    </row>
    <row r="50" spans="1:2" ht="11.25">
      <c r="A50"/>
      <c r="B50"/>
    </row>
    <row r="51" spans="1:2" ht="11.25">
      <c r="A51"/>
      <c r="B51"/>
    </row>
    <row r="52" spans="1:2" ht="11.25">
      <c r="A52"/>
      <c r="B52"/>
    </row>
    <row r="53" spans="1:2" ht="11.25">
      <c r="A53"/>
      <c r="B53"/>
    </row>
    <row r="54" spans="1:2" ht="11.25">
      <c r="A54"/>
      <c r="B54"/>
    </row>
    <row r="55" spans="1:2" ht="11.25">
      <c r="A55"/>
      <c r="B55"/>
    </row>
    <row r="56" spans="1:2" ht="11.25">
      <c r="A56"/>
      <c r="B56"/>
    </row>
    <row r="57" spans="1:2" ht="11.25">
      <c r="A57"/>
      <c r="B57"/>
    </row>
    <row r="58" spans="1:2" ht="11.25">
      <c r="A58"/>
      <c r="B58"/>
    </row>
    <row r="59" spans="1:2" ht="11.25">
      <c r="A59"/>
      <c r="B59"/>
    </row>
    <row r="60" spans="1:2" ht="11.25">
      <c r="A60"/>
      <c r="B60"/>
    </row>
    <row r="61" spans="1:2" ht="11.25">
      <c r="A61"/>
      <c r="B61"/>
    </row>
    <row r="62" spans="1:2" ht="11.25">
      <c r="A62"/>
      <c r="B62"/>
    </row>
    <row r="63" spans="1:2" ht="11.25">
      <c r="A63"/>
      <c r="B63"/>
    </row>
    <row r="64" spans="1:2" ht="11.25">
      <c r="A64"/>
      <c r="B64"/>
    </row>
    <row r="65" spans="1:2" ht="11.25">
      <c r="A65"/>
      <c r="B65"/>
    </row>
    <row r="66" spans="1:2" ht="11.25">
      <c r="A66"/>
      <c r="B66"/>
    </row>
    <row r="67" spans="1:2" ht="11.25">
      <c r="A67"/>
      <c r="B67"/>
    </row>
    <row r="68" spans="1:2" ht="11.25">
      <c r="A68"/>
      <c r="B68"/>
    </row>
    <row r="69" spans="1:2" ht="11.25">
      <c r="A69"/>
      <c r="B69"/>
    </row>
    <row r="70" spans="1:2" ht="11.25">
      <c r="A70"/>
      <c r="B70"/>
    </row>
    <row r="71" spans="1:2" ht="11.25">
      <c r="A71"/>
      <c r="B71"/>
    </row>
    <row r="72" spans="1:2" ht="11.25">
      <c r="A72"/>
      <c r="B72"/>
    </row>
    <row r="73" spans="1:2" ht="11.25">
      <c r="A73"/>
      <c r="B73"/>
    </row>
    <row r="74" spans="1:2" ht="11.25">
      <c r="A74"/>
      <c r="B74"/>
    </row>
    <row r="75" spans="1:2" ht="11.25">
      <c r="A75"/>
      <c r="B75"/>
    </row>
    <row r="76" spans="1:2" ht="11.25">
      <c r="A76"/>
      <c r="B76"/>
    </row>
    <row r="77" spans="1:2" ht="11.25">
      <c r="A77"/>
      <c r="B77"/>
    </row>
    <row r="78" spans="1:2" ht="11.25">
      <c r="A78"/>
      <c r="B78"/>
    </row>
    <row r="79" spans="1:2" ht="11.25">
      <c r="A79"/>
      <c r="B79"/>
    </row>
    <row r="80" spans="1:2" ht="11.25">
      <c r="A80"/>
      <c r="B80"/>
    </row>
    <row r="81" spans="1:2" ht="11.25">
      <c r="A81"/>
      <c r="B81"/>
    </row>
    <row r="82" spans="1:2" ht="11.25">
      <c r="A82"/>
      <c r="B82"/>
    </row>
    <row r="83" spans="1:2" ht="11.25">
      <c r="A83"/>
      <c r="B83"/>
    </row>
    <row r="84" spans="1:2" ht="11.25">
      <c r="A84"/>
      <c r="B84"/>
    </row>
    <row r="85" spans="1:2" ht="11.25">
      <c r="A85"/>
      <c r="B85"/>
    </row>
    <row r="86" spans="1:2" ht="11.25">
      <c r="A86"/>
      <c r="B86"/>
    </row>
    <row r="87" spans="1:2" ht="11.25">
      <c r="A87"/>
      <c r="B87"/>
    </row>
    <row r="88" spans="1:2" ht="11.25">
      <c r="A88"/>
      <c r="B88"/>
    </row>
    <row r="89" spans="1:2" ht="11.25">
      <c r="A89"/>
      <c r="B89"/>
    </row>
    <row r="90" spans="1:2" ht="11.25">
      <c r="A90"/>
      <c r="B90"/>
    </row>
    <row r="91" spans="1:2" ht="11.25">
      <c r="A91"/>
      <c r="B91"/>
    </row>
    <row r="92" spans="1:2" ht="11.25">
      <c r="A92"/>
      <c r="B92"/>
    </row>
    <row r="93" spans="1:2" ht="11.25">
      <c r="A93"/>
      <c r="B93"/>
    </row>
    <row r="94" spans="1:2" ht="11.25">
      <c r="A94"/>
      <c r="B94"/>
    </row>
    <row r="95" spans="1:2" ht="11.25">
      <c r="A95"/>
      <c r="B95"/>
    </row>
    <row r="96" spans="1:2" ht="11.25">
      <c r="A96"/>
      <c r="B96"/>
    </row>
    <row r="97" spans="1:2" ht="11.25">
      <c r="A97"/>
      <c r="B97"/>
    </row>
    <row r="98" spans="1:2" ht="11.25">
      <c r="A98"/>
      <c r="B98"/>
    </row>
    <row r="99" spans="1:2" ht="11.25">
      <c r="A99"/>
      <c r="B99"/>
    </row>
    <row r="100" spans="1:2" ht="11.25">
      <c r="A100"/>
      <c r="B100"/>
    </row>
    <row r="101" spans="1:2" ht="11.25">
      <c r="A101"/>
      <c r="B101"/>
    </row>
    <row r="102" spans="1:2" ht="11.25">
      <c r="A102"/>
      <c r="B102"/>
    </row>
    <row r="103" spans="1:2" ht="11.25">
      <c r="A103"/>
      <c r="B103"/>
    </row>
    <row r="104" spans="1:2" ht="11.25">
      <c r="A104"/>
      <c r="B104"/>
    </row>
    <row r="105" spans="1:2" ht="11.25">
      <c r="A105"/>
      <c r="B105"/>
    </row>
    <row r="106" spans="1:2" ht="11.25">
      <c r="A106"/>
      <c r="B106"/>
    </row>
    <row r="107" spans="1:2" ht="11.25">
      <c r="A107"/>
      <c r="B107"/>
    </row>
    <row r="108" spans="1:2" ht="11.25">
      <c r="A108"/>
      <c r="B108"/>
    </row>
    <row r="109" spans="1:2" ht="11.25">
      <c r="A109"/>
      <c r="B109"/>
    </row>
    <row r="110" spans="1:2" ht="11.25">
      <c r="A110"/>
      <c r="B110"/>
    </row>
    <row r="111" spans="1:2" ht="11.25">
      <c r="A111"/>
      <c r="B111"/>
    </row>
    <row r="112" spans="1:2" ht="11.25">
      <c r="A112"/>
      <c r="B112"/>
    </row>
    <row r="113" spans="1:2" ht="11.25">
      <c r="A113"/>
      <c r="B113"/>
    </row>
    <row r="114" spans="1:2" ht="11.25">
      <c r="A114"/>
      <c r="B114"/>
    </row>
    <row r="115" spans="1:2" ht="11.25">
      <c r="A115"/>
      <c r="B115"/>
    </row>
    <row r="116" spans="1:2" ht="11.25">
      <c r="A116"/>
      <c r="B116"/>
    </row>
    <row r="117" spans="1:2" ht="11.25">
      <c r="A117"/>
      <c r="B117"/>
    </row>
    <row r="118" spans="1:2" ht="11.25">
      <c r="A118"/>
      <c r="B118"/>
    </row>
    <row r="119" spans="1:2" ht="11.25">
      <c r="A119"/>
      <c r="B119"/>
    </row>
    <row r="120" spans="1:2" ht="11.25">
      <c r="A120"/>
      <c r="B120"/>
    </row>
    <row r="121" spans="1:2" ht="11.25">
      <c r="A121"/>
      <c r="B121"/>
    </row>
    <row r="122" spans="1:2" ht="11.25">
      <c r="A122"/>
      <c r="B122"/>
    </row>
    <row r="123" spans="1:2" ht="11.25">
      <c r="A123"/>
      <c r="B123"/>
    </row>
    <row r="124" spans="1:2" ht="11.25">
      <c r="A124"/>
      <c r="B124"/>
    </row>
    <row r="125" spans="1:2" ht="11.25">
      <c r="A125"/>
      <c r="B125"/>
    </row>
    <row r="126" spans="1:2" ht="11.25">
      <c r="A126"/>
      <c r="B126"/>
    </row>
    <row r="127" spans="1:2" ht="11.25">
      <c r="A127"/>
      <c r="B127"/>
    </row>
    <row r="128" spans="1:2" ht="11.25">
      <c r="A128"/>
      <c r="B128"/>
    </row>
    <row r="129" spans="1:2" ht="11.25">
      <c r="A129"/>
      <c r="B129"/>
    </row>
    <row r="130" spans="1:2" ht="11.25">
      <c r="A130"/>
      <c r="B130"/>
    </row>
    <row r="131" spans="1:2" ht="11.25">
      <c r="A131"/>
      <c r="B131"/>
    </row>
    <row r="132" spans="1:2" ht="11.25">
      <c r="A132"/>
      <c r="B132"/>
    </row>
    <row r="133" spans="1:2" ht="11.25">
      <c r="A133"/>
      <c r="B133"/>
    </row>
    <row r="134" spans="1:2" ht="11.25">
      <c r="A134"/>
      <c r="B134"/>
    </row>
    <row r="135" spans="1:2" ht="11.25">
      <c r="A135"/>
      <c r="B135"/>
    </row>
    <row r="136" spans="1:2" ht="11.25">
      <c r="A136"/>
      <c r="B136"/>
    </row>
    <row r="137" spans="1:2" ht="11.25">
      <c r="A137"/>
      <c r="B137"/>
    </row>
    <row r="138" spans="1:2" ht="11.25">
      <c r="A138"/>
      <c r="B138"/>
    </row>
    <row r="139" spans="1:2" ht="11.25">
      <c r="A139"/>
      <c r="B139"/>
    </row>
    <row r="140" spans="1:2" ht="11.25">
      <c r="A140"/>
      <c r="B140"/>
    </row>
    <row r="141" spans="1:2" ht="11.25">
      <c r="A141"/>
      <c r="B141"/>
    </row>
    <row r="142" spans="1:2" ht="11.25">
      <c r="A142"/>
      <c r="B142"/>
    </row>
    <row r="143" spans="1:2" ht="11.25">
      <c r="A143"/>
      <c r="B143"/>
    </row>
    <row r="144" spans="1:2" ht="11.25">
      <c r="A144"/>
      <c r="B144"/>
    </row>
    <row r="145" spans="1:2" ht="11.25">
      <c r="A145"/>
      <c r="B145"/>
    </row>
    <row r="146" spans="1:2" ht="11.25">
      <c r="A146"/>
      <c r="B146"/>
    </row>
    <row r="147" spans="1:2" ht="11.25">
      <c r="A147"/>
      <c r="B147"/>
    </row>
    <row r="148" spans="1:2" ht="11.25">
      <c r="A148"/>
      <c r="B148"/>
    </row>
    <row r="149" spans="1:2" ht="11.25">
      <c r="A149"/>
      <c r="B149"/>
    </row>
    <row r="150" spans="1:2" ht="11.25">
      <c r="A150"/>
      <c r="B150"/>
    </row>
    <row r="151" spans="1:2" ht="11.25">
      <c r="A151"/>
      <c r="B151"/>
    </row>
    <row r="152" spans="1:2" ht="11.25">
      <c r="A152"/>
      <c r="B152"/>
    </row>
    <row r="153" spans="1:2" ht="11.25">
      <c r="A153"/>
      <c r="B153"/>
    </row>
    <row r="154" spans="1:2" ht="11.25">
      <c r="A154"/>
      <c r="B154"/>
    </row>
    <row r="155" spans="1:2" ht="11.25">
      <c r="A155"/>
      <c r="B155"/>
    </row>
    <row r="156" spans="1:2" ht="11.25">
      <c r="A156"/>
      <c r="B156"/>
    </row>
    <row r="157" spans="1:2" ht="11.25">
      <c r="A157"/>
      <c r="B157"/>
    </row>
    <row r="158" spans="1:2" ht="11.25">
      <c r="A158"/>
      <c r="B158"/>
    </row>
    <row r="159" spans="1:2" ht="11.25">
      <c r="A159"/>
      <c r="B159"/>
    </row>
    <row r="160" spans="1:2" ht="11.25">
      <c r="A160"/>
      <c r="B160"/>
    </row>
    <row r="161" spans="1:2" ht="11.25">
      <c r="A161"/>
      <c r="B161"/>
    </row>
    <row r="162" spans="1:2" ht="11.25">
      <c r="A162"/>
      <c r="B162"/>
    </row>
    <row r="163" spans="1:2" ht="11.25">
      <c r="A163"/>
      <c r="B163"/>
    </row>
    <row r="164" spans="1:2" ht="11.25">
      <c r="A164"/>
      <c r="B164"/>
    </row>
    <row r="165" spans="1:2" ht="11.25">
      <c r="A165"/>
      <c r="B165"/>
    </row>
    <row r="166" spans="1:2" ht="11.25">
      <c r="A166"/>
      <c r="B166"/>
    </row>
    <row r="167" spans="1:2" ht="11.25">
      <c r="A167"/>
      <c r="B167"/>
    </row>
    <row r="168" spans="1:2" ht="11.25">
      <c r="A168"/>
      <c r="B168"/>
    </row>
    <row r="169" spans="1:2" ht="11.25">
      <c r="A169"/>
      <c r="B169"/>
    </row>
    <row r="170" spans="1:2" ht="11.25">
      <c r="A170"/>
      <c r="B170"/>
    </row>
    <row r="171" spans="1:2" ht="11.25">
      <c r="A171"/>
      <c r="B171"/>
    </row>
    <row r="172" spans="1:2" ht="11.25">
      <c r="A172"/>
      <c r="B172"/>
    </row>
    <row r="173" spans="1:2" ht="11.25">
      <c r="A173"/>
      <c r="B173"/>
    </row>
    <row r="174" spans="1:2" ht="11.25">
      <c r="A174"/>
      <c r="B174"/>
    </row>
    <row r="175" spans="1:2" ht="11.25">
      <c r="A175"/>
      <c r="B175"/>
    </row>
    <row r="176" spans="1:2" ht="11.25">
      <c r="A176"/>
      <c r="B176"/>
    </row>
    <row r="177" spans="1:2" ht="11.25">
      <c r="A177"/>
      <c r="B177"/>
    </row>
    <row r="178" spans="1:2" ht="11.25">
      <c r="A178"/>
      <c r="B178"/>
    </row>
    <row r="179" spans="1:2" ht="11.25">
      <c r="A179"/>
      <c r="B179"/>
    </row>
    <row r="180" spans="1:2" ht="11.25">
      <c r="A180"/>
      <c r="B180"/>
    </row>
    <row r="181" spans="1:2" ht="11.25">
      <c r="A181"/>
      <c r="B181"/>
    </row>
    <row r="182" spans="1:2" ht="11.25">
      <c r="A182"/>
      <c r="B182"/>
    </row>
    <row r="183" spans="1:2" ht="11.25">
      <c r="A183"/>
      <c r="B183"/>
    </row>
    <row r="184" spans="1:2" ht="11.25">
      <c r="A184"/>
      <c r="B184"/>
    </row>
    <row r="185" spans="1:2" ht="11.25">
      <c r="A185"/>
      <c r="B185"/>
    </row>
    <row r="186" spans="1:2" ht="11.25">
      <c r="A186"/>
      <c r="B186"/>
    </row>
    <row r="187" spans="1:2" ht="11.25">
      <c r="A187"/>
      <c r="B187"/>
    </row>
    <row r="188" spans="1:2" ht="11.25">
      <c r="A188"/>
      <c r="B188"/>
    </row>
    <row r="189" spans="1:2" ht="11.25">
      <c r="A189"/>
      <c r="B189"/>
    </row>
    <row r="190" spans="1:2" ht="11.25">
      <c r="A190"/>
      <c r="B190"/>
    </row>
    <row r="191" spans="1:2" ht="11.25">
      <c r="A191"/>
      <c r="B191"/>
    </row>
    <row r="192" spans="1:2" ht="11.25">
      <c r="A192"/>
      <c r="B192"/>
    </row>
    <row r="193" spans="1:2" ht="11.25">
      <c r="A193"/>
      <c r="B193"/>
    </row>
    <row r="194" spans="1:2" ht="11.25">
      <c r="A194"/>
      <c r="B194"/>
    </row>
    <row r="195" spans="1:2" ht="11.25">
      <c r="A195"/>
      <c r="B195"/>
    </row>
    <row r="196" spans="1:2" ht="11.25">
      <c r="A196"/>
      <c r="B196"/>
    </row>
    <row r="197" spans="1:2" ht="11.25">
      <c r="A197"/>
      <c r="B197"/>
    </row>
    <row r="198" spans="1:2" ht="11.25">
      <c r="A198"/>
      <c r="B198"/>
    </row>
    <row r="199" spans="1:2" ht="11.25">
      <c r="A199"/>
      <c r="B199"/>
    </row>
    <row r="200" spans="1:2" ht="11.25">
      <c r="A200"/>
      <c r="B200"/>
    </row>
    <row r="201" spans="1:2" ht="11.25">
      <c r="A201"/>
      <c r="B201"/>
    </row>
    <row r="202" spans="1:2" ht="11.25">
      <c r="A202"/>
      <c r="B202"/>
    </row>
    <row r="203" spans="1:2" ht="11.25">
      <c r="A203"/>
      <c r="B203"/>
    </row>
    <row r="204" spans="1:2" ht="11.25">
      <c r="A204"/>
      <c r="B204"/>
    </row>
    <row r="205" spans="1:2" ht="11.25">
      <c r="A205"/>
      <c r="B205"/>
    </row>
    <row r="206" spans="1:2" ht="11.25">
      <c r="A206"/>
      <c r="B206"/>
    </row>
    <row r="207" spans="1:2" ht="11.25">
      <c r="A207"/>
      <c r="B207"/>
    </row>
    <row r="208" spans="1:2" ht="11.25">
      <c r="A208"/>
      <c r="B208"/>
    </row>
    <row r="209" spans="1:2" ht="11.25">
      <c r="A209"/>
      <c r="B209"/>
    </row>
    <row r="210" spans="1:2" ht="11.25">
      <c r="A210"/>
      <c r="B210"/>
    </row>
    <row r="211" spans="1:2" ht="11.25">
      <c r="A211"/>
      <c r="B211"/>
    </row>
    <row r="212" spans="1:2" ht="11.25">
      <c r="A212"/>
      <c r="B212"/>
    </row>
    <row r="213" spans="1:2" ht="11.25">
      <c r="A213"/>
      <c r="B213"/>
    </row>
    <row r="214" spans="1:2" ht="11.25">
      <c r="A214"/>
      <c r="B214"/>
    </row>
    <row r="215" spans="1:2" ht="11.25">
      <c r="A215"/>
      <c r="B215"/>
    </row>
    <row r="216" spans="1:2" ht="11.25">
      <c r="A216"/>
      <c r="B216"/>
    </row>
    <row r="217" spans="1:2" ht="11.25">
      <c r="A217"/>
      <c r="B217"/>
    </row>
    <row r="218" spans="1:2" ht="11.25">
      <c r="A218"/>
      <c r="B218"/>
    </row>
    <row r="219" spans="1:2" ht="11.25">
      <c r="A219"/>
      <c r="B219"/>
    </row>
    <row r="220" spans="1:2" ht="11.25">
      <c r="A220"/>
      <c r="B220"/>
    </row>
    <row r="221" spans="1:2" ht="11.25">
      <c r="A221"/>
      <c r="B221"/>
    </row>
    <row r="222" spans="1:2" ht="11.25">
      <c r="A222"/>
      <c r="B222"/>
    </row>
    <row r="223" spans="1:2" ht="11.25">
      <c r="A223"/>
      <c r="B223"/>
    </row>
    <row r="224" spans="1:2" ht="11.25">
      <c r="A224"/>
      <c r="B224"/>
    </row>
    <row r="225" spans="1:2" ht="11.25">
      <c r="A225"/>
      <c r="B225"/>
    </row>
    <row r="226" spans="1:2" ht="11.25">
      <c r="A226"/>
      <c r="B226"/>
    </row>
    <row r="227" spans="1:2" ht="11.25">
      <c r="A227"/>
      <c r="B227"/>
    </row>
    <row r="228" spans="1:2" ht="11.25">
      <c r="A228"/>
      <c r="B228"/>
    </row>
    <row r="229" spans="1:2" ht="11.25">
      <c r="A229"/>
      <c r="B229"/>
    </row>
    <row r="230" spans="1:2" ht="11.25">
      <c r="A230"/>
      <c r="B230"/>
    </row>
    <row r="231" spans="1:2" ht="11.25">
      <c r="A231"/>
      <c r="B231"/>
    </row>
    <row r="232" spans="1:2" ht="11.25">
      <c r="A232"/>
      <c r="B232"/>
    </row>
    <row r="233" spans="1:2" ht="11.25">
      <c r="A233"/>
      <c r="B233"/>
    </row>
    <row r="234" spans="1:2" ht="11.25">
      <c r="A234"/>
      <c r="B234"/>
    </row>
    <row r="235" spans="1:2" ht="11.25">
      <c r="A235"/>
      <c r="B235"/>
    </row>
    <row r="236" spans="1:2" ht="11.25">
      <c r="A236"/>
      <c r="B236"/>
    </row>
    <row r="237" spans="1:2" ht="11.25">
      <c r="A237"/>
      <c r="B237"/>
    </row>
    <row r="238" spans="1:2" ht="11.25">
      <c r="A238"/>
      <c r="B238"/>
    </row>
    <row r="239" spans="1:2" ht="11.25">
      <c r="A239"/>
      <c r="B239"/>
    </row>
    <row r="240" spans="1:2" ht="11.25">
      <c r="A240"/>
      <c r="B240"/>
    </row>
    <row r="241" spans="1:2" ht="11.25">
      <c r="A241"/>
      <c r="B241"/>
    </row>
    <row r="242" spans="1:2" ht="11.25">
      <c r="A242"/>
      <c r="B242"/>
    </row>
    <row r="243" spans="1:2" ht="11.25">
      <c r="A243"/>
      <c r="B243"/>
    </row>
    <row r="244" spans="1:2" ht="11.25">
      <c r="A244"/>
      <c r="B244"/>
    </row>
    <row r="245" spans="1:2" ht="11.25">
      <c r="A245"/>
      <c r="B245"/>
    </row>
    <row r="246" spans="1:2" ht="11.25">
      <c r="A246"/>
      <c r="B246"/>
    </row>
    <row r="247" spans="1:2" ht="11.25">
      <c r="A247"/>
      <c r="B247"/>
    </row>
    <row r="248" spans="1:2" ht="11.25">
      <c r="A248"/>
      <c r="B248"/>
    </row>
    <row r="249" spans="1:2" ht="11.25">
      <c r="A249"/>
      <c r="B249"/>
    </row>
    <row r="250" spans="1:2" ht="11.25">
      <c r="A250"/>
      <c r="B250"/>
    </row>
    <row r="251" spans="1:2" ht="11.25">
      <c r="A251"/>
      <c r="B251"/>
    </row>
    <row r="252" spans="1:2" ht="11.25">
      <c r="A252"/>
      <c r="B252"/>
    </row>
    <row r="253" spans="1:2" ht="11.25">
      <c r="A253"/>
      <c r="B253"/>
    </row>
    <row r="254" spans="1:2" ht="11.25">
      <c r="A254"/>
      <c r="B254"/>
    </row>
    <row r="255" spans="1:2" ht="11.25">
      <c r="A255"/>
      <c r="B255"/>
    </row>
    <row r="256" spans="1:2" ht="11.25">
      <c r="A256"/>
      <c r="B256"/>
    </row>
    <row r="257" spans="1:2" ht="11.25">
      <c r="A257"/>
      <c r="B257"/>
    </row>
    <row r="258" spans="1:2" ht="11.25">
      <c r="A258"/>
      <c r="B258"/>
    </row>
    <row r="259" spans="1:2" ht="11.25">
      <c r="A259"/>
      <c r="B259"/>
    </row>
    <row r="260" spans="1:2" ht="11.25">
      <c r="A260"/>
      <c r="B260"/>
    </row>
    <row r="261" spans="1:2" ht="11.25">
      <c r="A261"/>
      <c r="B261"/>
    </row>
    <row r="262" spans="1:2" ht="11.25">
      <c r="A262"/>
      <c r="B262"/>
    </row>
    <row r="263" spans="1:2" ht="11.25">
      <c r="A263"/>
      <c r="B263"/>
    </row>
    <row r="264" spans="1:2" ht="11.25">
      <c r="A264"/>
      <c r="B264"/>
    </row>
    <row r="265" spans="1:2" ht="11.25">
      <c r="A265"/>
      <c r="B265"/>
    </row>
    <row r="266" spans="1:2" ht="11.25">
      <c r="A266"/>
      <c r="B266"/>
    </row>
    <row r="267" spans="1:2" ht="11.25">
      <c r="A267"/>
      <c r="B267"/>
    </row>
    <row r="268" spans="1:2" ht="11.25">
      <c r="A268"/>
      <c r="B268"/>
    </row>
    <row r="269" spans="1:2" ht="11.25">
      <c r="A269"/>
      <c r="B269"/>
    </row>
    <row r="270" spans="1:2" ht="11.25">
      <c r="A270"/>
      <c r="B270"/>
    </row>
    <row r="271" spans="1:2" ht="11.25">
      <c r="A271"/>
      <c r="B271"/>
    </row>
    <row r="272" spans="1:2" ht="11.25">
      <c r="A272"/>
      <c r="B272"/>
    </row>
    <row r="273" spans="1:2" ht="11.25">
      <c r="A273"/>
      <c r="B273"/>
    </row>
    <row r="274" spans="1:2" ht="11.25">
      <c r="A274"/>
      <c r="B274"/>
    </row>
    <row r="275" spans="1:2" ht="11.25">
      <c r="A275"/>
      <c r="B275"/>
    </row>
    <row r="276" spans="1:2" ht="11.25">
      <c r="A276"/>
      <c r="B276"/>
    </row>
    <row r="277" spans="1:2" ht="11.25">
      <c r="A277"/>
      <c r="B277"/>
    </row>
    <row r="278" spans="1:2" ht="11.25">
      <c r="A278"/>
      <c r="B278"/>
    </row>
    <row r="279" spans="1:2" ht="11.25">
      <c r="A279"/>
      <c r="B279"/>
    </row>
    <row r="280" spans="1:2" ht="11.25">
      <c r="A280"/>
      <c r="B280"/>
    </row>
    <row r="281" spans="1:2" ht="11.25">
      <c r="A281"/>
      <c r="B281"/>
    </row>
    <row r="282" spans="1:2" ht="11.25">
      <c r="A282"/>
      <c r="B282"/>
    </row>
    <row r="283" spans="1:2" ht="11.25">
      <c r="A283"/>
      <c r="B283"/>
    </row>
    <row r="284" spans="1:2" ht="11.25">
      <c r="A284"/>
      <c r="B284"/>
    </row>
    <row r="285" spans="1:2" ht="11.25">
      <c r="A285"/>
      <c r="B285"/>
    </row>
    <row r="286" spans="1:2" ht="11.25">
      <c r="A286"/>
      <c r="B286"/>
    </row>
    <row r="287" spans="1:2" ht="11.25">
      <c r="A287"/>
      <c r="B287"/>
    </row>
    <row r="288" spans="1:2" ht="11.25">
      <c r="A288"/>
      <c r="B288"/>
    </row>
    <row r="289" spans="1:2" ht="11.25">
      <c r="A289"/>
      <c r="B289"/>
    </row>
    <row r="290" spans="1:2" ht="11.25">
      <c r="A290"/>
      <c r="B290"/>
    </row>
    <row r="291" spans="1:2" ht="11.25">
      <c r="A291"/>
      <c r="B291"/>
    </row>
    <row r="292" spans="1:2" ht="11.25">
      <c r="A292"/>
      <c r="B292"/>
    </row>
    <row r="293" spans="1:2" ht="11.25">
      <c r="A293"/>
      <c r="B293"/>
    </row>
    <row r="294" spans="1:2" ht="11.25">
      <c r="A294"/>
      <c r="B294"/>
    </row>
    <row r="295" spans="1:2" ht="11.25">
      <c r="A295"/>
      <c r="B295"/>
    </row>
    <row r="296" spans="1:2" ht="11.25">
      <c r="A296"/>
      <c r="B296"/>
    </row>
    <row r="297" spans="1:2" ht="11.25">
      <c r="A297"/>
      <c r="B297"/>
    </row>
    <row r="298" spans="1:2" ht="11.25">
      <c r="A298"/>
      <c r="B298"/>
    </row>
    <row r="299" spans="1:2" ht="11.25">
      <c r="A299"/>
      <c r="B299"/>
    </row>
    <row r="300" spans="1:2" ht="11.25">
      <c r="A300"/>
      <c r="B300"/>
    </row>
    <row r="301" spans="1:2" ht="11.25">
      <c r="A301"/>
      <c r="B301"/>
    </row>
    <row r="302" spans="1:2" ht="11.25">
      <c r="A302"/>
      <c r="B302"/>
    </row>
    <row r="303" spans="1:2" ht="11.25">
      <c r="A303"/>
      <c r="B303"/>
    </row>
    <row r="304" spans="1:2" ht="11.25">
      <c r="A304"/>
      <c r="B304"/>
    </row>
    <row r="305" spans="1:2" ht="11.25">
      <c r="A305"/>
      <c r="B305"/>
    </row>
    <row r="306" spans="1:2" ht="11.25">
      <c r="A306"/>
      <c r="B306"/>
    </row>
    <row r="307" spans="1:2" ht="11.25">
      <c r="A307"/>
      <c r="B307"/>
    </row>
    <row r="308" spans="1:2" ht="11.25">
      <c r="A308"/>
      <c r="B308"/>
    </row>
    <row r="309" spans="1:2" ht="11.25">
      <c r="A309"/>
      <c r="B309"/>
    </row>
    <row r="310" spans="1:2" ht="11.25">
      <c r="A310"/>
      <c r="B310"/>
    </row>
    <row r="311" spans="1:2" ht="11.25">
      <c r="A311"/>
      <c r="B311"/>
    </row>
    <row r="312" spans="1:2" ht="11.25">
      <c r="A312"/>
      <c r="B312"/>
    </row>
    <row r="313" spans="1:2" ht="11.25">
      <c r="A313"/>
      <c r="B313"/>
    </row>
    <row r="314" spans="1:2" ht="11.25">
      <c r="A314"/>
      <c r="B314"/>
    </row>
    <row r="315" spans="1:2" ht="11.25">
      <c r="A315"/>
      <c r="B315"/>
    </row>
    <row r="316" spans="1:2" ht="11.25">
      <c r="A316"/>
      <c r="B316"/>
    </row>
    <row r="317" spans="1:2" ht="11.25">
      <c r="A317"/>
      <c r="B317"/>
    </row>
    <row r="318" spans="1:2" ht="11.25">
      <c r="A318"/>
      <c r="B318"/>
    </row>
    <row r="319" spans="1:2" ht="11.25">
      <c r="A319"/>
      <c r="B319"/>
    </row>
    <row r="320" spans="1:2" ht="11.25">
      <c r="A320"/>
      <c r="B320"/>
    </row>
    <row r="321" spans="1:2" ht="11.25">
      <c r="A321"/>
      <c r="B321"/>
    </row>
    <row r="322" spans="1:2" ht="11.25">
      <c r="A322"/>
      <c r="B322"/>
    </row>
    <row r="323" spans="1:2" ht="11.25">
      <c r="A323"/>
      <c r="B323"/>
    </row>
    <row r="324" spans="1:2" ht="11.25">
      <c r="A324"/>
      <c r="B324"/>
    </row>
    <row r="325" spans="1:2" ht="11.25">
      <c r="A325"/>
      <c r="B325"/>
    </row>
    <row r="326" spans="1:2" ht="11.25">
      <c r="A326"/>
      <c r="B326"/>
    </row>
    <row r="327" spans="1:2" ht="11.25">
      <c r="A327"/>
      <c r="B327"/>
    </row>
    <row r="328" spans="1:2" ht="11.25">
      <c r="A328"/>
      <c r="B328"/>
    </row>
    <row r="329" spans="1:2" ht="11.25">
      <c r="A329"/>
      <c r="B329"/>
    </row>
    <row r="330" spans="1:2" ht="11.25">
      <c r="A330"/>
      <c r="B330"/>
    </row>
    <row r="331" spans="1:2" ht="11.25">
      <c r="A331"/>
      <c r="B331"/>
    </row>
    <row r="332" spans="1:2" ht="11.25">
      <c r="A332"/>
      <c r="B332"/>
    </row>
    <row r="333" spans="1:2" ht="11.25">
      <c r="A333"/>
      <c r="B333"/>
    </row>
    <row r="334" spans="1:2" ht="11.25">
      <c r="A334"/>
      <c r="B334"/>
    </row>
    <row r="335" spans="1:2" ht="11.25">
      <c r="A335"/>
      <c r="B335"/>
    </row>
    <row r="336" spans="1:2" ht="11.25">
      <c r="A336"/>
      <c r="B336"/>
    </row>
    <row r="337" spans="1:2" ht="11.25">
      <c r="A337"/>
      <c r="B337"/>
    </row>
    <row r="338" spans="1:2" ht="11.25">
      <c r="A338"/>
      <c r="B338"/>
    </row>
    <row r="339" spans="1:2" ht="11.25">
      <c r="A339"/>
      <c r="B339"/>
    </row>
    <row r="340" spans="1:2" ht="11.25">
      <c r="A340"/>
      <c r="B340"/>
    </row>
    <row r="341" spans="1:2" ht="11.25">
      <c r="A341"/>
      <c r="B341"/>
    </row>
    <row r="342" spans="1:2" ht="11.25">
      <c r="A342"/>
      <c r="B342"/>
    </row>
    <row r="343" spans="1:2" ht="11.25">
      <c r="A343"/>
      <c r="B343"/>
    </row>
  </sheetData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c26c55e-2b8d-4b63-a1fb-41466f991b97}">
  <sheetPr codeName="modCheckCyan">
    <tabColor indexed="47"/>
  </sheetPr>
  <dimension ref="A1:A82"/>
  <sheetViews>
    <sheetView showGridLines="0" workbookViewId="0" topLeftCell="A1">
      <selection pane="topLeft" activeCell="A1" sqref="A1"/>
    </sheetView>
  </sheetViews>
  <sheetFormatPr defaultColWidth="9.14285714285714" defaultRowHeight="12.75"/>
  <cols>
    <col min="1" max="16384" width="9.14285714285714" style="163"/>
  </cols>
  <sheetData>
    <row r="1" spans="1:1" ht="12.75">
      <c r="A1" s="618">
        <f>IF(Дифференциация!$E$22="",1,0)</f>
        <v>0</v>
      </c>
    </row>
    <row r="2" spans="1:1" ht="12.75">
      <c r="A2" s="618">
        <f>IF(Дифференциация!$F$22="",1,0)</f>
        <v>0</v>
      </c>
    </row>
    <row r="3" spans="1:1" ht="12.75">
      <c r="A3" s="618">
        <f>IF(Дифференциация!$J$22="",1,0)</f>
        <v>0</v>
      </c>
    </row>
    <row r="4" spans="1:1" ht="12.75">
      <c r="A4" s="618">
        <f>IF('Форма 4.9'!$F$10="",1,0)</f>
        <v>0</v>
      </c>
    </row>
    <row r="5" spans="1:1" ht="12.75">
      <c r="A5" s="618">
        <f>IF('Форма 4.9'!$G$10="",1,0)</f>
        <v>0</v>
      </c>
    </row>
    <row r="6" spans="1:1" ht="12.75">
      <c r="A6" s="618">
        <f>IF('Форма 4.9'!$F$11="",1,0)</f>
        <v>0</v>
      </c>
    </row>
    <row r="7" spans="1:1" ht="12.75">
      <c r="A7" s="618">
        <f>IF('Форма 4.9'!$G$11="",1,0)</f>
        <v>0</v>
      </c>
    </row>
    <row r="8" spans="1:1" ht="12.75">
      <c r="A8" s="618">
        <f>IF('Форма 4.9'!$F$12="",1,0)</f>
        <v>0</v>
      </c>
    </row>
    <row r="9" spans="1:1" ht="12.75">
      <c r="A9" s="618">
        <f>IF('Форма 4.9'!$G$12="",1,0)</f>
        <v>0</v>
      </c>
    </row>
    <row r="10" spans="1:1" ht="12.75">
      <c r="A10" s="618">
        <f>IF('Форма 4.9'!$F$13="",1,0)</f>
        <v>0</v>
      </c>
    </row>
    <row r="11" spans="1:1" ht="12.75">
      <c r="A11" s="618">
        <f>IF('Форма 4.9'!$G$13="",1,0)</f>
        <v>0</v>
      </c>
    </row>
    <row r="12" spans="1:1" ht="12.75">
      <c r="A12" s="618">
        <f>IF('Форма 1.0.2'!$E$12="",1,0)</f>
        <v>1</v>
      </c>
    </row>
    <row r="13" spans="1:1" ht="12.75">
      <c r="A13" s="618">
        <f>IF('Форма 1.0.2'!$F$12="",1,0)</f>
        <v>1</v>
      </c>
    </row>
    <row r="14" spans="1:1" ht="12.75">
      <c r="A14" s="618">
        <f>IF('Форма 1.0.2'!$G$12="",1,0)</f>
        <v>1</v>
      </c>
    </row>
    <row r="15" spans="1:1" ht="12.75">
      <c r="A15" s="618">
        <f>IF('Форма 1.0.2'!$H$12="",1,0)</f>
        <v>1</v>
      </c>
    </row>
    <row r="16" spans="1:1" ht="12.75">
      <c r="A16" s="618">
        <f>IF('Форма 1.0.2'!$I$12="",1,0)</f>
        <v>1</v>
      </c>
    </row>
    <row r="17" spans="1:1" ht="12.75">
      <c r="A17" s="618">
        <f>IF('Форма 1.0.2'!$J$12="",1,0)</f>
        <v>1</v>
      </c>
    </row>
    <row r="18" spans="1:1" ht="12.75">
      <c r="A18" s="618">
        <f>IF('Сведения об изменении'!$E$13="",1,0)</f>
        <v>1</v>
      </c>
    </row>
    <row r="19" spans="1:1" ht="12.75">
      <c r="A19" s="618">
        <f>IF(Территории!$E$12="",1,0)</f>
        <v>0</v>
      </c>
    </row>
    <row r="20" spans="1:1" ht="12.75">
      <c r="A20" s="618">
        <f>IF('Форма 4.3.1'!$G$29="",1,0)</f>
        <v>0</v>
      </c>
    </row>
    <row r="21" spans="1:1" ht="12.75">
      <c r="A21" s="618">
        <f>IF('Форма 4.3.1'!$G$31="",1,0)</f>
        <v>0</v>
      </c>
    </row>
    <row r="22" spans="1:1" ht="12.75">
      <c r="A22" s="618">
        <f>IF('Форма 4.3.1'!$G$39="",1,0)</f>
        <v>0</v>
      </c>
    </row>
    <row r="23" spans="1:1" ht="12.75">
      <c r="A23" s="618">
        <f>IF('Форма 4.3.1'!$G$40="",1,0)</f>
        <v>0</v>
      </c>
    </row>
    <row r="24" spans="1:1" ht="12.75">
      <c r="A24" s="618">
        <f>IF('Форма 4.3.1'!$G$41="",1,0)</f>
        <v>0</v>
      </c>
    </row>
    <row r="25" spans="1:1" ht="12.75">
      <c r="A25" s="618">
        <f>IF('Форма 4.3.1'!$G$42="",1,0)</f>
        <v>0</v>
      </c>
    </row>
    <row r="26" spans="1:1" ht="12.75">
      <c r="A26" s="618">
        <f>IF('Форма 4.3.1'!$G$43="",1,0)</f>
        <v>0</v>
      </c>
    </row>
    <row r="27" spans="1:1" ht="12.75">
      <c r="A27" s="618">
        <f>IF('Форма 4.3.1'!$G$44="",1,0)</f>
        <v>0</v>
      </c>
    </row>
    <row r="28" spans="1:1" ht="12.75">
      <c r="A28" s="618">
        <f>IF('Форма 4.3.1'!$G$45="",1,0)</f>
        <v>0</v>
      </c>
    </row>
    <row r="29" spans="1:1" ht="12.75">
      <c r="A29" s="618">
        <f>IF('Форма 4.3.1'!$G$46="",1,0)</f>
        <v>0</v>
      </c>
    </row>
    <row r="30" spans="1:1" ht="12.75">
      <c r="A30" s="618">
        <f>IF('Форма 4.3.1'!$G$47="",1,0)</f>
        <v>0</v>
      </c>
    </row>
    <row r="31" spans="1:1" ht="12.75">
      <c r="A31" s="618">
        <f>IF('Форма 4.3.1'!$G$48="",1,0)</f>
        <v>0</v>
      </c>
    </row>
    <row r="32" spans="1:1" ht="12.75">
      <c r="A32" s="618">
        <f>IF('Форма 4.3.1'!$G$49="",1,0)</f>
        <v>0</v>
      </c>
    </row>
    <row r="33" spans="1:1" ht="12.75">
      <c r="A33" s="618">
        <f>IF('Форма 4.3.1'!$G$50="",1,0)</f>
        <v>0</v>
      </c>
    </row>
    <row r="34" spans="1:1" ht="12.75">
      <c r="A34" s="618">
        <f>IF('Форма 4.3.1'!$G$51="",1,0)</f>
        <v>0</v>
      </c>
    </row>
    <row r="35" spans="1:1" ht="12.75">
      <c r="A35" s="618">
        <f>IF('Форма 4.3.1'!$G$52="",1,0)</f>
        <v>0</v>
      </c>
    </row>
    <row r="36" spans="1:1" ht="12.75">
      <c r="A36" s="618">
        <f>IF('Форма 4.3.1'!$G$53="",1,0)</f>
        <v>0</v>
      </c>
    </row>
    <row r="37" spans="1:1" ht="12.75">
      <c r="A37" s="618">
        <f>IF('Форма 4.3.1'!$G$54="",1,0)</f>
        <v>0</v>
      </c>
    </row>
    <row r="38" spans="1:1" ht="12.75">
      <c r="A38" s="618">
        <f>IF('Форма 4.3.1'!$G$55="",1,0)</f>
        <v>0</v>
      </c>
    </row>
    <row r="39" spans="1:1" ht="12.75">
      <c r="A39" s="618">
        <f>IF('Форма 4.3.1'!$G$56="",1,0)</f>
        <v>0</v>
      </c>
    </row>
    <row r="40" spans="1:1" ht="12.75">
      <c r="A40" s="618">
        <f>IF('Форма 4.3.1'!$G$64="",1,0)</f>
        <v>0</v>
      </c>
    </row>
    <row r="41" spans="1:1" ht="12.75">
      <c r="A41" s="618">
        <f>IF('Форма 4.3.1'!$G$65="",1,0)</f>
        <v>0</v>
      </c>
    </row>
    <row r="42" spans="1:1" ht="12.75">
      <c r="A42" s="618">
        <f>IF('Форма 4.3.1'!$G$66="",1,0)</f>
        <v>0</v>
      </c>
    </row>
    <row r="43" spans="1:1" ht="12.75">
      <c r="A43" s="618">
        <f>IF('Форма 4.3.1'!$G$67="",1,0)</f>
        <v>0</v>
      </c>
    </row>
    <row r="44" spans="1:1" ht="12.75">
      <c r="A44" s="618">
        <f>IF('Форма 4.3.1'!$G$68="",1,0)</f>
        <v>0</v>
      </c>
    </row>
    <row r="45" spans="1:1" ht="12.75">
      <c r="A45" s="618">
        <f>IF('Форма 4.3.1'!$G$69="",1,0)</f>
        <v>0</v>
      </c>
    </row>
    <row r="46" spans="1:1" ht="12.75">
      <c r="A46" s="618">
        <f>IF('Форма 4.3.1'!$G$70="",1,0)</f>
        <v>0</v>
      </c>
    </row>
    <row r="47" spans="1:1" ht="12.75">
      <c r="A47" s="618">
        <f>IF('Форма 4.3.1'!$G$71="",1,0)</f>
        <v>0</v>
      </c>
    </row>
    <row r="48" spans="1:1" ht="12.75">
      <c r="A48" s="618">
        <f>IF('Форма 4.3.1'!$G$72="",1,0)</f>
        <v>0</v>
      </c>
    </row>
    <row r="49" spans="1:1" ht="12.75">
      <c r="A49" s="618">
        <f>IF('Форма 4.3.1'!$G$73="",1,0)</f>
        <v>0</v>
      </c>
    </row>
    <row r="50" spans="1:1" ht="12.75">
      <c r="A50" s="618">
        <f>IF('Форма 4.3.1'!$G$76="",1,0)</f>
        <v>0</v>
      </c>
    </row>
    <row r="51" spans="1:1" ht="12.75">
      <c r="A51" s="618">
        <f>IF('Форма 4.3.1'!$G$77="",1,0)</f>
        <v>0</v>
      </c>
    </row>
    <row r="52" spans="1:1" ht="12.75">
      <c r="A52" s="618">
        <f>IF('Форма 4.3.1'!$G$78="",1,0)</f>
        <v>0</v>
      </c>
    </row>
    <row r="53" spans="1:1" ht="12.75">
      <c r="A53" s="618">
        <f>IF('Форма 4.3.1'!$G$79="",1,0)</f>
        <v>0</v>
      </c>
    </row>
    <row r="54" spans="1:1" ht="12.75">
      <c r="A54" s="618">
        <f>IF('Форма 4.3.1'!$G$80="",1,0)</f>
        <v>0</v>
      </c>
    </row>
    <row r="55" spans="1:1" ht="12.75">
      <c r="A55" s="618">
        <f>IF('Форма 4.3.1'!$G$81="",1,0)</f>
        <v>0</v>
      </c>
    </row>
    <row r="56" spans="1:1" ht="12.75">
      <c r="A56" s="618">
        <f>IF('Форма 4.3.1'!$G$82="",1,0)</f>
        <v>0</v>
      </c>
    </row>
    <row r="57" spans="1:1" ht="12.75">
      <c r="A57" s="618">
        <f>IF('Форма 4.3.1'!$G$84="",1,0)</f>
        <v>0</v>
      </c>
    </row>
    <row r="58" spans="1:1" ht="12.75">
      <c r="A58" s="618">
        <f>IF('Форма 4.3.1'!$G$85="",1,0)</f>
        <v>0</v>
      </c>
    </row>
    <row r="59" spans="1:1" ht="12.75">
      <c r="A59" s="618">
        <f>IF('Форма 4.3.1'!$G$86="",1,0)</f>
        <v>0</v>
      </c>
    </row>
    <row r="60" spans="1:1" ht="12.75">
      <c r="A60" s="618">
        <f>IF('Форма 4.3.1'!$G$87="",1,0)</f>
        <v>0</v>
      </c>
    </row>
    <row r="61" spans="1:1" ht="12.75">
      <c r="A61" s="618">
        <f>IF('Форма 4.3.1'!$G$91="",1,0)</f>
        <v>0</v>
      </c>
    </row>
    <row r="62" spans="1:1" ht="12.75">
      <c r="A62" s="618">
        <f>IF('Форма 4.3.1'!$G$94="",1,0)</f>
        <v>0</v>
      </c>
    </row>
    <row r="63" spans="1:1" ht="12.75">
      <c r="A63" s="618">
        <f>IF('Форма 4.3.1'!$G$97="",1,0)</f>
        <v>0</v>
      </c>
    </row>
    <row r="64" spans="1:1" ht="12.75">
      <c r="A64" s="618">
        <f>IF('Форма 4.3.1'!$G$98="",1,0)</f>
        <v>0</v>
      </c>
    </row>
    <row r="65" spans="1:1" ht="12.75">
      <c r="A65" s="618">
        <f>IF('Форма 4.4'!$G$12="",1,0)</f>
        <v>0</v>
      </c>
    </row>
    <row r="66" spans="1:1" ht="12.75">
      <c r="A66" s="618">
        <f>IF('Форма 4.4'!$G$18="",1,0)</f>
        <v>0</v>
      </c>
    </row>
    <row r="67" spans="1:1" ht="12.75">
      <c r="A67" s="618">
        <f>IF('Форма 4.4'!$G$19="",1,0)</f>
        <v>0</v>
      </c>
    </row>
    <row r="68" spans="1:1" ht="12.75">
      <c r="A68" s="618">
        <f>IF('Форма 4.4'!$G$11="",1,0)</f>
        <v>0</v>
      </c>
    </row>
    <row r="69" spans="1:1" ht="12.75">
      <c r="A69" s="618">
        <f>IF('Форма 4.5'!$I$12="",1,0)</f>
        <v>1</v>
      </c>
    </row>
    <row r="70" spans="1:1" ht="12.75">
      <c r="A70" s="618">
        <f>IF('Форма 4.5'!$I$15="",1,0)</f>
        <v>1</v>
      </c>
    </row>
    <row r="71" spans="1:1" ht="12.75">
      <c r="A71" s="618">
        <f>IF('Форма 4.5'!$I$16="",1,0)</f>
        <v>1</v>
      </c>
    </row>
    <row r="72" spans="1:1" ht="12.75">
      <c r="A72" s="618">
        <f>IF('Форма 4.5'!$G$23="",1,0)</f>
        <v>1</v>
      </c>
    </row>
    <row r="73" spans="1:1" ht="12.75">
      <c r="A73" s="618">
        <f>IF('Форма 4.5'!$G$24="",1,0)</f>
        <v>1</v>
      </c>
    </row>
    <row r="74" spans="1:1" ht="12.75">
      <c r="A74" s="618">
        <f>IF('Форма 4.5'!$I$24="",1,0)</f>
        <v>1</v>
      </c>
    </row>
    <row r="75" spans="1:1" ht="12.75">
      <c r="A75" s="618">
        <f>IF('Форма 4.5'!$G$91="",1,0)</f>
        <v>1</v>
      </c>
    </row>
    <row r="76" spans="1:1" ht="12.75">
      <c r="A76" s="618">
        <f>IF('Форма 4.5'!$I$92="",1,0)</f>
        <v>1</v>
      </c>
    </row>
    <row r="77" spans="1:1" ht="12.75">
      <c r="A77" s="618">
        <f>IF('Форма 4.5'!$I$93="",1,0)</f>
        <v>1</v>
      </c>
    </row>
    <row r="78" spans="1:1" ht="12.75">
      <c r="A78" s="618">
        <f>IF('Форма 4.5'!$I$94="",1,0)</f>
        <v>1</v>
      </c>
    </row>
    <row r="79" spans="1:1" ht="12.75">
      <c r="A79" s="618">
        <f>IF('Форма 4.5'!$I$95="",1,0)</f>
        <v>1</v>
      </c>
    </row>
    <row r="80" spans="1:1" ht="12.75">
      <c r="A80" s="618">
        <f>IF('Форма 4.5'!$I$11="",1,0)</f>
        <v>1</v>
      </c>
    </row>
    <row r="81" spans="1:1" ht="12.75">
      <c r="A81" s="618">
        <f>IF('Форма 4.5'!$I$14="",1,0)</f>
        <v>1</v>
      </c>
    </row>
    <row r="82" spans="1:1" ht="12.75">
      <c r="A82" s="618">
        <f>IF('Форма 4.3.1'!$E$62="",1,0)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ea39813-c4df-42b4-ba1a-7aa375268c99}">
  <sheetPr codeName="modInfo">
    <tabColor indexed="47"/>
  </sheetPr>
  <dimension ref="A1:K1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3.71428571428571" style="125" customWidth="1"/>
    <col min="2" max="2" width="87.2857142857143" style="91" customWidth="1"/>
    <col min="3" max="3" width="9.14285714285714" style="125"/>
    <col min="4" max="4" width="109.142857142857" style="125" customWidth="1"/>
    <col min="5" max="16384" width="9.14285714285714" style="125"/>
  </cols>
  <sheetData>
    <row r="1" spans="2:11" ht="14.25">
      <c r="B1" s="184" t="s">
        <v>150</v>
      </c>
      <c r="C1" s="165"/>
      <c r="D1" s="883"/>
      <c r="E1" s="883"/>
      <c r="F1" s="883"/>
      <c r="G1" s="883"/>
      <c r="H1" s="883"/>
      <c r="I1" s="883"/>
      <c r="J1" s="883"/>
      <c r="K1" s="883"/>
    </row>
    <row r="2" spans="1:11" ht="14.25">
      <c r="A2" s="165">
        <v>1</v>
      </c>
      <c r="B2" s="185" t="s">
        <v>143</v>
      </c>
      <c r="C2" s="165"/>
      <c r="D2" s="883"/>
      <c r="E2" s="883"/>
      <c r="F2" s="883"/>
      <c r="G2" s="883"/>
      <c r="H2" s="883"/>
      <c r="I2" s="883"/>
      <c r="J2" s="883"/>
      <c r="K2" s="883"/>
    </row>
    <row r="3" spans="1:11" ht="22.5">
      <c r="A3" s="165">
        <v>2</v>
      </c>
      <c r="B3" s="185" t="s">
        <v>144</v>
      </c>
      <c r="C3" s="165"/>
      <c r="D3" s="884"/>
      <c r="E3" s="884"/>
      <c r="F3" s="884"/>
      <c r="G3" s="884"/>
      <c r="H3" s="884"/>
      <c r="I3" s="884"/>
      <c r="J3" s="884"/>
      <c r="K3" s="884"/>
    </row>
    <row r="4" spans="2:11" ht="14.25">
      <c r="B4" s="184" t="s">
        <v>151</v>
      </c>
      <c r="C4" s="165"/>
      <c r="D4" s="885"/>
      <c r="E4" s="884"/>
      <c r="F4" s="884"/>
      <c r="G4" s="884"/>
      <c r="H4" s="884"/>
      <c r="I4" s="884"/>
      <c r="J4" s="884"/>
      <c r="K4" s="884"/>
    </row>
    <row r="5" spans="1:11" ht="33.75">
      <c r="A5" s="165">
        <v>1</v>
      </c>
      <c r="B5" s="185" t="s">
        <v>192</v>
      </c>
      <c r="C5" s="165"/>
      <c r="D5" s="882"/>
      <c r="E5" s="882"/>
      <c r="F5" s="882"/>
      <c r="G5" s="882"/>
      <c r="H5" s="882"/>
      <c r="I5" s="882"/>
      <c r="J5" s="882"/>
      <c r="K5" s="882"/>
    </row>
    <row r="6" spans="1:2" ht="22.5">
      <c r="A6" s="165">
        <v>2</v>
      </c>
      <c r="B6" s="185" t="s">
        <v>149</v>
      </c>
    </row>
    <row r="7" spans="1:2" ht="22.5">
      <c r="A7" s="165">
        <v>3</v>
      </c>
      <c r="B7" s="185" t="s">
        <v>323</v>
      </c>
    </row>
    <row r="8" spans="1:2" ht="56.25">
      <c r="A8" s="165">
        <v>4</v>
      </c>
      <c r="B8" s="185" t="s">
        <v>324</v>
      </c>
    </row>
    <row r="9" spans="2:2" ht="11.25">
      <c r="B9" s="184" t="s">
        <v>121</v>
      </c>
    </row>
    <row r="10" spans="1:2" ht="22.5">
      <c r="A10" s="165">
        <v>1</v>
      </c>
      <c r="B10" s="185" t="s">
        <v>119</v>
      </c>
    </row>
    <row r="11" spans="2:2" ht="11.25">
      <c r="B11" s="91" t="s">
        <v>126</v>
      </c>
    </row>
  </sheetData>
  <sheetProtection/>
  <mergeCells count="5">
    <mergeCell ref="D5:K5"/>
    <mergeCell ref="D1:K1"/>
    <mergeCell ref="D2:K2"/>
    <mergeCell ref="D3:K3"/>
    <mergeCell ref="D4:K4"/>
  </mergeCells>
  <pageMargins left="0.75" right="0.75" top="1" bottom="1" header="0.5" footer="0.5"/>
  <pageSetup orientation="portrait" paperSize="9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09fe21d-3ac8-4204-9235-d81aaedf276c}">
  <sheetPr codeName="TEHSHEET">
    <tabColor indexed="47"/>
  </sheetPr>
  <dimension ref="A1:AC87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32.5714285714286" style="79" customWidth="1"/>
    <col min="2" max="2" width="9.14285714285714" style="71"/>
    <col min="3" max="3" width="15.7142857142857" style="82" customWidth="1"/>
    <col min="4" max="4" width="17" style="82" customWidth="1"/>
    <col min="5" max="5" width="15.7142857142857" style="76" customWidth="1"/>
    <col min="6" max="6" width="11.1428571428571" style="76" customWidth="1"/>
    <col min="7" max="7" width="31.4285714285714" style="76" customWidth="1"/>
    <col min="8" max="9" width="26.8571428571429" style="76" customWidth="1"/>
    <col min="10" max="10" width="9.14285714285714" style="76"/>
    <col min="11" max="11" width="26.2857142857143" style="78" customWidth="1"/>
    <col min="12" max="12" width="29.1428571428571" style="77" customWidth="1"/>
    <col min="13" max="13" width="39.8571428571429" style="76" customWidth="1"/>
    <col min="14" max="14" width="9.14285714285714" style="76"/>
    <col min="15" max="15" width="29.5714285714286" style="76" customWidth="1"/>
    <col min="16" max="16" width="29" style="76" customWidth="1"/>
    <col min="17" max="18" width="9.14285714285714" style="76"/>
    <col min="19" max="19" width="21" style="76" customWidth="1"/>
    <col min="20" max="20" width="42" style="76" customWidth="1"/>
    <col min="21" max="21" width="9.14285714285714" style="76"/>
    <col min="22" max="22" width="30.1428571428571" style="76" customWidth="1"/>
    <col min="23" max="23" width="7.71428571428571" style="76" customWidth="1"/>
    <col min="24" max="25" width="9.14285714285714" style="76"/>
    <col min="26" max="26" width="49.7142857142857" style="76" customWidth="1"/>
    <col min="27" max="27" width="9.14285714285714" style="76"/>
    <col min="28" max="28" width="36.4285714285714" style="76" customWidth="1"/>
    <col min="29" max="16384" width="9.14285714285714" style="76"/>
  </cols>
  <sheetData>
    <row r="1" spans="1:29" s="74" customFormat="1" ht="51">
      <c r="A1" s="58" t="s">
        <v>132</v>
      </c>
      <c r="B1" s="80"/>
      <c r="C1" s="37" t="s">
        <v>20</v>
      </c>
      <c r="D1" s="37" t="s">
        <v>17</v>
      </c>
      <c r="E1" s="37" t="s">
        <v>33</v>
      </c>
      <c r="F1" s="37" t="s">
        <v>56</v>
      </c>
      <c r="G1" s="37" t="s">
        <v>48</v>
      </c>
      <c r="H1" s="37" t="s">
        <v>73</v>
      </c>
      <c r="I1" s="37" t="s">
        <v>103</v>
      </c>
      <c r="J1" s="48" t="s">
        <v>104</v>
      </c>
      <c r="K1" s="37" t="s">
        <v>51</v>
      </c>
      <c r="L1" s="73" t="s">
        <v>99</v>
      </c>
      <c r="M1" s="45" t="s">
        <v>100</v>
      </c>
      <c r="O1" s="501" t="s">
        <v>489</v>
      </c>
      <c r="P1" s="501" t="s">
        <v>522</v>
      </c>
      <c r="S1" s="886" t="s">
        <v>235</v>
      </c>
      <c r="T1" s="886"/>
      <c r="V1" s="887" t="s">
        <v>523</v>
      </c>
      <c r="W1" s="887"/>
      <c r="Z1" s="619" t="s">
        <v>541</v>
      </c>
      <c r="AB1" s="888" t="s">
        <v>629</v>
      </c>
      <c r="AC1" s="888"/>
    </row>
    <row r="2" spans="1:29" ht="25.5">
      <c r="A2" s="353" t="s">
        <v>168</v>
      </c>
      <c r="C2" s="634">
        <v>2018</v>
      </c>
      <c r="D2" s="38" t="s">
        <v>18</v>
      </c>
      <c r="E2" s="39" t="s">
        <v>34</v>
      </c>
      <c r="F2" s="39" t="s">
        <v>57</v>
      </c>
      <c r="G2" s="39" t="s">
        <v>46</v>
      </c>
      <c r="H2" s="39" t="s">
        <v>74</v>
      </c>
      <c r="I2" s="41"/>
      <c r="J2" s="75">
        <v>52</v>
      </c>
      <c r="K2" s="37" t="s">
        <v>52</v>
      </c>
      <c r="L2" s="73" t="s">
        <v>533</v>
      </c>
      <c r="M2" s="46" t="s">
        <v>221</v>
      </c>
      <c r="O2" s="502" t="s">
        <v>490</v>
      </c>
      <c r="P2" s="524" t="s">
        <v>535</v>
      </c>
      <c r="S2" s="299" t="s">
        <v>236</v>
      </c>
      <c r="T2" s="500" t="s">
        <v>237</v>
      </c>
      <c r="V2" s="502" t="s">
        <v>524</v>
      </c>
      <c r="W2" s="502" t="b">
        <v>0</v>
      </c>
      <c r="Z2" s="620" t="s">
        <v>542</v>
      </c>
      <c r="AB2" s="634" t="s">
        <v>630</v>
      </c>
      <c r="AC2" s="634" t="s">
        <v>631</v>
      </c>
    </row>
    <row r="3" spans="1:29" ht="112.5">
      <c r="A3" s="353" t="s">
        <v>169</v>
      </c>
      <c r="C3" s="634">
        <v>2019</v>
      </c>
      <c r="D3" s="38" t="s">
        <v>19</v>
      </c>
      <c r="E3" s="39" t="s">
        <v>35</v>
      </c>
      <c r="F3" s="39" t="s">
        <v>58</v>
      </c>
      <c r="G3" s="39" t="s">
        <v>47</v>
      </c>
      <c r="H3" s="39" t="s">
        <v>71</v>
      </c>
      <c r="I3" s="41" t="s">
        <v>102</v>
      </c>
      <c r="J3" s="72" t="s">
        <v>105</v>
      </c>
      <c r="K3" s="37" t="s">
        <v>53</v>
      </c>
      <c r="L3" s="73" t="s">
        <v>315</v>
      </c>
      <c r="M3" s="46" t="s">
        <v>222</v>
      </c>
      <c r="O3" s="502" t="s">
        <v>491</v>
      </c>
      <c r="P3" s="524" t="s">
        <v>536</v>
      </c>
      <c r="S3" s="299" t="s">
        <v>546</v>
      </c>
      <c r="T3" s="499" t="s">
        <v>551</v>
      </c>
      <c r="V3" s="502" t="s">
        <v>525</v>
      </c>
      <c r="W3" s="502" t="b">
        <v>0</v>
      </c>
      <c r="Z3" s="620" t="s">
        <v>543</v>
      </c>
      <c r="AB3" s="634" t="s">
        <v>632</v>
      </c>
      <c r="AC3" s="634" t="s">
        <v>631</v>
      </c>
    </row>
    <row r="4" spans="1:29" ht="45">
      <c r="A4" s="353" t="s">
        <v>270</v>
      </c>
      <c r="C4" s="634">
        <v>2020</v>
      </c>
      <c r="E4" s="39" t="s">
        <v>36</v>
      </c>
      <c r="F4" s="39" t="s">
        <v>59</v>
      </c>
      <c r="H4" s="39" t="s">
        <v>72</v>
      </c>
      <c r="I4" s="41"/>
      <c r="J4" s="75">
        <v>104</v>
      </c>
      <c r="K4" s="37" t="s">
        <v>54</v>
      </c>
      <c r="L4" s="73" t="s">
        <v>316</v>
      </c>
      <c r="M4" s="46"/>
      <c r="O4" s="502" t="s">
        <v>497</v>
      </c>
      <c r="P4" s="524" t="s">
        <v>537</v>
      </c>
      <c r="S4" s="617" t="s">
        <v>547</v>
      </c>
      <c r="T4" s="499" t="s">
        <v>451</v>
      </c>
      <c r="V4" s="502" t="s">
        <v>526</v>
      </c>
      <c r="W4" s="502" t="b">
        <v>0</v>
      </c>
      <c r="Z4" s="620" t="s">
        <v>544</v>
      </c>
      <c r="AB4" s="634" t="s">
        <v>633</v>
      </c>
      <c r="AC4" s="634" t="s">
        <v>634</v>
      </c>
    </row>
    <row r="5" spans="1:29" ht="45">
      <c r="A5" s="353" t="s">
        <v>211</v>
      </c>
      <c r="C5" s="38">
        <v>2021</v>
      </c>
      <c r="E5" s="39" t="s">
        <v>37</v>
      </c>
      <c r="F5" s="39" t="s">
        <v>60</v>
      </c>
      <c r="K5" s="37" t="s">
        <v>55</v>
      </c>
      <c r="L5" s="73"/>
      <c r="M5" s="46"/>
      <c r="O5" s="502" t="s">
        <v>492</v>
      </c>
      <c r="S5" s="299" t="s">
        <v>548</v>
      </c>
      <c r="T5" s="499" t="s">
        <v>463</v>
      </c>
      <c r="V5" s="502" t="s">
        <v>527</v>
      </c>
      <c r="W5" s="502" t="b">
        <v>0</v>
      </c>
      <c r="Z5" s="620" t="s">
        <v>545</v>
      </c>
      <c r="AB5" s="634" t="s">
        <v>635</v>
      </c>
      <c r="AC5" s="634" t="s">
        <v>636</v>
      </c>
    </row>
    <row r="6" spans="1:29" ht="22.5">
      <c r="A6" s="353" t="s">
        <v>198</v>
      </c>
      <c r="E6" s="39" t="s">
        <v>38</v>
      </c>
      <c r="F6" s="41"/>
      <c r="K6" s="76"/>
      <c r="L6" s="76"/>
      <c r="O6" s="502" t="s">
        <v>498</v>
      </c>
      <c r="S6" s="617" t="s">
        <v>549</v>
      </c>
      <c r="T6" s="499" t="s">
        <v>550</v>
      </c>
      <c r="V6" s="502" t="s">
        <v>528</v>
      </c>
      <c r="W6" s="502" t="b">
        <v>0</v>
      </c>
      <c r="AB6" s="634" t="s">
        <v>637</v>
      </c>
      <c r="AC6" s="634" t="s">
        <v>636</v>
      </c>
    </row>
    <row r="7" spans="1:29" ht="45">
      <c r="A7" s="353" t="s">
        <v>271</v>
      </c>
      <c r="E7" s="39" t="s">
        <v>39</v>
      </c>
      <c r="F7" s="41"/>
      <c r="K7" s="83"/>
      <c r="L7" s="76"/>
      <c r="O7" s="502" t="s">
        <v>493</v>
      </c>
      <c r="S7" s="299" t="s">
        <v>761</v>
      </c>
      <c r="T7" s="499" t="s">
        <v>762</v>
      </c>
      <c r="AB7" s="634" t="s">
        <v>638</v>
      </c>
      <c r="AC7" s="634" t="s">
        <v>636</v>
      </c>
    </row>
    <row r="8" spans="1:29" ht="11.25">
      <c r="A8" s="353" t="s">
        <v>272</v>
      </c>
      <c r="E8" s="39" t="s">
        <v>40</v>
      </c>
      <c r="F8" s="41"/>
      <c r="K8" s="84" t="s">
        <v>124</v>
      </c>
      <c r="O8" s="502" t="s">
        <v>499</v>
      </c>
      <c r="AB8" s="634" t="s">
        <v>639</v>
      </c>
      <c r="AC8" s="634" t="s">
        <v>636</v>
      </c>
    </row>
    <row r="9" spans="1:29" ht="22.5">
      <c r="A9" s="353" t="s">
        <v>170</v>
      </c>
      <c r="E9" s="39" t="s">
        <v>41</v>
      </c>
      <c r="F9" s="41"/>
      <c r="K9" s="82"/>
      <c r="O9" s="502" t="s">
        <v>500</v>
      </c>
      <c r="AB9" s="634" t="s">
        <v>640</v>
      </c>
      <c r="AC9" s="634" t="s">
        <v>636</v>
      </c>
    </row>
    <row r="10" spans="1:29" ht="12.75">
      <c r="A10" s="353" t="s">
        <v>273</v>
      </c>
      <c r="E10" s="39" t="s">
        <v>42</v>
      </c>
      <c r="F10" s="41"/>
      <c r="K10" s="83"/>
      <c r="O10" s="502" t="s">
        <v>494</v>
      </c>
      <c r="AB10" s="634" t="s">
        <v>641</v>
      </c>
      <c r="AC10" s="634" t="s">
        <v>636</v>
      </c>
    </row>
    <row r="11" spans="1:29" ht="22.5">
      <c r="A11" s="353" t="s">
        <v>274</v>
      </c>
      <c r="E11" s="39" t="s">
        <v>43</v>
      </c>
      <c r="F11" s="41"/>
      <c r="K11" s="85"/>
      <c r="O11" s="502" t="s">
        <v>495</v>
      </c>
      <c r="AB11" s="634" t="s">
        <v>642</v>
      </c>
      <c r="AC11" s="634" t="s">
        <v>636</v>
      </c>
    </row>
    <row r="12" spans="1:29" ht="33.75">
      <c r="A12" s="353" t="s">
        <v>275</v>
      </c>
      <c r="E12" s="39" t="s">
        <v>44</v>
      </c>
      <c r="F12" s="41"/>
      <c r="O12" s="502" t="s">
        <v>501</v>
      </c>
      <c r="P12" s="161"/>
      <c r="AB12" s="634" t="s">
        <v>643</v>
      </c>
      <c r="AC12" s="634" t="s">
        <v>636</v>
      </c>
    </row>
    <row r="13" spans="1:29" ht="11.25">
      <c r="A13" s="353" t="s">
        <v>276</v>
      </c>
      <c r="E13" s="39" t="s">
        <v>45</v>
      </c>
      <c r="F13" s="41"/>
      <c r="O13" s="502" t="s">
        <v>496</v>
      </c>
      <c r="AB13" s="634" t="s">
        <v>644</v>
      </c>
      <c r="AC13" s="634" t="s">
        <v>645</v>
      </c>
    </row>
    <row r="14" spans="1:29" ht="11.25">
      <c r="A14" s="353" t="s">
        <v>277</v>
      </c>
      <c r="AB14" s="634" t="s">
        <v>646</v>
      </c>
      <c r="AC14" s="634" t="s">
        <v>645</v>
      </c>
    </row>
    <row r="15" spans="1:29" ht="11.25">
      <c r="A15" s="353" t="s">
        <v>207</v>
      </c>
      <c r="AB15" s="634" t="s">
        <v>647</v>
      </c>
      <c r="AC15" s="634" t="s">
        <v>645</v>
      </c>
    </row>
    <row r="16" spans="1:29" ht="11.25">
      <c r="A16" s="353" t="s">
        <v>199</v>
      </c>
      <c r="C16" s="161"/>
      <c r="D16" s="154"/>
      <c r="E16" s="154"/>
      <c r="G16" s="229" t="s">
        <v>160</v>
      </c>
      <c r="AB16" s="634" t="s">
        <v>648</v>
      </c>
      <c r="AC16" s="634" t="s">
        <v>645</v>
      </c>
    </row>
    <row r="17" spans="1:29" ht="11.25">
      <c r="A17" s="353" t="s">
        <v>278</v>
      </c>
      <c r="C17" s="155" t="s">
        <v>128</v>
      </c>
      <c r="D17" s="156" t="str">
        <f>IF(f_year="","","01.01."&amp;f_year)</f>
        <v>01.01.2021</v>
      </c>
      <c r="E17" s="156" t="str">
        <f>IF(f_year="","","31.12."&amp;f_year)</f>
        <v>31.12.2021</v>
      </c>
      <c r="G17" s="230" t="s">
        <v>3350</v>
      </c>
      <c r="AB17" s="634" t="s">
        <v>649</v>
      </c>
      <c r="AC17" s="634" t="s">
        <v>636</v>
      </c>
    </row>
    <row r="18" spans="1:29" ht="11.25">
      <c r="A18" s="353" t="s">
        <v>279</v>
      </c>
      <c r="C18" s="157"/>
      <c r="D18" s="158"/>
      <c r="E18" s="158"/>
      <c r="G18" s="161"/>
      <c r="AB18" s="634" t="s">
        <v>650</v>
      </c>
      <c r="AC18" s="634" t="s">
        <v>636</v>
      </c>
    </row>
    <row r="19" spans="1:29" ht="22.5">
      <c r="A19" s="353" t="s">
        <v>280</v>
      </c>
      <c r="C19" s="161"/>
      <c r="D19" s="154"/>
      <c r="E19" s="154"/>
      <c r="G19" s="229" t="s">
        <v>163</v>
      </c>
      <c r="AB19" s="634" t="s">
        <v>651</v>
      </c>
      <c r="AC19" s="634" t="s">
        <v>636</v>
      </c>
    </row>
    <row r="20" spans="1:29" ht="22.5">
      <c r="A20" s="353" t="s">
        <v>171</v>
      </c>
      <c r="C20" s="159" t="s">
        <v>129</v>
      </c>
      <c r="D20" s="160"/>
      <c r="E20" s="160"/>
      <c r="G20" s="84" t="b">
        <v>1</v>
      </c>
      <c r="AB20" s="634" t="s">
        <v>652</v>
      </c>
      <c r="AC20" s="634" t="s">
        <v>645</v>
      </c>
    </row>
    <row r="21" spans="1:29" ht="11.25">
      <c r="A21" s="353" t="s">
        <v>172</v>
      </c>
      <c r="AB21" s="634" t="s">
        <v>653</v>
      </c>
      <c r="AC21" s="634" t="s">
        <v>636</v>
      </c>
    </row>
    <row r="22" spans="1:29" ht="11.25">
      <c r="A22" s="353" t="s">
        <v>173</v>
      </c>
      <c r="AB22" s="634" t="s">
        <v>654</v>
      </c>
      <c r="AC22" s="634" t="s">
        <v>636</v>
      </c>
    </row>
    <row r="23" spans="1:29" ht="11.25">
      <c r="A23" s="353" t="s">
        <v>281</v>
      </c>
      <c r="AB23" s="634" t="s">
        <v>655</v>
      </c>
      <c r="AC23" s="634" t="s">
        <v>631</v>
      </c>
    </row>
    <row r="24" spans="1:29" ht="11.25">
      <c r="A24" s="353" t="s">
        <v>282</v>
      </c>
      <c r="AB24" s="634" t="s">
        <v>656</v>
      </c>
      <c r="AC24" s="634" t="s">
        <v>657</v>
      </c>
    </row>
    <row r="25" spans="1:29" ht="11.25">
      <c r="A25" s="353" t="s">
        <v>174</v>
      </c>
      <c r="AB25" s="634" t="s">
        <v>658</v>
      </c>
      <c r="AC25" s="634" t="s">
        <v>657</v>
      </c>
    </row>
    <row r="26" spans="1:29" ht="11.25">
      <c r="A26" s="353" t="s">
        <v>283</v>
      </c>
      <c r="AB26" s="634" t="s">
        <v>659</v>
      </c>
      <c r="AC26" s="634" t="s">
        <v>657</v>
      </c>
    </row>
    <row r="27" spans="1:29" ht="11.25">
      <c r="A27" s="353" t="s">
        <v>175</v>
      </c>
      <c r="AB27" s="634" t="s">
        <v>660</v>
      </c>
      <c r="AC27" s="634" t="s">
        <v>657</v>
      </c>
    </row>
    <row r="28" spans="1:29" ht="11.25">
      <c r="A28" s="353" t="s">
        <v>208</v>
      </c>
      <c r="AB28" s="634" t="s">
        <v>661</v>
      </c>
      <c r="AC28" s="634" t="s">
        <v>662</v>
      </c>
    </row>
    <row r="29" spans="1:29" ht="11.25">
      <c r="A29" s="353" t="s">
        <v>200</v>
      </c>
      <c r="AB29" s="634" t="s">
        <v>528</v>
      </c>
      <c r="AC29" s="634"/>
    </row>
    <row r="30" spans="1:1" ht="11.25">
      <c r="A30" s="353" t="s">
        <v>284</v>
      </c>
    </row>
    <row r="31" spans="1:1" ht="11.25">
      <c r="A31" s="353" t="s">
        <v>285</v>
      </c>
    </row>
    <row r="32" spans="1:1" ht="11.25">
      <c r="A32" s="353" t="s">
        <v>176</v>
      </c>
    </row>
    <row r="33" spans="1:1" ht="11.25">
      <c r="A33" s="353" t="s">
        <v>286</v>
      </c>
    </row>
    <row r="34" spans="1:1" ht="11.25">
      <c r="A34" s="353" t="s">
        <v>287</v>
      </c>
    </row>
    <row r="35" spans="1:1" ht="11.25">
      <c r="A35" s="353" t="s">
        <v>288</v>
      </c>
    </row>
    <row r="36" spans="1:1" ht="11.25">
      <c r="A36" s="353" t="s">
        <v>289</v>
      </c>
    </row>
    <row r="37" spans="1:1" ht="11.25">
      <c r="A37" s="353" t="s">
        <v>290</v>
      </c>
    </row>
    <row r="38" spans="1:1" ht="11.25">
      <c r="A38" s="353" t="s">
        <v>201</v>
      </c>
    </row>
    <row r="39" spans="1:1" ht="11.25">
      <c r="A39" s="353" t="s">
        <v>291</v>
      </c>
    </row>
    <row r="40" spans="1:1" ht="11.25">
      <c r="A40" s="353" t="s">
        <v>177</v>
      </c>
    </row>
    <row r="41" spans="1:1" ht="11.25">
      <c r="A41" s="353" t="s">
        <v>178</v>
      </c>
    </row>
    <row r="42" spans="1:1" ht="11.25">
      <c r="A42" s="353" t="s">
        <v>179</v>
      </c>
    </row>
    <row r="43" spans="1:1" ht="11.25">
      <c r="A43" s="353" t="s">
        <v>292</v>
      </c>
    </row>
    <row r="44" spans="1:1" ht="11.25">
      <c r="A44" s="353" t="s">
        <v>293</v>
      </c>
    </row>
    <row r="45" spans="1:1" ht="11.25">
      <c r="A45" s="353" t="s">
        <v>202</v>
      </c>
    </row>
    <row r="46" spans="1:1" ht="11.25">
      <c r="A46" s="353" t="s">
        <v>294</v>
      </c>
    </row>
    <row r="47" spans="1:1" ht="11.25">
      <c r="A47" s="353" t="s">
        <v>295</v>
      </c>
    </row>
    <row r="48" spans="1:1" ht="11.25">
      <c r="A48" s="353" t="s">
        <v>296</v>
      </c>
    </row>
    <row r="49" spans="1:1" ht="11.25">
      <c r="A49" s="353" t="s">
        <v>297</v>
      </c>
    </row>
    <row r="50" spans="1:1" ht="11.25">
      <c r="A50" s="353" t="s">
        <v>180</v>
      </c>
    </row>
    <row r="51" spans="1:1" ht="11.25">
      <c r="A51" s="353" t="s">
        <v>181</v>
      </c>
    </row>
    <row r="52" spans="1:1" ht="11.25">
      <c r="A52" s="353" t="s">
        <v>209</v>
      </c>
    </row>
    <row r="53" spans="1:1" ht="11.25">
      <c r="A53" s="353" t="s">
        <v>298</v>
      </c>
    </row>
    <row r="54" spans="1:1" ht="11.25">
      <c r="A54" s="353" t="s">
        <v>212</v>
      </c>
    </row>
    <row r="55" spans="1:1" ht="11.25">
      <c r="A55" s="353" t="s">
        <v>182</v>
      </c>
    </row>
    <row r="56" spans="1:1" ht="11.25">
      <c r="A56" s="353" t="s">
        <v>299</v>
      </c>
    </row>
    <row r="57" spans="1:1" ht="11.25">
      <c r="A57" s="353" t="s">
        <v>183</v>
      </c>
    </row>
    <row r="58" spans="1:1" ht="11.25">
      <c r="A58" s="353" t="s">
        <v>300</v>
      </c>
    </row>
    <row r="59" spans="1:1" ht="11.25">
      <c r="A59" s="353" t="s">
        <v>301</v>
      </c>
    </row>
    <row r="60" spans="1:1" ht="11.25">
      <c r="A60" s="353" t="s">
        <v>302</v>
      </c>
    </row>
    <row r="61" spans="1:1" ht="11.25">
      <c r="A61" s="353" t="s">
        <v>303</v>
      </c>
    </row>
    <row r="62" spans="1:1" ht="11.25">
      <c r="A62" s="353" t="s">
        <v>203</v>
      </c>
    </row>
    <row r="63" spans="1:1" ht="11.25">
      <c r="A63" s="353" t="s">
        <v>304</v>
      </c>
    </row>
    <row r="64" spans="1:1" ht="11.25">
      <c r="A64" s="353" t="s">
        <v>305</v>
      </c>
    </row>
    <row r="65" spans="1:1" ht="11.25">
      <c r="A65" s="353" t="s">
        <v>213</v>
      </c>
    </row>
    <row r="66" spans="1:1" ht="11.25">
      <c r="A66" s="353" t="s">
        <v>204</v>
      </c>
    </row>
    <row r="67" spans="1:1" ht="11.25">
      <c r="A67" s="353" t="s">
        <v>184</v>
      </c>
    </row>
    <row r="68" spans="1:1" ht="11.25">
      <c r="A68" s="353" t="s">
        <v>306</v>
      </c>
    </row>
    <row r="69" spans="1:1" ht="11.25">
      <c r="A69" s="353" t="s">
        <v>307</v>
      </c>
    </row>
    <row r="70" spans="1:1" ht="11.25">
      <c r="A70" s="353" t="s">
        <v>308</v>
      </c>
    </row>
    <row r="71" spans="1:1" ht="11.25">
      <c r="A71" s="353" t="s">
        <v>309</v>
      </c>
    </row>
    <row r="72" spans="1:1" ht="11.25">
      <c r="A72" s="353" t="s">
        <v>185</v>
      </c>
    </row>
    <row r="73" spans="1:1" ht="11.25">
      <c r="A73" s="353" t="s">
        <v>310</v>
      </c>
    </row>
    <row r="74" spans="1:1" ht="11.25">
      <c r="A74" s="353" t="s">
        <v>186</v>
      </c>
    </row>
    <row r="75" spans="1:1" ht="11.25">
      <c r="A75" s="353" t="s">
        <v>187</v>
      </c>
    </row>
    <row r="76" spans="1:1" ht="11.25">
      <c r="A76" s="353" t="s">
        <v>188</v>
      </c>
    </row>
    <row r="77" spans="1:1" ht="11.25">
      <c r="A77" s="353" t="s">
        <v>189</v>
      </c>
    </row>
    <row r="78" spans="1:1" ht="11.25">
      <c r="A78" s="353" t="s">
        <v>205</v>
      </c>
    </row>
    <row r="79" spans="1:1" ht="11.25">
      <c r="A79" s="353" t="s">
        <v>210</v>
      </c>
    </row>
    <row r="80" spans="1:1" ht="11.25">
      <c r="A80" s="353" t="s">
        <v>190</v>
      </c>
    </row>
    <row r="81" spans="1:1" ht="11.25">
      <c r="A81" s="353" t="s">
        <v>191</v>
      </c>
    </row>
    <row r="82" spans="1:1" ht="11.25">
      <c r="A82" s="353" t="s">
        <v>214</v>
      </c>
    </row>
    <row r="83" spans="1:1" ht="11.25">
      <c r="A83" s="353" t="s">
        <v>311</v>
      </c>
    </row>
    <row r="84" spans="1:1" ht="11.25">
      <c r="A84" s="353" t="s">
        <v>206</v>
      </c>
    </row>
    <row r="85" spans="1:1" ht="11.25">
      <c r="A85" s="353" t="s">
        <v>312</v>
      </c>
    </row>
    <row r="86" spans="1:1" ht="11.25">
      <c r="A86" s="353" t="s">
        <v>313</v>
      </c>
    </row>
    <row r="87" spans="1:1" ht="11.25">
      <c r="A87" s="353" t="s">
        <v>314</v>
      </c>
    </row>
  </sheetData>
  <sheetProtection formatColumns="0" formatRows="0"/>
  <mergeCells count="3">
    <mergeCell ref="S1:T1"/>
    <mergeCell ref="V1:W1"/>
    <mergeCell ref="AB1:AC1"/>
  </mergeCells>
  <pageMargins left="0.75" right="0.75" top="1" bottom="1" header="0.5" footer="0.5"/>
  <pageSetup orientation="portrait" paperSize="9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a38da82-91b8-4017-8618-26a944b6d694}">
  <sheetPr codeName="modfrmSelectData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/>
  <sheetProtection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b407551-213b-44d4-9b91-53439a1af19b}">
  <sheetPr codeName="modList06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5"/>
  <cols>
    <col min="1" max="1" width="9.14285714285714" style="442"/>
    <col min="2" max="2" width="9.14285714285714" style="443"/>
    <col min="3" max="3" width="9.14285714285714" style="444"/>
    <col min="4" max="20" width="9.14285714285714" style="443"/>
    <col min="21" max="21" width="9.14285714285714" style="445"/>
    <col min="22" max="16384" width="9.14285714285714" style="443"/>
  </cols>
  <sheetData/>
  <sheetProtection formatColumns="0" formatRows="0"/>
  <pageMargins left="0.75" right="0.75" top="1" bottom="1" header="0.5" footer="0.5"/>
  <pageSetup orientation="portrait" paperSize="9" r:id="rId2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9b8ae94-2048-4bce-9476-cd43f268a795}">
  <sheetPr codeName="modList01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0.5"/>
  <cols>
    <col min="1" max="1" width="9.14285714285714" style="15"/>
    <col min="2" max="2" width="9.14285714285714" style="191"/>
    <col min="3" max="3" width="9.14285714285714" style="87"/>
    <col min="4" max="8" width="9.14285714285714" style="33"/>
    <col min="9" max="15" width="9.14285714285714" style="191"/>
    <col min="16" max="16" width="9.14285714285714" style="455"/>
    <col min="17" max="18" width="9.14285714285714" style="191"/>
    <col min="19" max="19" width="9.14285714285714" style="455"/>
    <col min="20" max="24" width="9.14285714285714" style="191"/>
    <col min="25" max="29" width="9.14285714285714" style="47"/>
    <col min="30" max="16384" width="9.14285714285714" style="33"/>
  </cols>
  <sheetData>
    <row r="48" ht="18.95" customHeight="1"/>
    <row r="70" ht="21.95" customHeight="1"/>
  </sheetData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bbde588-c308-4864-8109-15d62a8f4587}">
  <sheetPr codeName="modList08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10.5736607142857" defaultRowHeight="11.25"/>
  <cols>
    <col min="1" max="1" width="10.5714285714286" style="15"/>
    <col min="2" max="2" width="10.5714285714286" style="191"/>
    <col min="3" max="16384" width="10.5714285714286" style="33"/>
  </cols>
  <sheetData/>
  <sheetProtection formatColumns="0" formatRows="0"/>
  <pageMargins left="0.75" right="0.75" top="1" bottom="1" header="0.5" footer="0.5"/>
  <pageSetup orientation="portrait" paperSize="9" r:id="rId2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b163737-1923-4d54-9f0f-ec953c153a90}">
  <sheetPr codeName="TSH_et_union_hor">
    <tabColor indexed="47"/>
  </sheetPr>
  <dimension ref="A3:CE100"/>
  <sheetViews>
    <sheetView showGridLines="0" workbookViewId="0" topLeftCell="A1">
      <selection pane="topLeft" activeCell="A1" sqref="A1"/>
    </sheetView>
  </sheetViews>
  <sheetFormatPr defaultColWidth="9.14285714285714" defaultRowHeight="15"/>
  <cols>
    <col min="1" max="1" width="10.2857142857143" style="71" customWidth="1"/>
    <col min="2" max="3" width="10" style="71" customWidth="1"/>
    <col min="4" max="4" width="10.1428571428571" style="71" customWidth="1"/>
    <col min="5" max="5" width="67.7142857142857" style="71" customWidth="1"/>
    <col min="6" max="6" width="88.7142857142857" style="71" customWidth="1"/>
    <col min="7" max="7" width="123.857142857143" style="71" customWidth="1"/>
    <col min="8" max="9" width="20.7142857142857" style="71" customWidth="1"/>
    <col min="10" max="10" width="24.2857142857143" style="71" customWidth="1"/>
    <col min="11" max="11" width="9.14285714285714" style="71"/>
    <col min="12" max="12" width="7.71428571428571" style="71" customWidth="1"/>
    <col min="13" max="13" width="32.4285714285714" style="71" customWidth="1"/>
    <col min="14" max="14" width="9.14285714285714" style="71"/>
    <col min="15" max="18" width="9.85714285714286" style="71" customWidth="1"/>
    <col min="19" max="19" width="82.4285714285714" style="71" customWidth="1"/>
    <col min="20" max="20" width="9.85714285714286" style="71" customWidth="1"/>
    <col min="21" max="21" width="9.85714285714286" style="259" customWidth="1"/>
    <col min="22" max="24" width="9.85714285714286" style="71" customWidth="1"/>
    <col min="25" max="16384" width="9.14285714285714" style="71"/>
  </cols>
  <sheetData>
    <row r="3" spans="1:23" ht="15">
      <c r="A3" s="32" t="s">
        <v>114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58"/>
      <c r="V3" s="32"/>
      <c r="W3" s="32"/>
    </row>
    <row r="5" spans="4:5" ht="15" customHeight="1">
      <c r="D5" s="239"/>
      <c r="E5" s="241"/>
    </row>
    <row r="7" spans="1:23" ht="15">
      <c r="A7" s="32" t="s">
        <v>234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58"/>
      <c r="V7" s="32"/>
      <c r="W7" s="32"/>
    </row>
    <row r="9" spans="3:21" s="93" customFormat="1" ht="15" customHeight="1">
      <c r="C9" s="124"/>
      <c r="D9" s="239"/>
      <c r="E9" s="240"/>
      <c r="U9" s="256"/>
    </row>
    <row r="13" spans="1:23" ht="15">
      <c r="A13" s="32" t="s">
        <v>165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258"/>
      <c r="V13" s="32"/>
      <c r="W13" s="32"/>
    </row>
    <row r="14" spans="4:12" ht="15">
      <c r="D14" s="317"/>
      <c r="E14" s="317"/>
      <c r="F14" s="317"/>
      <c r="G14" s="317"/>
      <c r="H14" s="317"/>
      <c r="I14" s="317"/>
      <c r="J14" s="317"/>
      <c r="K14" s="317"/>
      <c r="L14" s="317"/>
    </row>
    <row r="15" spans="1:83" s="81" customFormat="1" ht="15" customHeight="1">
      <c r="A15" s="51"/>
      <c r="B15" s="191" t="s">
        <v>146</v>
      </c>
      <c r="C15" s="775"/>
      <c r="D15" s="776">
        <v>1</v>
      </c>
      <c r="E15" s="910"/>
      <c r="F15" s="318"/>
      <c r="G15" s="267">
        <v>0</v>
      </c>
      <c r="H15" s="319"/>
      <c r="I15" s="187"/>
      <c r="J15" s="320" t="s">
        <v>242</v>
      </c>
      <c r="K15" s="213"/>
      <c r="L15" s="234"/>
      <c r="M15" s="309">
        <f>mergeValue(H15)</f>
        <v>0</v>
      </c>
      <c r="N15" s="301"/>
      <c r="O15" s="301"/>
      <c r="P15" s="309" t="str">
        <f t="array" ref="P15">IF(ISERROR(MATCH(MID(Q15,1,250),MID(note_ter,1,250),0)),"n","y")</f>
        <v>y</v>
      </c>
      <c r="Q15" s="301"/>
      <c r="R15" s="309" t="str">
        <f>K15&amp;"("&amp;L15&amp;")"</f>
        <v>()</v>
      </c>
      <c r="S15" s="191"/>
      <c r="T15" s="191"/>
      <c r="U15" s="248"/>
      <c r="V15" s="191"/>
      <c r="W15" s="191"/>
      <c r="X15" s="191"/>
      <c r="Y15" s="134"/>
      <c r="Z15" s="134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83" s="81" customFormat="1" ht="15" customHeight="1">
      <c r="A16" s="51"/>
      <c r="B16" s="51"/>
      <c r="C16" s="775"/>
      <c r="D16" s="776"/>
      <c r="E16" s="910"/>
      <c r="F16" s="187"/>
      <c r="G16" s="197"/>
      <c r="H16" s="213" t="s">
        <v>50</v>
      </c>
      <c r="I16" s="197"/>
      <c r="J16" s="197"/>
      <c r="K16" s="233"/>
      <c r="L16" s="234"/>
      <c r="M16" s="301"/>
      <c r="N16" s="301"/>
      <c r="O16" s="301"/>
      <c r="P16" s="301"/>
      <c r="Q16" s="309"/>
      <c r="R16" s="301"/>
      <c r="S16" s="191"/>
      <c r="T16" s="191"/>
      <c r="U16" s="248"/>
      <c r="V16" s="191"/>
      <c r="W16" s="191"/>
      <c r="X16" s="191"/>
      <c r="Y16" s="134"/>
      <c r="Z16" s="134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7:17" ht="15">
      <c r="Q17" s="242"/>
    </row>
    <row r="18" spans="1:23" ht="15">
      <c r="A18" s="32" t="s">
        <v>166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243"/>
      <c r="R18" s="32"/>
      <c r="S18" s="32"/>
      <c r="T18" s="32"/>
      <c r="U18" s="258"/>
      <c r="V18" s="32"/>
      <c r="W18" s="32"/>
    </row>
    <row r="19" spans="6:17" ht="15">
      <c r="F19" s="317"/>
      <c r="G19" s="317"/>
      <c r="H19" s="317"/>
      <c r="I19" s="317"/>
      <c r="J19" s="317"/>
      <c r="K19" s="317"/>
      <c r="L19" s="317"/>
      <c r="Q19" s="242"/>
    </row>
    <row r="20" spans="1:83" s="81" customFormat="1" ht="15" customHeight="1">
      <c r="A20" s="51"/>
      <c r="B20" s="191" t="s">
        <v>146</v>
      </c>
      <c r="C20" s="911"/>
      <c r="D20" s="86"/>
      <c r="E20" s="321"/>
      <c r="F20" s="912"/>
      <c r="G20" s="776">
        <v>0</v>
      </c>
      <c r="H20" s="773"/>
      <c r="I20" s="187"/>
      <c r="J20" s="320" t="s">
        <v>242</v>
      </c>
      <c r="K20" s="213"/>
      <c r="L20" s="234"/>
      <c r="M20" s="309">
        <f>mergeValue(H20)</f>
        <v>0</v>
      </c>
      <c r="N20" s="301"/>
      <c r="O20" s="301"/>
      <c r="P20" s="301"/>
      <c r="Q20" s="301"/>
      <c r="R20" s="309" t="str">
        <f>K20&amp;"("&amp;L20&amp;")"</f>
        <v>()</v>
      </c>
      <c r="S20" s="191"/>
      <c r="T20" s="191"/>
      <c r="U20" s="248"/>
      <c r="V20" s="191"/>
      <c r="W20" s="191"/>
      <c r="X20" s="191"/>
      <c r="Y20" s="134"/>
      <c r="Z20" s="134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</row>
    <row r="21" spans="1:83" s="81" customFormat="1" ht="15" customHeight="1">
      <c r="A21" s="51"/>
      <c r="B21" s="51"/>
      <c r="C21" s="911"/>
      <c r="D21" s="86"/>
      <c r="E21" s="321"/>
      <c r="F21" s="912"/>
      <c r="G21" s="776"/>
      <c r="H21" s="773"/>
      <c r="I21" s="197"/>
      <c r="J21" s="197"/>
      <c r="K21" s="213" t="s">
        <v>49</v>
      </c>
      <c r="L21" s="234"/>
      <c r="M21" s="301"/>
      <c r="N21" s="301"/>
      <c r="O21" s="301"/>
      <c r="P21" s="301"/>
      <c r="Q21" s="309"/>
      <c r="R21" s="301"/>
      <c r="S21" s="191"/>
      <c r="T21" s="191"/>
      <c r="U21" s="248"/>
      <c r="V21" s="191"/>
      <c r="W21" s="191"/>
      <c r="X21" s="191"/>
      <c r="Y21" s="134"/>
      <c r="Z21" s="134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</row>
    <row r="22" spans="17:17" ht="15">
      <c r="Q22" s="242"/>
    </row>
    <row r="23" spans="1:23" ht="15">
      <c r="A23" s="32" t="s">
        <v>167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243"/>
      <c r="R23" s="32"/>
      <c r="S23" s="32"/>
      <c r="T23" s="32"/>
      <c r="U23" s="258"/>
      <c r="V23" s="32"/>
      <c r="W23" s="32"/>
    </row>
    <row r="24" spans="17:17" ht="15">
      <c r="Q24" s="242"/>
    </row>
    <row r="25" spans="1:83" s="81" customFormat="1" ht="15" customHeight="1">
      <c r="A25" s="51"/>
      <c r="B25" s="191" t="s">
        <v>146</v>
      </c>
      <c r="C25" s="322"/>
      <c r="D25" s="71"/>
      <c r="E25" s="266"/>
      <c r="F25" s="71"/>
      <c r="G25" s="71"/>
      <c r="H25" s="71"/>
      <c r="I25" s="268"/>
      <c r="J25" s="267">
        <v>0</v>
      </c>
      <c r="K25" s="323"/>
      <c r="L25" s="192"/>
      <c r="M25" s="309">
        <f>mergeValue(H25)</f>
        <v>0</v>
      </c>
      <c r="N25" s="301"/>
      <c r="O25" s="301"/>
      <c r="P25" s="301"/>
      <c r="Q25" s="301"/>
      <c r="R25" s="309" t="str">
        <f>K25&amp;" ("&amp;L25&amp;")"</f>
        <v xml:space="preserve"> ()</v>
      </c>
      <c r="S25" s="191"/>
      <c r="T25" s="191"/>
      <c r="U25" s="248"/>
      <c r="V25" s="191"/>
      <c r="W25" s="191"/>
      <c r="X25" s="191"/>
      <c r="Y25" s="134"/>
      <c r="Z25" s="134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</row>
    <row r="26" s="0" customFormat="1" ht="17.1" customHeight="1"/>
    <row r="27" spans="1:23" ht="15">
      <c r="A27" s="32" t="s">
        <v>152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258"/>
      <c r="V27" s="32"/>
      <c r="W27" s="32"/>
    </row>
    <row r="29" spans="1:38" s="181" customFormat="1" ht="15" customHeight="1">
      <c r="A29" s="71"/>
      <c r="B29" s="71"/>
      <c r="C29" s="86"/>
      <c r="D29" s="805" t="s">
        <v>26</v>
      </c>
      <c r="E29" s="918"/>
      <c r="F29" s="919" t="s">
        <v>19</v>
      </c>
      <c r="G29" s="912"/>
      <c r="H29" s="913">
        <v>1</v>
      </c>
      <c r="I29" s="916"/>
      <c r="J29" s="795" t="s">
        <v>19</v>
      </c>
      <c r="K29" s="201"/>
      <c r="L29" s="196" t="s">
        <v>26</v>
      </c>
      <c r="M29" s="217"/>
      <c r="N29" s="176"/>
      <c r="O29" s="176"/>
      <c r="P29" s="176"/>
      <c r="Q29" s="176"/>
      <c r="R29" s="176"/>
      <c r="S29" s="176"/>
      <c r="T29" s="176"/>
      <c r="U29" s="253"/>
      <c r="V29" s="176"/>
      <c r="W29" s="176"/>
      <c r="X29" s="194"/>
      <c r="Y29" s="194" t="s">
        <v>142</v>
      </c>
      <c r="Z29" s="194">
        <v>1705000</v>
      </c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</row>
    <row r="30" spans="1:38" s="181" customFormat="1" ht="15" customHeight="1">
      <c r="A30" s="71"/>
      <c r="B30" s="71"/>
      <c r="C30" s="86"/>
      <c r="D30" s="805"/>
      <c r="E30" s="918"/>
      <c r="F30" s="919"/>
      <c r="G30" s="912"/>
      <c r="H30" s="913"/>
      <c r="I30" s="917"/>
      <c r="J30" s="795"/>
      <c r="K30" s="187"/>
      <c r="L30" s="197"/>
      <c r="M30" s="216" t="s">
        <v>320</v>
      </c>
      <c r="N30" s="176"/>
      <c r="O30" s="176"/>
      <c r="P30" s="176"/>
      <c r="Q30" s="176"/>
      <c r="R30" s="176"/>
      <c r="S30" s="176"/>
      <c r="T30" s="176"/>
      <c r="U30" s="253"/>
      <c r="V30" s="176"/>
      <c r="W30" s="176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</row>
    <row r="31" spans="1:38" s="181" customFormat="1" ht="15" customHeight="1">
      <c r="A31" s="71"/>
      <c r="B31" s="71"/>
      <c r="C31" s="86"/>
      <c r="D31" s="805"/>
      <c r="E31" s="918"/>
      <c r="F31" s="795"/>
      <c r="G31" s="549"/>
      <c r="H31" s="197"/>
      <c r="I31" s="193" t="s">
        <v>195</v>
      </c>
      <c r="J31" s="197"/>
      <c r="K31" s="197"/>
      <c r="L31" s="197"/>
      <c r="M31" s="198"/>
      <c r="N31" s="176"/>
      <c r="O31" s="176"/>
      <c r="P31" s="176"/>
      <c r="Q31" s="176"/>
      <c r="R31" s="176"/>
      <c r="S31" s="176"/>
      <c r="T31" s="176"/>
      <c r="U31" s="253"/>
      <c r="V31" s="176"/>
      <c r="W31" s="176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</row>
    <row r="33" spans="1:23" ht="15">
      <c r="A33" s="32" t="s">
        <v>161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258"/>
      <c r="V33" s="32"/>
      <c r="W33" s="32"/>
    </row>
    <row r="35" spans="1:38" s="181" customFormat="1" ht="15" customHeight="1">
      <c r="A35" s="71"/>
      <c r="B35" s="71"/>
      <c r="C35" s="86"/>
      <c r="D35" s="71"/>
      <c r="E35" s="71"/>
      <c r="F35" s="71"/>
      <c r="G35" s="912"/>
      <c r="H35" s="913">
        <v>1</v>
      </c>
      <c r="I35" s="914"/>
      <c r="J35" s="795" t="s">
        <v>19</v>
      </c>
      <c r="K35" s="201"/>
      <c r="L35" s="196" t="s">
        <v>26</v>
      </c>
      <c r="M35" s="217"/>
      <c r="N35" s="176"/>
      <c r="O35" s="176"/>
      <c r="P35" s="176"/>
      <c r="Q35" s="176"/>
      <c r="R35" s="176"/>
      <c r="S35" s="176"/>
      <c r="T35" s="176"/>
      <c r="U35" s="253"/>
      <c r="V35" s="176"/>
      <c r="W35" s="176"/>
      <c r="X35" s="194"/>
      <c r="Y35" s="194" t="s">
        <v>142</v>
      </c>
      <c r="Z35" s="194">
        <v>1705000</v>
      </c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</row>
    <row r="36" spans="1:38" s="181" customFormat="1" ht="15" customHeight="1">
      <c r="A36" s="71"/>
      <c r="B36" s="71"/>
      <c r="C36" s="86"/>
      <c r="D36" s="71"/>
      <c r="E36" s="71"/>
      <c r="F36" s="71"/>
      <c r="G36" s="912"/>
      <c r="H36" s="913"/>
      <c r="I36" s="915"/>
      <c r="J36" s="795"/>
      <c r="K36" s="187"/>
      <c r="L36" s="197"/>
      <c r="M36" s="216" t="s">
        <v>320</v>
      </c>
      <c r="N36" s="176"/>
      <c r="O36" s="176"/>
      <c r="P36" s="176"/>
      <c r="Q36" s="176"/>
      <c r="R36" s="176"/>
      <c r="S36" s="176"/>
      <c r="T36" s="176"/>
      <c r="U36" s="253"/>
      <c r="V36" s="176"/>
      <c r="W36" s="176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</row>
    <row r="37" spans="11:13" ht="15">
      <c r="K37" s="197"/>
      <c r="L37" s="197"/>
      <c r="M37" s="198"/>
    </row>
    <row r="38" spans="1:23" ht="15">
      <c r="A38" s="32" t="s">
        <v>162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258"/>
      <c r="V38" s="32"/>
      <c r="W38" s="32"/>
    </row>
    <row r="40" spans="1:38" s="181" customFormat="1" ht="15" customHeight="1">
      <c r="A40" s="71"/>
      <c r="B40" s="71"/>
      <c r="C40" s="86"/>
      <c r="D40" s="71"/>
      <c r="E40" s="71"/>
      <c r="F40" s="71"/>
      <c r="G40" s="71"/>
      <c r="H40" s="71"/>
      <c r="I40" s="71"/>
      <c r="J40" s="71"/>
      <c r="K40" s="200"/>
      <c r="L40" s="196" t="s">
        <v>26</v>
      </c>
      <c r="M40" s="218"/>
      <c r="N40" s="238"/>
      <c r="O40" s="176"/>
      <c r="P40" s="176"/>
      <c r="Q40" s="176"/>
      <c r="R40" s="176"/>
      <c r="S40" s="176"/>
      <c r="T40" s="176"/>
      <c r="U40" s="253"/>
      <c r="V40" s="176"/>
      <c r="W40" s="176"/>
      <c r="X40" s="194"/>
      <c r="Y40" s="194" t="s">
        <v>142</v>
      </c>
      <c r="Z40" s="194">
        <v>1705000</v>
      </c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</row>
    <row r="43" spans="1:1" s="32" customFormat="1" ht="17.1" customHeight="1">
      <c r="A43" s="32" t="s">
        <v>120</v>
      </c>
    </row>
    <row r="44" s="0" customFormat="1" ht="17.1" customHeight="1"/>
    <row r="45" spans="1:14" s="164" customFormat="1" ht="14.25">
      <c r="A45" s="290" t="s">
        <v>1</v>
      </c>
      <c r="B45" s="276" t="s">
        <v>141</v>
      </c>
      <c r="C45" s="277"/>
      <c r="D45" s="278"/>
      <c r="E45" s="279"/>
      <c r="F45" s="280"/>
      <c r="G45" s="280"/>
      <c r="H45" s="280"/>
      <c r="I45" s="281"/>
      <c r="J45" s="282"/>
      <c r="K45" s="291"/>
      <c r="M45" s="283" t="str">
        <f>IF(ISERROR(INDEX(kind_of_nameforms,MATCH(E45,kind_of_forms,0),1)),"",INDEX(kind_of_nameforms,MATCH(E45,kind_of_forms,0),1))</f>
        <v/>
      </c>
      <c r="N45" s="300"/>
    </row>
    <row r="46" s="0" customFormat="1" ht="17.1" customHeight="1"/>
    <row r="47" spans="1:4" s="32" customFormat="1" ht="17.1" customHeight="1">
      <c r="A47" s="32" t="s">
        <v>262</v>
      </c>
      <c r="B47" s="32" t="s">
        <v>263</v>
      </c>
      <c r="C47" s="32" t="s">
        <v>264</v>
      </c>
      <c r="D47" s="32" t="s">
        <v>265</v>
      </c>
    </row>
    <row r="48" spans="21:21" ht="17.1" customHeight="1">
      <c r="U48" s="71"/>
    </row>
    <row r="49" spans="4:21" s="351" customFormat="1" ht="15">
      <c r="D49" s="352"/>
      <c r="E49" s="317"/>
      <c r="F49" s="317"/>
      <c r="G49" s="317"/>
      <c r="U49" s="254"/>
    </row>
    <row r="50" spans="3:7" ht="15">
      <c r="C50" s="134"/>
      <c r="D50" s="824" t="s">
        <v>236</v>
      </c>
      <c r="E50" s="825"/>
      <c r="F50" s="825"/>
      <c r="G50" s="826"/>
    </row>
    <row r="51" spans="1:18" s="33" customFormat="1" ht="11.25" customHeight="1">
      <c r="A51" s="47"/>
      <c r="C51" s="52"/>
      <c r="D51" s="827" t="s">
        <v>225</v>
      </c>
      <c r="E51" s="827"/>
      <c r="F51" s="827"/>
      <c r="G51" s="828" t="s">
        <v>226</v>
      </c>
      <c r="H51" s="191"/>
      <c r="R51" s="247"/>
    </row>
    <row r="52" spans="1:18" s="33" customFormat="1" ht="11.25" customHeight="1">
      <c r="A52" s="47" t="s">
        <v>459</v>
      </c>
      <c r="C52" s="52"/>
      <c r="D52" s="329" t="s">
        <v>25</v>
      </c>
      <c r="E52" s="330"/>
      <c r="F52" s="331" t="s">
        <v>215</v>
      </c>
      <c r="G52" s="829"/>
      <c r="H52" s="191"/>
      <c r="R52" s="247"/>
    </row>
    <row r="53" spans="1:18" s="33" customFormat="1" ht="12" customHeight="1">
      <c r="A53" s="47"/>
      <c r="C53" s="52"/>
      <c r="D53" s="348" t="s">
        <v>26</v>
      </c>
      <c r="E53" s="332">
        <v>2</v>
      </c>
      <c r="F53" s="333">
        <v>3</v>
      </c>
      <c r="G53" s="334">
        <v>4</v>
      </c>
      <c r="H53" s="191"/>
      <c r="R53" s="247"/>
    </row>
    <row r="54" spans="1:18" s="33" customFormat="1" ht="15">
      <c r="A54" s="47"/>
      <c r="C54" s="52"/>
      <c r="D54" s="328">
        <v>1</v>
      </c>
      <c r="E54" s="336" t="s">
        <v>245</v>
      </c>
      <c r="F54" s="354" t="str">
        <f>IF(form_up_date="","",form_up_date)</f>
        <v>28.04.2022</v>
      </c>
      <c r="G54" s="356" t="s">
        <v>246</v>
      </c>
      <c r="H54" s="191"/>
      <c r="R54" s="247"/>
    </row>
    <row r="55" spans="1:18" s="33" customFormat="1" ht="45">
      <c r="A55" s="47"/>
      <c r="C55" s="52"/>
      <c r="D55" s="328" t="s">
        <v>257</v>
      </c>
      <c r="E55" s="336" t="s">
        <v>247</v>
      </c>
      <c r="F55" s="354"/>
      <c r="G55" s="337" t="s">
        <v>318</v>
      </c>
      <c r="H55" s="191"/>
      <c r="R55" s="247"/>
    </row>
    <row r="56" spans="1:18" s="33" customFormat="1" ht="15">
      <c r="A56" s="47"/>
      <c r="C56" s="52"/>
      <c r="D56" s="328" t="s">
        <v>258</v>
      </c>
      <c r="E56" s="336" t="s">
        <v>248</v>
      </c>
      <c r="F56" s="354"/>
      <c r="G56" s="356" t="s">
        <v>249</v>
      </c>
      <c r="H56" s="191"/>
      <c r="R56" s="247"/>
    </row>
    <row r="57" spans="1:18" s="33" customFormat="1" ht="15">
      <c r="A57" s="47"/>
      <c r="C57" s="52"/>
      <c r="D57" s="328" t="s">
        <v>259</v>
      </c>
      <c r="E57" s="336" t="s">
        <v>250</v>
      </c>
      <c r="F57" s="355" t="s">
        <v>251</v>
      </c>
      <c r="G57" s="337"/>
      <c r="H57" s="191"/>
      <c r="R57" s="247"/>
    </row>
    <row r="58" spans="1:18" s="33" customFormat="1" ht="15">
      <c r="A58" s="47"/>
      <c r="C58" s="52"/>
      <c r="D58" s="335" t="str">
        <f>D57&amp;".1"</f>
        <v>4.1.1</v>
      </c>
      <c r="E58" s="338" t="s">
        <v>3</v>
      </c>
      <c r="F58" s="354" t="str">
        <f>IF(region_name="","",region_name)</f>
        <v>Свердловская область</v>
      </c>
      <c r="G58" s="356" t="s">
        <v>252</v>
      </c>
      <c r="H58" s="191"/>
      <c r="R58" s="247"/>
    </row>
    <row r="59" spans="1:18" s="33" customFormat="1" ht="22.5">
      <c r="A59" s="47"/>
      <c r="C59" s="52"/>
      <c r="D59" s="328" t="s">
        <v>260</v>
      </c>
      <c r="E59" s="339" t="s">
        <v>253</v>
      </c>
      <c r="F59" s="354"/>
      <c r="G59" s="357" t="s">
        <v>254</v>
      </c>
      <c r="H59" s="191"/>
      <c r="R59" s="247"/>
    </row>
    <row r="60" spans="1:18" s="33" customFormat="1" ht="56.25">
      <c r="A60" s="47"/>
      <c r="C60" s="52"/>
      <c r="D60" s="328" t="s">
        <v>261</v>
      </c>
      <c r="E60" s="340" t="s">
        <v>255</v>
      </c>
      <c r="F60" s="354"/>
      <c r="G60" s="347" t="s">
        <v>317</v>
      </c>
      <c r="H60" s="191"/>
      <c r="R60" s="247"/>
    </row>
    <row r="66" spans="1:83" ht="11.25">
      <c r="A66" s="463" t="s">
        <v>452</v>
      </c>
      <c r="B66" s="463"/>
      <c r="C66" s="463"/>
      <c r="D66" s="463"/>
      <c r="E66" s="463"/>
      <c r="F66" s="463"/>
      <c r="G66" s="463"/>
      <c r="H66" s="463"/>
      <c r="I66" s="463"/>
      <c r="J66" s="463"/>
      <c r="K66" s="463"/>
      <c r="L66" s="463"/>
      <c r="M66" s="463"/>
      <c r="N66" s="463"/>
      <c r="O66" s="463"/>
      <c r="P66" s="463"/>
      <c r="Q66" s="463"/>
      <c r="R66" s="463"/>
      <c r="S66" s="463"/>
      <c r="T66" s="463"/>
      <c r="U66" s="463"/>
      <c r="V66" s="463"/>
      <c r="W66" s="463"/>
      <c r="X66" s="463"/>
      <c r="Y66" s="464"/>
      <c r="Z66" s="464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  <c r="AU66" s="465"/>
      <c r="AV66" s="465"/>
      <c r="AW66" s="465"/>
      <c r="AX66" s="465"/>
      <c r="AY66" s="465"/>
      <c r="AZ66" s="465"/>
      <c r="BA66" s="465"/>
      <c r="BB66" s="465"/>
      <c r="BC66" s="465"/>
      <c r="BD66" s="465"/>
      <c r="BE66" s="465"/>
      <c r="BF66" s="465"/>
      <c r="BG66" s="465"/>
      <c r="BH66" s="465"/>
      <c r="BI66" s="465"/>
      <c r="BJ66" s="465"/>
      <c r="BK66" s="465"/>
      <c r="BL66" s="465"/>
      <c r="BM66" s="465"/>
      <c r="BN66" s="465"/>
      <c r="BO66" s="465"/>
      <c r="BP66" s="465"/>
      <c r="BQ66" s="465"/>
      <c r="BR66" s="465"/>
      <c r="BS66" s="465"/>
      <c r="BT66" s="465"/>
      <c r="BU66" s="465"/>
      <c r="BV66" s="464"/>
      <c r="BW66" s="464"/>
      <c r="BX66" s="464"/>
      <c r="BY66" s="464"/>
      <c r="BZ66" s="464"/>
      <c r="CA66" s="464"/>
      <c r="CB66" s="464"/>
      <c r="CC66" s="464"/>
      <c r="CD66" s="464"/>
      <c r="CE66" s="464"/>
    </row>
    <row r="67" spans="1:83" ht="11.25">
      <c r="A67" s="462"/>
      <c r="B67" s="462"/>
      <c r="C67" s="462"/>
      <c r="D67" s="462"/>
      <c r="E67" s="462"/>
      <c r="F67" s="462"/>
      <c r="G67" s="462"/>
      <c r="H67" s="462"/>
      <c r="I67" s="462"/>
      <c r="J67" s="462"/>
      <c r="K67" s="462"/>
      <c r="L67" s="462"/>
      <c r="M67" s="462"/>
      <c r="N67" s="462"/>
      <c r="O67" s="462"/>
      <c r="P67" s="462"/>
      <c r="Q67" s="467"/>
      <c r="R67" s="467"/>
      <c r="S67" s="467"/>
      <c r="T67" s="467"/>
      <c r="U67" s="467"/>
      <c r="V67" s="467"/>
      <c r="W67" s="467"/>
      <c r="X67" s="467"/>
      <c r="Y67" s="467"/>
      <c r="Z67" s="467"/>
      <c r="AA67" s="466"/>
      <c r="AB67" s="466"/>
      <c r="AC67" s="466"/>
      <c r="AD67" s="466"/>
      <c r="AE67" s="466"/>
      <c r="AF67" s="466"/>
      <c r="AG67" s="466"/>
      <c r="AH67" s="466"/>
      <c r="AI67" s="466"/>
      <c r="AJ67" s="466"/>
      <c r="AK67" s="466"/>
      <c r="AL67" s="466"/>
      <c r="AM67" s="466"/>
      <c r="AN67" s="466"/>
      <c r="AO67" s="466"/>
      <c r="AP67" s="466"/>
      <c r="AQ67" s="466"/>
      <c r="AR67" s="466"/>
      <c r="AS67" s="466"/>
      <c r="AT67" s="466"/>
      <c r="AU67" s="466"/>
      <c r="AV67" s="466"/>
      <c r="AW67" s="466"/>
      <c r="AX67" s="466"/>
      <c r="AY67" s="466"/>
      <c r="AZ67" s="466"/>
      <c r="BA67" s="466"/>
      <c r="BB67" s="466"/>
      <c r="BC67" s="466"/>
      <c r="BD67" s="466"/>
      <c r="BE67" s="466"/>
      <c r="BF67" s="466"/>
      <c r="BG67" s="466"/>
      <c r="BH67" s="466"/>
      <c r="BI67" s="466"/>
      <c r="BJ67" s="466"/>
      <c r="BK67" s="466"/>
      <c r="BL67" s="466"/>
      <c r="BM67" s="466"/>
      <c r="BN67" s="466"/>
      <c r="BO67" s="466"/>
      <c r="BP67" s="466"/>
      <c r="BQ67" s="466"/>
      <c r="BR67" s="466"/>
      <c r="BS67" s="466"/>
      <c r="BT67" s="466"/>
      <c r="BU67" s="466"/>
      <c r="BV67" s="467"/>
      <c r="BW67" s="467"/>
      <c r="BX67" s="467"/>
      <c r="BY67" s="467"/>
      <c r="BZ67" s="467"/>
      <c r="CA67" s="467"/>
      <c r="CB67" s="467"/>
      <c r="CC67" s="467"/>
      <c r="CD67" s="467"/>
      <c r="CE67" s="467"/>
    </row>
    <row r="68" spans="1:83" ht="15">
      <c r="A68" s="529"/>
      <c r="B68" s="462"/>
      <c r="C68" s="462"/>
      <c r="D68" s="851" t="s">
        <v>26</v>
      </c>
      <c r="E68" s="852"/>
      <c r="F68" s="853"/>
      <c r="G68" s="853"/>
      <c r="H68" s="853"/>
      <c r="I68" s="853"/>
      <c r="J68" s="853"/>
      <c r="K68" s="853"/>
      <c r="L68" s="853"/>
      <c r="M68" s="853"/>
      <c r="N68" s="853"/>
      <c r="O68" s="853"/>
      <c r="P68" s="853"/>
      <c r="Q68" s="853"/>
      <c r="R68" s="853"/>
      <c r="S68" s="555"/>
      <c r="T68" s="472"/>
      <c r="U68" s="472"/>
      <c r="V68" s="472"/>
      <c r="W68" s="471"/>
      <c r="X68" s="471"/>
      <c r="Y68" s="471"/>
      <c r="Z68" s="471"/>
      <c r="AA68" s="466"/>
      <c r="AB68" s="467"/>
      <c r="AC68" s="843"/>
      <c r="AD68" s="468"/>
      <c r="AE68" s="469" t="s">
        <v>141</v>
      </c>
      <c r="AF68" s="469"/>
      <c r="AG68" s="470" t="s">
        <v>453</v>
      </c>
      <c r="AH68" s="473">
        <v>3</v>
      </c>
      <c r="AI68" s="472"/>
      <c r="AJ68" s="472"/>
      <c r="AK68" s="472"/>
      <c r="AL68" s="472"/>
      <c r="AM68" s="472"/>
      <c r="AN68" s="472"/>
      <c r="AO68" s="472"/>
      <c r="AP68" s="472"/>
      <c r="AQ68" s="472"/>
      <c r="AR68" s="472"/>
      <c r="AS68" s="472"/>
      <c r="AT68" s="472"/>
      <c r="AU68" s="472"/>
      <c r="AV68" s="472"/>
      <c r="AW68" s="472"/>
      <c r="AX68" s="472"/>
      <c r="AY68" s="472"/>
      <c r="AZ68" s="472"/>
      <c r="BA68" s="472"/>
      <c r="BB68" s="472"/>
      <c r="BC68" s="472"/>
      <c r="BD68" s="472"/>
      <c r="BE68" s="472"/>
      <c r="BF68" s="472"/>
      <c r="BG68" s="472"/>
      <c r="BH68" s="472"/>
      <c r="BI68" s="472"/>
      <c r="BJ68" s="472"/>
      <c r="BK68" s="472"/>
      <c r="BL68" s="472"/>
      <c r="BM68" s="472"/>
      <c r="BN68" s="472"/>
      <c r="BO68" s="472"/>
      <c r="BP68" s="472"/>
      <c r="BQ68" s="472"/>
      <c r="BR68" s="472"/>
      <c r="BS68" s="472"/>
      <c r="BT68" s="472"/>
      <c r="BU68" s="472"/>
      <c r="BV68" s="471"/>
      <c r="BW68" s="471"/>
      <c r="BX68" s="471"/>
      <c r="BY68" s="471"/>
      <c r="BZ68" s="471"/>
      <c r="CA68" s="471"/>
      <c r="CB68" s="471"/>
      <c r="CC68" s="471"/>
      <c r="CD68" s="471"/>
      <c r="CE68" s="471"/>
    </row>
    <row r="69" spans="1:83" ht="33.75">
      <c r="A69" s="435"/>
      <c r="B69" s="478"/>
      <c r="C69" s="475"/>
      <c r="D69" s="851"/>
      <c r="E69" s="844" t="s">
        <v>457</v>
      </c>
      <c r="F69" s="844"/>
      <c r="G69" s="844"/>
      <c r="H69" s="844"/>
      <c r="I69" s="844"/>
      <c r="J69" s="844"/>
      <c r="K69" s="844"/>
      <c r="L69" s="844"/>
      <c r="M69" s="844"/>
      <c r="N69" s="844"/>
      <c r="O69" s="844"/>
      <c r="P69" s="844"/>
      <c r="Q69" s="8">
        <f>SUMIF(T70:T71,"i",Q70:Q71)</f>
        <v>0</v>
      </c>
      <c r="R69" s="530"/>
      <c r="S69" s="574" t="s">
        <v>458</v>
      </c>
      <c r="T69" s="260" t="s">
        <v>367</v>
      </c>
      <c r="U69" s="845">
        <v>1</v>
      </c>
      <c r="V69" s="845" t="e">
        <f>INDEX(List01_flag_index_1,1,MATCH(A68,List01_NumberColumns,0))</f>
        <v>#N/A</v>
      </c>
      <c r="W69" s="478"/>
      <c r="X69" s="478"/>
      <c r="Y69" s="478"/>
      <c r="Z69" s="478"/>
      <c r="AA69" s="484"/>
      <c r="AB69" s="478"/>
      <c r="AC69" s="843"/>
      <c r="AD69" s="468"/>
      <c r="AE69" s="478"/>
      <c r="AF69" s="478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4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4"/>
      <c r="BK69" s="484"/>
      <c r="BL69" s="484"/>
      <c r="BM69" s="484"/>
      <c r="BN69" s="484"/>
      <c r="BO69" s="484"/>
      <c r="BP69" s="484"/>
      <c r="BQ69" s="484"/>
      <c r="BR69" s="484"/>
      <c r="BS69" s="484"/>
      <c r="BT69" s="484"/>
      <c r="BU69" s="484"/>
      <c r="BV69" s="478"/>
      <c r="BW69" s="478"/>
      <c r="BX69" s="478"/>
      <c r="BY69" s="478"/>
      <c r="BZ69" s="478"/>
      <c r="CA69" s="478"/>
      <c r="CB69" s="478"/>
      <c r="CC69" s="478"/>
      <c r="CD69" s="478"/>
      <c r="CE69" s="478"/>
    </row>
    <row r="70" spans="1:83" ht="11.25" customHeight="1" hidden="1">
      <c r="A70" s="531"/>
      <c r="B70" s="484"/>
      <c r="C70" s="484"/>
      <c r="D70" s="851"/>
      <c r="E70" s="532"/>
      <c r="F70" s="532">
        <v>0</v>
      </c>
      <c r="G70" s="532"/>
      <c r="H70" s="532"/>
      <c r="I70" s="532"/>
      <c r="J70" s="532"/>
      <c r="K70" s="532"/>
      <c r="L70" s="532"/>
      <c r="M70" s="532"/>
      <c r="N70" s="532"/>
      <c r="O70" s="532"/>
      <c r="P70" s="532"/>
      <c r="Q70" s="532"/>
      <c r="R70" s="532"/>
      <c r="S70" s="557"/>
      <c r="T70" s="484"/>
      <c r="U70" s="845"/>
      <c r="V70" s="845"/>
      <c r="W70" s="484"/>
      <c r="X70" s="484"/>
      <c r="Y70" s="484"/>
      <c r="Z70" s="484"/>
      <c r="AA70" s="484"/>
      <c r="AB70" s="478"/>
      <c r="AC70" s="843"/>
      <c r="AD70" s="468"/>
      <c r="AE70" s="478"/>
      <c r="AF70" s="478"/>
      <c r="AG70" s="484"/>
      <c r="AH70" s="484"/>
      <c r="AI70" s="484"/>
      <c r="AJ70" s="484"/>
      <c r="AK70" s="484"/>
      <c r="AL70" s="484"/>
      <c r="AM70" s="484"/>
      <c r="AN70" s="484"/>
      <c r="AO70" s="484"/>
      <c r="AP70" s="484"/>
      <c r="AQ70" s="484"/>
      <c r="AR70" s="484"/>
      <c r="AS70" s="484"/>
      <c r="AT70" s="484"/>
      <c r="AU70" s="484"/>
      <c r="AV70" s="484"/>
      <c r="AW70" s="484"/>
      <c r="AX70" s="484"/>
      <c r="AY70" s="484"/>
      <c r="AZ70" s="484"/>
      <c r="BA70" s="484"/>
      <c r="BB70" s="484"/>
      <c r="BC70" s="484"/>
      <c r="BD70" s="484"/>
      <c r="BE70" s="484"/>
      <c r="BF70" s="484"/>
      <c r="BG70" s="484"/>
      <c r="BH70" s="484"/>
      <c r="BI70" s="484"/>
      <c r="BJ70" s="484"/>
      <c r="BK70" s="484"/>
      <c r="BL70" s="484"/>
      <c r="BM70" s="484"/>
      <c r="BN70" s="484"/>
      <c r="BO70" s="484"/>
      <c r="BP70" s="484"/>
      <c r="BQ70" s="484"/>
      <c r="BR70" s="484"/>
      <c r="BS70" s="484"/>
      <c r="BT70" s="484"/>
      <c r="BU70" s="484"/>
      <c r="BV70" s="484"/>
      <c r="BW70" s="484"/>
      <c r="BX70" s="484"/>
      <c r="BY70" s="484"/>
      <c r="BZ70" s="484"/>
      <c r="CA70" s="484"/>
      <c r="CB70" s="484"/>
      <c r="CC70" s="484"/>
      <c r="CD70" s="484"/>
      <c r="CE70" s="484"/>
    </row>
    <row r="71" spans="1:83" ht="11.25">
      <c r="A71" s="435"/>
      <c r="B71" s="478"/>
      <c r="C71" s="475"/>
      <c r="D71" s="851"/>
      <c r="E71" s="533"/>
      <c r="F71" s="534"/>
      <c r="G71" s="534"/>
      <c r="H71" s="535"/>
      <c r="I71" s="535"/>
      <c r="J71" s="535"/>
      <c r="K71" s="535"/>
      <c r="L71" s="535"/>
      <c r="M71" s="535"/>
      <c r="N71" s="535"/>
      <c r="O71" s="535"/>
      <c r="P71" s="535"/>
      <c r="Q71" s="535"/>
      <c r="R71" s="536"/>
      <c r="S71" s="558"/>
      <c r="T71" s="484"/>
      <c r="U71" s="845"/>
      <c r="V71" s="845"/>
      <c r="W71" s="478"/>
      <c r="X71" s="478"/>
      <c r="Y71" s="478"/>
      <c r="Z71" s="478"/>
      <c r="AA71" s="484"/>
      <c r="AB71" s="478"/>
      <c r="AC71" s="843"/>
      <c r="AD71" s="468"/>
      <c r="AE71" s="478"/>
      <c r="AF71" s="478"/>
      <c r="AG71" s="484"/>
      <c r="AH71" s="484"/>
      <c r="AI71" s="484"/>
      <c r="AJ71" s="484"/>
      <c r="AK71" s="484"/>
      <c r="AL71" s="484"/>
      <c r="AM71" s="484"/>
      <c r="AN71" s="484"/>
      <c r="AO71" s="484"/>
      <c r="AP71" s="484"/>
      <c r="AQ71" s="484"/>
      <c r="AR71" s="484"/>
      <c r="AS71" s="484"/>
      <c r="AT71" s="484"/>
      <c r="AU71" s="484"/>
      <c r="AV71" s="484"/>
      <c r="AW71" s="484"/>
      <c r="AX71" s="484"/>
      <c r="AY71" s="484"/>
      <c r="AZ71" s="484"/>
      <c r="BA71" s="484"/>
      <c r="BB71" s="484"/>
      <c r="BC71" s="484"/>
      <c r="BD71" s="484"/>
      <c r="BE71" s="484"/>
      <c r="BF71" s="484"/>
      <c r="BG71" s="484"/>
      <c r="BH71" s="484"/>
      <c r="BI71" s="484"/>
      <c r="BJ71" s="484"/>
      <c r="BK71" s="484"/>
      <c r="BL71" s="484"/>
      <c r="BM71" s="484"/>
      <c r="BN71" s="484"/>
      <c r="BO71" s="484"/>
      <c r="BP71" s="484"/>
      <c r="BQ71" s="484"/>
      <c r="BR71" s="484"/>
      <c r="BS71" s="484"/>
      <c r="BT71" s="484"/>
      <c r="BU71" s="484"/>
      <c r="BV71" s="478"/>
      <c r="BW71" s="478"/>
      <c r="BX71" s="478"/>
      <c r="BY71" s="478"/>
      <c r="BZ71" s="478"/>
      <c r="CA71" s="478"/>
      <c r="CB71" s="478"/>
      <c r="CC71" s="478"/>
      <c r="CD71" s="478"/>
      <c r="CE71" s="478"/>
    </row>
    <row r="72" spans="1:83" s="610" customFormat="1" ht="5.25" hidden="1">
      <c r="A72" s="573"/>
      <c r="B72" s="484"/>
      <c r="C72" s="602"/>
      <c r="D72" s="851"/>
      <c r="E72" s="846"/>
      <c r="F72" s="846"/>
      <c r="G72" s="846"/>
      <c r="H72" s="846"/>
      <c r="I72" s="846"/>
      <c r="J72" s="846"/>
      <c r="K72" s="846"/>
      <c r="L72" s="846"/>
      <c r="M72" s="846"/>
      <c r="N72" s="846"/>
      <c r="O72" s="846"/>
      <c r="P72" s="846"/>
      <c r="Q72" s="587"/>
      <c r="R72" s="601"/>
      <c r="S72" s="586"/>
      <c r="T72" s="614" t="s">
        <v>367</v>
      </c>
      <c r="U72" s="845">
        <v>2</v>
      </c>
      <c r="V72" s="845" t="e">
        <f>INDEX(List01_flag_index_2,1,MATCH(A68,List01_NumberColumns,0))</f>
        <v>#N/A</v>
      </c>
      <c r="W72" s="484"/>
      <c r="X72" s="484"/>
      <c r="Y72" s="484"/>
      <c r="Z72" s="484"/>
      <c r="AA72" s="484"/>
      <c r="AB72" s="484"/>
      <c r="AC72" s="843"/>
      <c r="AD72" s="609"/>
      <c r="AE72" s="484"/>
      <c r="AF72" s="484"/>
      <c r="AG72" s="484"/>
      <c r="AH72" s="484"/>
      <c r="AI72" s="484"/>
      <c r="AJ72" s="484"/>
      <c r="AK72" s="484"/>
      <c r="AL72" s="484"/>
      <c r="AM72" s="484"/>
      <c r="AN72" s="484"/>
      <c r="AO72" s="484"/>
      <c r="AP72" s="484"/>
      <c r="AQ72" s="484"/>
      <c r="AR72" s="484"/>
      <c r="AS72" s="484"/>
      <c r="AT72" s="484"/>
      <c r="AU72" s="484"/>
      <c r="AV72" s="484"/>
      <c r="AW72" s="484"/>
      <c r="AX72" s="484"/>
      <c r="AY72" s="484"/>
      <c r="AZ72" s="484"/>
      <c r="BA72" s="484"/>
      <c r="BB72" s="484"/>
      <c r="BC72" s="484"/>
      <c r="BD72" s="484"/>
      <c r="BE72" s="484"/>
      <c r="BF72" s="484"/>
      <c r="BG72" s="484"/>
      <c r="BH72" s="484"/>
      <c r="BI72" s="484"/>
      <c r="BJ72" s="484"/>
      <c r="BK72" s="484"/>
      <c r="BL72" s="484"/>
      <c r="BM72" s="484"/>
      <c r="BN72" s="484"/>
      <c r="BO72" s="484"/>
      <c r="BP72" s="484"/>
      <c r="BQ72" s="484"/>
      <c r="BR72" s="484"/>
      <c r="BS72" s="484"/>
      <c r="BT72" s="484"/>
      <c r="BU72" s="484"/>
      <c r="BV72" s="484"/>
      <c r="BW72" s="484"/>
      <c r="BX72" s="484"/>
      <c r="BY72" s="484"/>
      <c r="BZ72" s="484"/>
      <c r="CA72" s="484"/>
      <c r="CB72" s="484"/>
      <c r="CC72" s="484"/>
      <c r="CD72" s="484"/>
      <c r="CE72" s="484"/>
    </row>
    <row r="73" spans="1:83" s="610" customFormat="1" ht="5.25" hidden="1">
      <c r="A73" s="573"/>
      <c r="B73" s="484"/>
      <c r="C73" s="484"/>
      <c r="D73" s="851"/>
      <c r="E73" s="532"/>
      <c r="F73" s="532"/>
      <c r="G73" s="532"/>
      <c r="H73" s="532"/>
      <c r="I73" s="532"/>
      <c r="J73" s="532"/>
      <c r="K73" s="532"/>
      <c r="L73" s="532"/>
      <c r="M73" s="532"/>
      <c r="N73" s="532"/>
      <c r="O73" s="532"/>
      <c r="P73" s="532"/>
      <c r="Q73" s="532"/>
      <c r="R73" s="532"/>
      <c r="S73" s="557"/>
      <c r="T73" s="484"/>
      <c r="U73" s="845"/>
      <c r="V73" s="845"/>
      <c r="W73" s="484"/>
      <c r="X73" s="484"/>
      <c r="Y73" s="484"/>
      <c r="Z73" s="484"/>
      <c r="AA73" s="484"/>
      <c r="AB73" s="484"/>
      <c r="AC73" s="843"/>
      <c r="AD73" s="609"/>
      <c r="AE73" s="484"/>
      <c r="AF73" s="484"/>
      <c r="AG73" s="484"/>
      <c r="AH73" s="484"/>
      <c r="AI73" s="484"/>
      <c r="AJ73" s="484"/>
      <c r="AK73" s="484"/>
      <c r="AL73" s="484"/>
      <c r="AM73" s="484"/>
      <c r="AN73" s="484"/>
      <c r="AO73" s="484"/>
      <c r="AP73" s="484"/>
      <c r="AQ73" s="484"/>
      <c r="AR73" s="484"/>
      <c r="AS73" s="484"/>
      <c r="AT73" s="484"/>
      <c r="AU73" s="484"/>
      <c r="AV73" s="484"/>
      <c r="AW73" s="484"/>
      <c r="AX73" s="484"/>
      <c r="AY73" s="484"/>
      <c r="AZ73" s="484"/>
      <c r="BA73" s="484"/>
      <c r="BB73" s="484"/>
      <c r="BC73" s="484"/>
      <c r="BD73" s="484"/>
      <c r="BE73" s="484"/>
      <c r="BF73" s="484"/>
      <c r="BG73" s="484"/>
      <c r="BH73" s="484"/>
      <c r="BI73" s="484"/>
      <c r="BJ73" s="484"/>
      <c r="BK73" s="484"/>
      <c r="BL73" s="484"/>
      <c r="BM73" s="484"/>
      <c r="BN73" s="484"/>
      <c r="BO73" s="484"/>
      <c r="BP73" s="484"/>
      <c r="BQ73" s="484"/>
      <c r="BR73" s="484"/>
      <c r="BS73" s="484"/>
      <c r="BT73" s="484"/>
      <c r="BU73" s="484"/>
      <c r="BV73" s="484"/>
      <c r="BW73" s="484"/>
      <c r="BX73" s="484"/>
      <c r="BY73" s="484"/>
      <c r="BZ73" s="484"/>
      <c r="CA73" s="484"/>
      <c r="CB73" s="484"/>
      <c r="CC73" s="484"/>
      <c r="CD73" s="484"/>
      <c r="CE73" s="484"/>
    </row>
    <row r="74" spans="1:83" s="610" customFormat="1" ht="5.25" hidden="1">
      <c r="A74" s="573"/>
      <c r="B74" s="484"/>
      <c r="C74" s="602"/>
      <c r="D74" s="851"/>
      <c r="E74" s="650"/>
      <c r="F74" s="646"/>
      <c r="G74" s="646"/>
      <c r="H74" s="645"/>
      <c r="I74" s="645"/>
      <c r="J74" s="645"/>
      <c r="K74" s="645"/>
      <c r="L74" s="645"/>
      <c r="M74" s="645"/>
      <c r="N74" s="645"/>
      <c r="O74" s="645"/>
      <c r="P74" s="645"/>
      <c r="Q74" s="645"/>
      <c r="R74" s="647"/>
      <c r="S74" s="648"/>
      <c r="T74" s="484"/>
      <c r="U74" s="845"/>
      <c r="V74" s="845"/>
      <c r="W74" s="484"/>
      <c r="X74" s="484"/>
      <c r="Y74" s="484"/>
      <c r="Z74" s="484"/>
      <c r="AA74" s="484"/>
      <c r="AB74" s="484"/>
      <c r="AC74" s="843"/>
      <c r="AD74" s="609"/>
      <c r="AE74" s="484"/>
      <c r="AF74" s="484"/>
      <c r="AG74" s="484"/>
      <c r="AH74" s="484"/>
      <c r="AI74" s="484"/>
      <c r="AJ74" s="484"/>
      <c r="AK74" s="484"/>
      <c r="AL74" s="484"/>
      <c r="AM74" s="484"/>
      <c r="AN74" s="484"/>
      <c r="AO74" s="484"/>
      <c r="AP74" s="484"/>
      <c r="AQ74" s="484"/>
      <c r="AR74" s="484"/>
      <c r="AS74" s="484"/>
      <c r="AT74" s="484"/>
      <c r="AU74" s="484"/>
      <c r="AV74" s="484"/>
      <c r="AW74" s="484"/>
      <c r="AX74" s="484"/>
      <c r="AY74" s="484"/>
      <c r="AZ74" s="484"/>
      <c r="BA74" s="484"/>
      <c r="BB74" s="484"/>
      <c r="BC74" s="484"/>
      <c r="BD74" s="484"/>
      <c r="BE74" s="484"/>
      <c r="BF74" s="484"/>
      <c r="BG74" s="484"/>
      <c r="BH74" s="484"/>
      <c r="BI74" s="484"/>
      <c r="BJ74" s="484"/>
      <c r="BK74" s="484"/>
      <c r="BL74" s="484"/>
      <c r="BM74" s="484"/>
      <c r="BN74" s="484"/>
      <c r="BO74" s="484"/>
      <c r="BP74" s="484"/>
      <c r="BQ74" s="484"/>
      <c r="BR74" s="484"/>
      <c r="BS74" s="484"/>
      <c r="BT74" s="484"/>
      <c r="BU74" s="484"/>
      <c r="BV74" s="484"/>
      <c r="BW74" s="484"/>
      <c r="BX74" s="484"/>
      <c r="BY74" s="484"/>
      <c r="BZ74" s="484"/>
      <c r="CA74" s="484"/>
      <c r="CB74" s="484"/>
      <c r="CC74" s="484"/>
      <c r="CD74" s="484"/>
      <c r="CE74" s="484"/>
    </row>
    <row r="75" spans="4:22" ht="11.25">
      <c r="D75" s="603"/>
      <c r="T75" s="260"/>
      <c r="U75" s="260"/>
      <c r="V75" s="260"/>
    </row>
    <row r="76" spans="1:83" ht="11.25">
      <c r="A76" s="463" t="s">
        <v>452</v>
      </c>
      <c r="B76" s="463"/>
      <c r="C76" s="463"/>
      <c r="D76" s="463"/>
      <c r="E76" s="463"/>
      <c r="F76" s="463"/>
      <c r="G76" s="463"/>
      <c r="H76" s="463"/>
      <c r="I76" s="463"/>
      <c r="J76" s="463"/>
      <c r="K76" s="463"/>
      <c r="L76" s="463"/>
      <c r="M76" s="463"/>
      <c r="N76" s="463"/>
      <c r="O76" s="463"/>
      <c r="P76" s="463"/>
      <c r="Q76" s="463"/>
      <c r="R76" s="463"/>
      <c r="S76" s="463"/>
      <c r="T76" s="465"/>
      <c r="U76" s="465"/>
      <c r="V76" s="465"/>
      <c r="W76" s="463"/>
      <c r="X76" s="463"/>
      <c r="Y76" s="464"/>
      <c r="Z76" s="464"/>
      <c r="AA76" s="465"/>
      <c r="AB76" s="465"/>
      <c r="AC76" s="465"/>
      <c r="AD76" s="465"/>
      <c r="AE76" s="465"/>
      <c r="AF76" s="465"/>
      <c r="AG76" s="465"/>
      <c r="AH76" s="465"/>
      <c r="AI76" s="465"/>
      <c r="AJ76" s="465"/>
      <c r="AK76" s="465"/>
      <c r="AL76" s="465"/>
      <c r="AM76" s="465"/>
      <c r="AN76" s="465"/>
      <c r="AO76" s="465"/>
      <c r="AP76" s="465"/>
      <c r="AQ76" s="465"/>
      <c r="AR76" s="465"/>
      <c r="AS76" s="465"/>
      <c r="AT76" s="465"/>
      <c r="AU76" s="465"/>
      <c r="AV76" s="465"/>
      <c r="AW76" s="465"/>
      <c r="AX76" s="465"/>
      <c r="AY76" s="465"/>
      <c r="AZ76" s="465"/>
      <c r="BA76" s="465"/>
      <c r="BB76" s="465"/>
      <c r="BC76" s="465"/>
      <c r="BD76" s="465"/>
      <c r="BE76" s="465"/>
      <c r="BF76" s="465"/>
      <c r="BG76" s="465"/>
      <c r="BH76" s="465"/>
      <c r="BI76" s="465"/>
      <c r="BJ76" s="465"/>
      <c r="BK76" s="465"/>
      <c r="BL76" s="465"/>
      <c r="BM76" s="465"/>
      <c r="BN76" s="465"/>
      <c r="BO76" s="465"/>
      <c r="BP76" s="465"/>
      <c r="BQ76" s="465"/>
      <c r="BR76" s="465"/>
      <c r="BS76" s="465"/>
      <c r="BT76" s="465"/>
      <c r="BU76" s="465"/>
      <c r="BV76" s="464"/>
      <c r="BW76" s="464"/>
      <c r="BX76" s="464"/>
      <c r="BY76" s="464"/>
      <c r="BZ76" s="464"/>
      <c r="CA76" s="464"/>
      <c r="CB76" s="464"/>
      <c r="CC76" s="464"/>
      <c r="CD76" s="464"/>
      <c r="CE76" s="464"/>
    </row>
    <row r="77" spans="20:22" ht="11.25">
      <c r="T77" s="260"/>
      <c r="U77" s="260"/>
      <c r="V77" s="260"/>
    </row>
    <row r="78" spans="1:83" ht="15">
      <c r="A78" s="529"/>
      <c r="B78" s="462"/>
      <c r="C78" s="462"/>
      <c r="D78" s="851" t="s">
        <v>26</v>
      </c>
      <c r="E78" s="853"/>
      <c r="F78" s="853"/>
      <c r="G78" s="853"/>
      <c r="H78" s="853"/>
      <c r="I78" s="853"/>
      <c r="J78" s="853"/>
      <c r="K78" s="853"/>
      <c r="L78" s="853"/>
      <c r="M78" s="853"/>
      <c r="N78" s="853"/>
      <c r="O78" s="853"/>
      <c r="P78" s="853"/>
      <c r="Q78" s="853"/>
      <c r="R78" s="889"/>
      <c r="S78" s="555"/>
      <c r="T78" s="472"/>
      <c r="U78" s="472"/>
      <c r="V78" s="472"/>
      <c r="W78" s="471"/>
      <c r="X78" s="471"/>
      <c r="Y78" s="471"/>
      <c r="Z78" s="471"/>
      <c r="AA78" s="466"/>
      <c r="AB78" s="467"/>
      <c r="AC78" s="843"/>
      <c r="AD78" s="468"/>
      <c r="AE78" s="469" t="s">
        <v>141</v>
      </c>
      <c r="AF78" s="469"/>
      <c r="AG78" s="470" t="s">
        <v>453</v>
      </c>
      <c r="AH78" s="473">
        <v>3</v>
      </c>
      <c r="AI78" s="472"/>
      <c r="AJ78" s="472"/>
      <c r="AK78" s="472"/>
      <c r="AL78" s="472"/>
      <c r="AM78" s="472"/>
      <c r="AN78" s="472"/>
      <c r="AO78" s="472"/>
      <c r="AP78" s="472"/>
      <c r="AQ78" s="472"/>
      <c r="AR78" s="472"/>
      <c r="AS78" s="472"/>
      <c r="AT78" s="472"/>
      <c r="AU78" s="472"/>
      <c r="AV78" s="472"/>
      <c r="AW78" s="472"/>
      <c r="AX78" s="472"/>
      <c r="AY78" s="472"/>
      <c r="AZ78" s="472"/>
      <c r="BA78" s="472"/>
      <c r="BB78" s="472"/>
      <c r="BC78" s="472"/>
      <c r="BD78" s="472"/>
      <c r="BE78" s="472"/>
      <c r="BF78" s="472"/>
      <c r="BG78" s="472"/>
      <c r="BH78" s="472"/>
      <c r="BI78" s="472"/>
      <c r="BJ78" s="472"/>
      <c r="BK78" s="472"/>
      <c r="BL78" s="472"/>
      <c r="BM78" s="472"/>
      <c r="BN78" s="472"/>
      <c r="BO78" s="472"/>
      <c r="BP78" s="472"/>
      <c r="BQ78" s="472"/>
      <c r="BR78" s="472"/>
      <c r="BS78" s="472"/>
      <c r="BT78" s="472"/>
      <c r="BU78" s="472"/>
      <c r="BV78" s="471"/>
      <c r="BW78" s="471"/>
      <c r="BX78" s="471"/>
      <c r="BY78" s="471"/>
      <c r="BZ78" s="471"/>
      <c r="CA78" s="471"/>
      <c r="CB78" s="471"/>
      <c r="CC78" s="471"/>
      <c r="CD78" s="471"/>
      <c r="CE78" s="471"/>
    </row>
    <row r="79" spans="1:83" ht="22.5" customHeight="1">
      <c r="A79" s="435"/>
      <c r="B79" s="478"/>
      <c r="C79" s="475"/>
      <c r="D79" s="851"/>
      <c r="E79" s="605"/>
      <c r="F79" s="527">
        <v>1</v>
      </c>
      <c r="G79" s="891" t="s">
        <v>457</v>
      </c>
      <c r="H79" s="891"/>
      <c r="I79" s="891"/>
      <c r="J79" s="891"/>
      <c r="K79" s="891"/>
      <c r="L79" s="891"/>
      <c r="M79" s="891"/>
      <c r="N79" s="891"/>
      <c r="O79" s="891"/>
      <c r="P79" s="891"/>
      <c r="Q79" s="8">
        <f>SUMIF(T80:T85,"i",Q80:Q85)</f>
        <v>0</v>
      </c>
      <c r="R79" s="537"/>
      <c r="S79" s="556" t="s">
        <v>458</v>
      </c>
      <c r="T79" s="260" t="s">
        <v>367</v>
      </c>
      <c r="U79" s="845">
        <v>1</v>
      </c>
      <c r="V79" s="890" t="e">
        <f>INDEX(List01_flag_index_1,1,MATCH(A78,List01_NumberColumns,0))</f>
        <v>#N/A</v>
      </c>
      <c r="W79" s="478"/>
      <c r="X79" s="478"/>
      <c r="Y79" s="478"/>
      <c r="Z79" s="478"/>
      <c r="AA79" s="484"/>
      <c r="AB79" s="478"/>
      <c r="AC79" s="843"/>
      <c r="AD79" s="468"/>
      <c r="AE79" s="478"/>
      <c r="AF79" s="478"/>
      <c r="AG79" s="484"/>
      <c r="AH79" s="484"/>
      <c r="AI79" s="484"/>
      <c r="AJ79" s="484"/>
      <c r="AK79" s="484"/>
      <c r="AL79" s="484"/>
      <c r="AM79" s="484"/>
      <c r="AN79" s="484"/>
      <c r="AO79" s="484"/>
      <c r="AP79" s="484"/>
      <c r="AQ79" s="484"/>
      <c r="AR79" s="484"/>
      <c r="AS79" s="484"/>
      <c r="AT79" s="484"/>
      <c r="AU79" s="484"/>
      <c r="AV79" s="484"/>
      <c r="AW79" s="484"/>
      <c r="AX79" s="484"/>
      <c r="AY79" s="484"/>
      <c r="AZ79" s="484"/>
      <c r="BA79" s="484"/>
      <c r="BB79" s="484"/>
      <c r="BC79" s="484"/>
      <c r="BD79" s="484"/>
      <c r="BE79" s="484"/>
      <c r="BF79" s="484"/>
      <c r="BG79" s="484"/>
      <c r="BH79" s="484"/>
      <c r="BI79" s="484"/>
      <c r="BJ79" s="484"/>
      <c r="BK79" s="484"/>
      <c r="BL79" s="484"/>
      <c r="BM79" s="484"/>
      <c r="BN79" s="484"/>
      <c r="BO79" s="484"/>
      <c r="BP79" s="484"/>
      <c r="BQ79" s="484"/>
      <c r="BR79" s="484"/>
      <c r="BS79" s="484"/>
      <c r="BT79" s="484"/>
      <c r="BU79" s="484"/>
      <c r="BV79" s="478"/>
      <c r="BW79" s="478"/>
      <c r="BX79" s="478"/>
      <c r="BY79" s="478"/>
      <c r="BZ79" s="478"/>
      <c r="CA79" s="478"/>
      <c r="CB79" s="478"/>
      <c r="CC79" s="478"/>
      <c r="CD79" s="478"/>
      <c r="CE79" s="478"/>
    </row>
    <row r="80" spans="1:83" ht="11.25" customHeight="1" hidden="1">
      <c r="A80" s="531"/>
      <c r="B80" s="484"/>
      <c r="C80" s="484"/>
      <c r="D80" s="851"/>
      <c r="E80" s="604"/>
      <c r="F80" s="532">
        <v>0</v>
      </c>
      <c r="G80" s="532"/>
      <c r="H80" s="538"/>
      <c r="I80" s="532"/>
      <c r="J80" s="532"/>
      <c r="K80" s="532"/>
      <c r="L80" s="532"/>
      <c r="M80" s="532"/>
      <c r="N80" s="532"/>
      <c r="O80" s="532"/>
      <c r="P80" s="532"/>
      <c r="Q80" s="532"/>
      <c r="R80" s="532"/>
      <c r="S80" s="557"/>
      <c r="T80" s="484"/>
      <c r="U80" s="845"/>
      <c r="V80" s="890"/>
      <c r="W80" s="484"/>
      <c r="X80" s="484"/>
      <c r="Y80" s="484"/>
      <c r="Z80" s="484"/>
      <c r="AA80" s="484"/>
      <c r="AB80" s="478"/>
      <c r="AC80" s="843"/>
      <c r="AD80" s="468"/>
      <c r="AE80" s="478"/>
      <c r="AF80" s="478"/>
      <c r="AG80" s="484"/>
      <c r="AH80" s="484"/>
      <c r="AI80" s="484"/>
      <c r="AJ80" s="484"/>
      <c r="AK80" s="484"/>
      <c r="AL80" s="484"/>
      <c r="AM80" s="484"/>
      <c r="AN80" s="484"/>
      <c r="AO80" s="484"/>
      <c r="AP80" s="484"/>
      <c r="AQ80" s="484"/>
      <c r="AR80" s="484"/>
      <c r="AS80" s="484"/>
      <c r="AT80" s="484"/>
      <c r="AU80" s="484"/>
      <c r="AV80" s="484"/>
      <c r="AW80" s="484"/>
      <c r="AX80" s="484"/>
      <c r="AY80" s="484"/>
      <c r="AZ80" s="484"/>
      <c r="BA80" s="484"/>
      <c r="BB80" s="484"/>
      <c r="BC80" s="484"/>
      <c r="BD80" s="484"/>
      <c r="BE80" s="484"/>
      <c r="BF80" s="484"/>
      <c r="BG80" s="484"/>
      <c r="BH80" s="484"/>
      <c r="BI80" s="484"/>
      <c r="BJ80" s="484"/>
      <c r="BK80" s="484"/>
      <c r="BL80" s="484"/>
      <c r="BM80" s="484"/>
      <c r="BN80" s="484"/>
      <c r="BO80" s="484"/>
      <c r="BP80" s="484"/>
      <c r="BQ80" s="484"/>
      <c r="BR80" s="484"/>
      <c r="BS80" s="484"/>
      <c r="BT80" s="484"/>
      <c r="BU80" s="484"/>
      <c r="BV80" s="484"/>
      <c r="BW80" s="484"/>
      <c r="BX80" s="484"/>
      <c r="BY80" s="484"/>
      <c r="BZ80" s="484"/>
      <c r="CA80" s="484"/>
      <c r="CB80" s="484"/>
      <c r="CC80" s="484"/>
      <c r="CD80" s="484"/>
      <c r="CE80" s="484"/>
    </row>
    <row r="81" spans="1:29" ht="22.5">
      <c r="A81" s="435"/>
      <c r="B81" s="478"/>
      <c r="C81" s="475"/>
      <c r="D81" s="851"/>
      <c r="E81" s="892"/>
      <c r="F81" s="851" t="s">
        <v>461</v>
      </c>
      <c r="G81" s="893"/>
      <c r="H81" s="324"/>
      <c r="I81" s="551" t="s">
        <v>26</v>
      </c>
      <c r="J81" s="539" t="s">
        <v>462</v>
      </c>
      <c r="K81" s="461" t="s">
        <v>416</v>
      </c>
      <c r="L81" s="902" t="s">
        <v>416</v>
      </c>
      <c r="M81" s="903"/>
      <c r="N81" s="461" t="s">
        <v>416</v>
      </c>
      <c r="O81" s="461" t="s">
        <v>416</v>
      </c>
      <c r="P81" s="461" t="s">
        <v>416</v>
      </c>
      <c r="Q81" s="540">
        <f>SUM(Q82:Q84)</f>
        <v>0</v>
      </c>
      <c r="R81" s="540">
        <f>nerr(Q81/List01_costs_OPS)*100</f>
        <v>0</v>
      </c>
      <c r="S81" s="895" t="s">
        <v>779</v>
      </c>
      <c r="T81" s="260" t="s">
        <v>367</v>
      </c>
      <c r="U81" s="845"/>
      <c r="V81" s="890"/>
      <c r="AC81" s="843"/>
    </row>
    <row r="82" spans="1:29" ht="11.25">
      <c r="A82" s="435"/>
      <c r="B82" s="478"/>
      <c r="C82" s="475"/>
      <c r="D82" s="851"/>
      <c r="E82" s="892"/>
      <c r="F82" s="851"/>
      <c r="G82" s="893"/>
      <c r="H82" s="776"/>
      <c r="I82" s="896" t="s">
        <v>461</v>
      </c>
      <c r="J82" s="906"/>
      <c r="K82" s="907"/>
      <c r="L82" s="553"/>
      <c r="M82" s="554" t="s">
        <v>26</v>
      </c>
      <c r="N82" s="541"/>
      <c r="O82" s="542"/>
      <c r="P82" s="550"/>
      <c r="Q82" s="542"/>
      <c r="R82" s="543">
        <f>nerr(costs_OPS/List01_costs_OPS)*100</f>
        <v>0</v>
      </c>
      <c r="S82" s="895"/>
      <c r="T82" s="260"/>
      <c r="U82" s="845"/>
      <c r="V82" s="890"/>
      <c r="AC82" s="843"/>
    </row>
    <row r="83" spans="1:29" ht="11.25">
      <c r="A83" s="435"/>
      <c r="B83" s="478"/>
      <c r="C83" s="475"/>
      <c r="D83" s="851"/>
      <c r="E83" s="892"/>
      <c r="F83" s="851"/>
      <c r="G83" s="893"/>
      <c r="H83" s="776"/>
      <c r="I83" s="896"/>
      <c r="J83" s="906"/>
      <c r="K83" s="908"/>
      <c r="L83" s="552"/>
      <c r="M83" s="544"/>
      <c r="N83" s="545" t="s">
        <v>455</v>
      </c>
      <c r="O83" s="545"/>
      <c r="P83" s="545"/>
      <c r="Q83" s="545"/>
      <c r="R83" s="546"/>
      <c r="S83" s="895"/>
      <c r="T83" s="260"/>
      <c r="U83" s="845"/>
      <c r="V83" s="890"/>
      <c r="AC83" s="843"/>
    </row>
    <row r="84" spans="1:29" ht="11.25">
      <c r="A84" s="435"/>
      <c r="B84" s="478"/>
      <c r="C84" s="475"/>
      <c r="D84" s="851"/>
      <c r="E84" s="892"/>
      <c r="F84" s="851"/>
      <c r="G84" s="894"/>
      <c r="H84" s="552"/>
      <c r="I84" s="544"/>
      <c r="J84" s="545" t="s">
        <v>456</v>
      </c>
      <c r="K84" s="545"/>
      <c r="L84" s="545"/>
      <c r="M84" s="545"/>
      <c r="N84" s="545"/>
      <c r="O84" s="545"/>
      <c r="P84" s="545"/>
      <c r="Q84" s="545"/>
      <c r="R84" s="546"/>
      <c r="S84" s="895"/>
      <c r="T84" s="260"/>
      <c r="U84" s="845"/>
      <c r="V84" s="890"/>
      <c r="AC84" s="843"/>
    </row>
    <row r="85" spans="1:83" ht="22.5">
      <c r="A85" s="435"/>
      <c r="B85" s="478"/>
      <c r="C85" s="475"/>
      <c r="D85" s="851"/>
      <c r="E85" s="535"/>
      <c r="F85" s="534"/>
      <c r="G85" s="534" t="s">
        <v>454</v>
      </c>
      <c r="H85" s="535"/>
      <c r="I85" s="535"/>
      <c r="J85" s="535"/>
      <c r="K85" s="535"/>
      <c r="L85" s="535"/>
      <c r="M85" s="535"/>
      <c r="N85" s="535"/>
      <c r="O85" s="535"/>
      <c r="P85" s="535"/>
      <c r="Q85" s="535"/>
      <c r="R85" s="536"/>
      <c r="S85" s="649" t="s">
        <v>688</v>
      </c>
      <c r="T85" s="484"/>
      <c r="U85" s="845"/>
      <c r="V85" s="890"/>
      <c r="W85" s="478"/>
      <c r="X85" s="478"/>
      <c r="Y85" s="478"/>
      <c r="Z85" s="478"/>
      <c r="AA85" s="484"/>
      <c r="AB85" s="478"/>
      <c r="AC85" s="843"/>
      <c r="AD85" s="468"/>
      <c r="AE85" s="478"/>
      <c r="AF85" s="478"/>
      <c r="AG85" s="484"/>
      <c r="AH85" s="484"/>
      <c r="AI85" s="484"/>
      <c r="AJ85" s="484"/>
      <c r="AK85" s="484"/>
      <c r="AL85" s="484"/>
      <c r="AM85" s="484"/>
      <c r="AN85" s="484"/>
      <c r="AO85" s="484"/>
      <c r="AP85" s="484"/>
      <c r="AQ85" s="484"/>
      <c r="AR85" s="484"/>
      <c r="AS85" s="484"/>
      <c r="AT85" s="484"/>
      <c r="AU85" s="484"/>
      <c r="AV85" s="484"/>
      <c r="AW85" s="484"/>
      <c r="AX85" s="484"/>
      <c r="AY85" s="484"/>
      <c r="AZ85" s="484"/>
      <c r="BA85" s="484"/>
      <c r="BB85" s="484"/>
      <c r="BC85" s="484"/>
      <c r="BD85" s="484"/>
      <c r="BE85" s="484"/>
      <c r="BF85" s="484"/>
      <c r="BG85" s="484"/>
      <c r="BH85" s="484"/>
      <c r="BI85" s="484"/>
      <c r="BJ85" s="484"/>
      <c r="BK85" s="484"/>
      <c r="BL85" s="484"/>
      <c r="BM85" s="484"/>
      <c r="BN85" s="484"/>
      <c r="BO85" s="484"/>
      <c r="BP85" s="484"/>
      <c r="BQ85" s="484"/>
      <c r="BR85" s="484"/>
      <c r="BS85" s="484"/>
      <c r="BT85" s="484"/>
      <c r="BU85" s="484"/>
      <c r="BV85" s="478"/>
      <c r="BW85" s="478"/>
      <c r="BX85" s="478"/>
      <c r="BY85" s="478"/>
      <c r="BZ85" s="478"/>
      <c r="CA85" s="478"/>
      <c r="CB85" s="478"/>
      <c r="CC85" s="478"/>
      <c r="CD85" s="478"/>
      <c r="CE85" s="478"/>
    </row>
    <row r="86" spans="1:83" s="610" customFormat="1" ht="0.95" customHeight="1">
      <c r="A86" s="573"/>
      <c r="B86" s="484"/>
      <c r="C86" s="602"/>
      <c r="D86" s="851"/>
      <c r="E86" s="681"/>
      <c r="F86" s="680"/>
      <c r="G86" s="905"/>
      <c r="H86" s="905"/>
      <c r="I86" s="905"/>
      <c r="J86" s="905"/>
      <c r="K86" s="905"/>
      <c r="L86" s="905"/>
      <c r="M86" s="905"/>
      <c r="N86" s="905"/>
      <c r="O86" s="905"/>
      <c r="P86" s="905"/>
      <c r="Q86" s="682"/>
      <c r="R86" s="683"/>
      <c r="S86" s="684"/>
      <c r="T86" s="614" t="s">
        <v>367</v>
      </c>
      <c r="U86" s="845">
        <v>2</v>
      </c>
      <c r="V86" s="890" t="e">
        <f>INDEX(List01_flag_index_2,1,MATCH(A78,List01_NumberColumns,0))</f>
        <v>#N/A</v>
      </c>
      <c r="W86" s="484"/>
      <c r="X86" s="484"/>
      <c r="Y86" s="484"/>
      <c r="Z86" s="484"/>
      <c r="AA86" s="484"/>
      <c r="AB86" s="484"/>
      <c r="AC86" s="843"/>
      <c r="AD86" s="609"/>
      <c r="AE86" s="484"/>
      <c r="AF86" s="484"/>
      <c r="AG86" s="484"/>
      <c r="AH86" s="484"/>
      <c r="AI86" s="484"/>
      <c r="AJ86" s="484"/>
      <c r="AK86" s="484"/>
      <c r="AL86" s="484"/>
      <c r="AM86" s="484"/>
      <c r="AN86" s="484"/>
      <c r="AO86" s="484"/>
      <c r="AP86" s="484"/>
      <c r="AQ86" s="484"/>
      <c r="AR86" s="484"/>
      <c r="AS86" s="484"/>
      <c r="AT86" s="484"/>
      <c r="AU86" s="484"/>
      <c r="AV86" s="484"/>
      <c r="AW86" s="484"/>
      <c r="AX86" s="484"/>
      <c r="AY86" s="484"/>
      <c r="AZ86" s="484"/>
      <c r="BA86" s="484"/>
      <c r="BB86" s="484"/>
      <c r="BC86" s="484"/>
      <c r="BD86" s="484"/>
      <c r="BE86" s="484"/>
      <c r="BF86" s="484"/>
      <c r="BG86" s="484"/>
      <c r="BH86" s="484"/>
      <c r="BI86" s="484"/>
      <c r="BJ86" s="484"/>
      <c r="BK86" s="484"/>
      <c r="BL86" s="484"/>
      <c r="BM86" s="484"/>
      <c r="BN86" s="484"/>
      <c r="BO86" s="484"/>
      <c r="BP86" s="484"/>
      <c r="BQ86" s="484"/>
      <c r="BR86" s="484"/>
      <c r="BS86" s="484"/>
      <c r="BT86" s="484"/>
      <c r="BU86" s="484"/>
      <c r="BV86" s="484"/>
      <c r="BW86" s="484"/>
      <c r="BX86" s="484"/>
      <c r="BY86" s="484"/>
      <c r="BZ86" s="484"/>
      <c r="CA86" s="484"/>
      <c r="CB86" s="484"/>
      <c r="CC86" s="484"/>
      <c r="CD86" s="484"/>
      <c r="CE86" s="484"/>
    </row>
    <row r="87" spans="1:83" s="610" customFormat="1" ht="0.95" customHeight="1">
      <c r="A87" s="573"/>
      <c r="B87" s="484"/>
      <c r="C87" s="484"/>
      <c r="D87" s="851"/>
      <c r="E87" s="685"/>
      <c r="F87" s="686"/>
      <c r="G87" s="686"/>
      <c r="H87" s="686"/>
      <c r="I87" s="686"/>
      <c r="J87" s="686"/>
      <c r="K87" s="686"/>
      <c r="L87" s="686"/>
      <c r="M87" s="686"/>
      <c r="N87" s="686"/>
      <c r="O87" s="686"/>
      <c r="P87" s="686"/>
      <c r="Q87" s="686"/>
      <c r="R87" s="686"/>
      <c r="S87" s="687"/>
      <c r="T87" s="484"/>
      <c r="U87" s="845"/>
      <c r="V87" s="890"/>
      <c r="W87" s="484"/>
      <c r="X87" s="484"/>
      <c r="Y87" s="484"/>
      <c r="Z87" s="484"/>
      <c r="AA87" s="484"/>
      <c r="AB87" s="484"/>
      <c r="AC87" s="843"/>
      <c r="AD87" s="609"/>
      <c r="AE87" s="484"/>
      <c r="AF87" s="484"/>
      <c r="AG87" s="484"/>
      <c r="AH87" s="484"/>
      <c r="AI87" s="484"/>
      <c r="AJ87" s="484"/>
      <c r="AK87" s="484"/>
      <c r="AL87" s="484"/>
      <c r="AM87" s="484"/>
      <c r="AN87" s="484"/>
      <c r="AO87" s="484"/>
      <c r="AP87" s="484"/>
      <c r="AQ87" s="484"/>
      <c r="AR87" s="484"/>
      <c r="AS87" s="484"/>
      <c r="AT87" s="484"/>
      <c r="AU87" s="484"/>
      <c r="AV87" s="484"/>
      <c r="AW87" s="484"/>
      <c r="AX87" s="484"/>
      <c r="AY87" s="484"/>
      <c r="AZ87" s="484"/>
      <c r="BA87" s="484"/>
      <c r="BB87" s="484"/>
      <c r="BC87" s="484"/>
      <c r="BD87" s="484"/>
      <c r="BE87" s="484"/>
      <c r="BF87" s="484"/>
      <c r="BG87" s="484"/>
      <c r="BH87" s="484"/>
      <c r="BI87" s="484"/>
      <c r="BJ87" s="484"/>
      <c r="BK87" s="484"/>
      <c r="BL87" s="484"/>
      <c r="BM87" s="484"/>
      <c r="BN87" s="484"/>
      <c r="BO87" s="484"/>
      <c r="BP87" s="484"/>
      <c r="BQ87" s="484"/>
      <c r="BR87" s="484"/>
      <c r="BS87" s="484"/>
      <c r="BT87" s="484"/>
      <c r="BU87" s="484"/>
      <c r="BV87" s="484"/>
      <c r="BW87" s="484"/>
      <c r="BX87" s="484"/>
      <c r="BY87" s="484"/>
      <c r="BZ87" s="484"/>
      <c r="CA87" s="484"/>
      <c r="CB87" s="484"/>
      <c r="CC87" s="484"/>
      <c r="CD87" s="484"/>
      <c r="CE87" s="484"/>
    </row>
    <row r="88" spans="1:29" s="610" customFormat="1" ht="0.95" customHeight="1">
      <c r="A88" s="573"/>
      <c r="B88" s="484"/>
      <c r="C88" s="602"/>
      <c r="D88" s="851"/>
      <c r="E88" s="897"/>
      <c r="F88" s="898"/>
      <c r="G88" s="898"/>
      <c r="H88" s="393"/>
      <c r="I88" s="688"/>
      <c r="J88" s="689"/>
      <c r="K88" s="690"/>
      <c r="L88" s="904"/>
      <c r="M88" s="904"/>
      <c r="N88" s="690"/>
      <c r="O88" s="690"/>
      <c r="P88" s="690"/>
      <c r="Q88" s="691"/>
      <c r="R88" s="691"/>
      <c r="S88" s="899"/>
      <c r="T88" s="614" t="s">
        <v>367</v>
      </c>
      <c r="U88" s="845"/>
      <c r="V88" s="890"/>
      <c r="AC88" s="843"/>
    </row>
    <row r="89" spans="1:29" s="610" customFormat="1" ht="0.95" customHeight="1">
      <c r="A89" s="573"/>
      <c r="B89" s="484"/>
      <c r="C89" s="602"/>
      <c r="D89" s="851"/>
      <c r="E89" s="897"/>
      <c r="F89" s="898"/>
      <c r="G89" s="898"/>
      <c r="H89" s="909"/>
      <c r="I89" s="898"/>
      <c r="J89" s="900"/>
      <c r="K89" s="901"/>
      <c r="L89" s="692"/>
      <c r="M89" s="688"/>
      <c r="N89" s="693"/>
      <c r="O89" s="691"/>
      <c r="P89" s="688"/>
      <c r="Q89" s="691"/>
      <c r="R89" s="694"/>
      <c r="S89" s="899"/>
      <c r="T89" s="614"/>
      <c r="U89" s="845"/>
      <c r="V89" s="890"/>
      <c r="AC89" s="843"/>
    </row>
    <row r="90" spans="1:29" s="610" customFormat="1" ht="0.95" customHeight="1">
      <c r="A90" s="573"/>
      <c r="B90" s="484"/>
      <c r="C90" s="602"/>
      <c r="D90" s="851"/>
      <c r="E90" s="897"/>
      <c r="F90" s="898"/>
      <c r="G90" s="898"/>
      <c r="H90" s="909"/>
      <c r="I90" s="898"/>
      <c r="J90" s="900"/>
      <c r="K90" s="901"/>
      <c r="L90" s="690"/>
      <c r="M90" s="690"/>
      <c r="N90" s="695"/>
      <c r="O90" s="695"/>
      <c r="P90" s="695"/>
      <c r="Q90" s="695"/>
      <c r="R90" s="696"/>
      <c r="S90" s="899"/>
      <c r="T90" s="614"/>
      <c r="U90" s="845"/>
      <c r="V90" s="890"/>
      <c r="AC90" s="843"/>
    </row>
    <row r="91" spans="1:29" s="610" customFormat="1" ht="0.95" customHeight="1">
      <c r="A91" s="573"/>
      <c r="B91" s="484"/>
      <c r="C91" s="602"/>
      <c r="D91" s="851"/>
      <c r="E91" s="897"/>
      <c r="F91" s="898"/>
      <c r="G91" s="898"/>
      <c r="H91" s="690"/>
      <c r="I91" s="690"/>
      <c r="J91" s="695"/>
      <c r="K91" s="695"/>
      <c r="L91" s="695"/>
      <c r="M91" s="695"/>
      <c r="N91" s="695"/>
      <c r="O91" s="695"/>
      <c r="P91" s="695"/>
      <c r="Q91" s="695"/>
      <c r="R91" s="696"/>
      <c r="S91" s="899"/>
      <c r="T91" s="614"/>
      <c r="U91" s="845"/>
      <c r="V91" s="890"/>
      <c r="AC91" s="843"/>
    </row>
    <row r="92" spans="1:83" s="610" customFormat="1" ht="0.95" customHeight="1">
      <c r="A92" s="573"/>
      <c r="B92" s="484"/>
      <c r="C92" s="602"/>
      <c r="D92" s="851"/>
      <c r="E92" s="697"/>
      <c r="F92" s="698"/>
      <c r="G92" s="698"/>
      <c r="H92" s="699"/>
      <c r="I92" s="699"/>
      <c r="J92" s="699"/>
      <c r="K92" s="699"/>
      <c r="L92" s="699"/>
      <c r="M92" s="699"/>
      <c r="N92" s="699"/>
      <c r="O92" s="699"/>
      <c r="P92" s="699"/>
      <c r="Q92" s="699"/>
      <c r="R92" s="698"/>
      <c r="S92" s="700"/>
      <c r="T92" s="484"/>
      <c r="U92" s="845"/>
      <c r="V92" s="890"/>
      <c r="W92" s="484"/>
      <c r="X92" s="484"/>
      <c r="Y92" s="484"/>
      <c r="Z92" s="484"/>
      <c r="AA92" s="484"/>
      <c r="AB92" s="484"/>
      <c r="AC92" s="843"/>
      <c r="AD92" s="609"/>
      <c r="AE92" s="484"/>
      <c r="AF92" s="484"/>
      <c r="AG92" s="484"/>
      <c r="AH92" s="484"/>
      <c r="AI92" s="484"/>
      <c r="AJ92" s="484"/>
      <c r="AK92" s="484"/>
      <c r="AL92" s="484"/>
      <c r="AM92" s="484"/>
      <c r="AN92" s="484"/>
      <c r="AO92" s="484"/>
      <c r="AP92" s="484"/>
      <c r="AQ92" s="484"/>
      <c r="AR92" s="484"/>
      <c r="AS92" s="484"/>
      <c r="AT92" s="484"/>
      <c r="AU92" s="484"/>
      <c r="AV92" s="484"/>
      <c r="AW92" s="484"/>
      <c r="AX92" s="484"/>
      <c r="AY92" s="484"/>
      <c r="AZ92" s="484"/>
      <c r="BA92" s="484"/>
      <c r="BB92" s="484"/>
      <c r="BC92" s="484"/>
      <c r="BD92" s="484"/>
      <c r="BE92" s="484"/>
      <c r="BF92" s="484"/>
      <c r="BG92" s="484"/>
      <c r="BH92" s="484"/>
      <c r="BI92" s="484"/>
      <c r="BJ92" s="484"/>
      <c r="BK92" s="484"/>
      <c r="BL92" s="484"/>
      <c r="BM92" s="484"/>
      <c r="BN92" s="484"/>
      <c r="BO92" s="484"/>
      <c r="BP92" s="484"/>
      <c r="BQ92" s="484"/>
      <c r="BR92" s="484"/>
      <c r="BS92" s="484"/>
      <c r="BT92" s="484"/>
      <c r="BU92" s="484"/>
      <c r="BV92" s="484"/>
      <c r="BW92" s="484"/>
      <c r="BX92" s="484"/>
      <c r="BY92" s="484"/>
      <c r="BZ92" s="484"/>
      <c r="CA92" s="484"/>
      <c r="CB92" s="484"/>
      <c r="CC92" s="484"/>
      <c r="CD92" s="484"/>
      <c r="CE92" s="484"/>
    </row>
    <row r="93" spans="4:4" ht="15">
      <c r="D93" s="603"/>
    </row>
    <row r="98" spans="1:83" s="0" customFormat="1" ht="17.1" customHeight="1">
      <c r="A98" s="32" t="s">
        <v>758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</row>
    <row r="99" s="0" customFormat="1" ht="17.1" customHeight="1"/>
    <row r="100" spans="1:83" s="0" customFormat="1" ht="17.1" customHeight="1">
      <c r="A100" s="675"/>
      <c r="B100" s="637"/>
      <c r="C100" s="669"/>
      <c r="D100" s="673"/>
      <c r="E100" s="676"/>
      <c r="F100" s="664"/>
      <c r="G100" s="616"/>
      <c r="H100" s="678"/>
      <c r="I100" s="309"/>
      <c r="J100" s="309"/>
      <c r="K100" s="633"/>
      <c r="L100" s="633"/>
      <c r="M100" s="633"/>
      <c r="N100" s="633"/>
      <c r="O100" s="633"/>
      <c r="P100" s="633"/>
      <c r="Q100" s="633"/>
      <c r="R100" s="633"/>
      <c r="S100" s="633"/>
      <c r="T100" s="633"/>
      <c r="U100" s="633"/>
      <c r="V100" s="633"/>
      <c r="W100" s="633"/>
      <c r="X100" s="633"/>
      <c r="Y100" s="633"/>
      <c r="Z100" s="633"/>
      <c r="AA100" s="633"/>
      <c r="AB100" s="633"/>
      <c r="AC100" s="633"/>
      <c r="AD100" s="633"/>
      <c r="AE100" s="633"/>
      <c r="AF100" s="633"/>
      <c r="AG100" s="633"/>
      <c r="AH100" s="633"/>
      <c r="AI100" s="633"/>
      <c r="AJ100" s="633"/>
      <c r="AK100" s="633"/>
      <c r="AL100" s="633"/>
      <c r="AM100" s="633"/>
      <c r="AN100" s="633"/>
      <c r="AO100" s="633"/>
      <c r="AP100" s="633"/>
      <c r="AQ100" s="633"/>
      <c r="AR100" s="633"/>
      <c r="AS100" s="633"/>
      <c r="AT100" s="633"/>
      <c r="AU100" s="633"/>
      <c r="AV100" s="633"/>
      <c r="AW100" s="633"/>
      <c r="AX100" s="633"/>
      <c r="AY100" s="633"/>
      <c r="AZ100" s="633"/>
      <c r="BA100" s="633"/>
      <c r="BB100" s="633"/>
      <c r="BC100" s="633"/>
      <c r="BD100" s="633"/>
      <c r="BE100" s="633"/>
      <c r="BF100" s="633"/>
      <c r="BG100" s="633"/>
      <c r="BH100" s="633"/>
      <c r="BI100" s="633"/>
      <c r="BJ100" s="633"/>
      <c r="BK100" s="633"/>
      <c r="BL100" s="633"/>
      <c r="BM100" s="633"/>
      <c r="BN100" s="633"/>
      <c r="BO100" s="633"/>
      <c r="BP100" s="633"/>
      <c r="BQ100" s="633"/>
      <c r="BR100" s="633"/>
      <c r="BS100" s="633"/>
      <c r="BT100" s="633"/>
      <c r="BU100" s="633"/>
      <c r="BV100" s="633"/>
      <c r="BW100" s="633"/>
      <c r="BX100" s="633"/>
      <c r="BY100" s="633"/>
      <c r="BZ100" s="633"/>
      <c r="CA100" s="633"/>
      <c r="CB100" s="633"/>
      <c r="CC100" s="633"/>
      <c r="CD100" s="633"/>
      <c r="CE100" s="633"/>
    </row>
  </sheetData>
  <sheetProtection/>
  <mergeCells count="57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D68:D74"/>
    <mergeCell ref="AC68:AC74"/>
    <mergeCell ref="E69:P69"/>
    <mergeCell ref="E72:P72"/>
    <mergeCell ref="E68:R68"/>
    <mergeCell ref="U69:U71"/>
    <mergeCell ref="V69:V71"/>
    <mergeCell ref="U72:U74"/>
    <mergeCell ref="V72:V74"/>
    <mergeCell ref="G86:P86"/>
    <mergeCell ref="J82:J83"/>
    <mergeCell ref="K82:K83"/>
    <mergeCell ref="U86:U92"/>
    <mergeCell ref="V86:V92"/>
    <mergeCell ref="H89:H90"/>
    <mergeCell ref="D78:D92"/>
    <mergeCell ref="AC78:AC92"/>
    <mergeCell ref="E81:E84"/>
    <mergeCell ref="F81:F84"/>
    <mergeCell ref="G81:G84"/>
    <mergeCell ref="S81:S84"/>
    <mergeCell ref="I82:I83"/>
    <mergeCell ref="E88:E91"/>
    <mergeCell ref="F88:F91"/>
    <mergeCell ref="G88:G91"/>
    <mergeCell ref="S88:S91"/>
    <mergeCell ref="I89:I90"/>
    <mergeCell ref="J89:J90"/>
    <mergeCell ref="K89:K90"/>
    <mergeCell ref="L81:M81"/>
    <mergeCell ref="L88:M88"/>
    <mergeCell ref="E78:R78"/>
    <mergeCell ref="U79:U85"/>
    <mergeCell ref="V79:V85"/>
    <mergeCell ref="H82:H83"/>
    <mergeCell ref="G79:P79"/>
  </mergeCells>
  <dataValidations count="9">
    <dataValidation type="textLength" operator="lessThanOrEqual" allowBlank="1" showInputMessage="1" showErrorMessage="1" errorTitle="Ошибка" error="Допускается ввод не более 900 символов!" sqref="E5 E9 E15:E16 E25 F45:H45 K45 E100:G100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29 M35 M40">
      <formula1>900</formula1>
    </dataValidation>
    <dataValidation type="list" showInputMessage="1" showErrorMessage="1" prompt="Выберите значение из списка" errorTitle="Ошибка" error="Выберите значение из списка" sqref="I29:I30 I35:I36">
      <formula1>DESCRIPTION_TERRITORY</formula1>
    </dataValidation>
    <dataValidation type="list" allowBlank="1" showInputMessage="1" showErrorMessage="1" prompt="Выберите значение из списка" errorTitle="Ошибка" error="Выберите значение из списка" sqref="E45">
      <formula1>kind_of_forms</formula1>
    </dataValidation>
    <dataValidation type="textLength" operator="lessThanOrEqual" allowBlank="1" showInputMessage="1" showErrorMessage="1" prompt="Введите ссылку на обосновывающие материалы, загруженные с помощью &quot;ЕИАС Мониторинг&quot;." errorTitle="Ошибка" error="Допускается ввод не более 900 символов!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  <dataValidation type="list" allowBlank="1" showInputMessage="1" showErrorMessage="1" prompt="Выберите значение из списка" errorTitle="Ошибка" error="Выберите значение из списка" sqref="J82:J83 J89:J90">
      <formula1>kind_of_purchase_method</formula1>
    </dataValidation>
    <dataValidation type="decimal" allowBlank="1" showErrorMessage="1" errorTitle="Ошибка" error="Допускается ввод только неотрицательных чисел!" sqref="O82 Q82 O89 Q89">
      <formula1>0</formula1>
      <formula2>9.99999999999999E+23</formula2>
    </dataValidation>
  </dataValidations>
  <pageMargins left="0.75" right="0.75" top="1" bottom="1" header="0.5" footer="0.5"/>
  <pageSetup orientation="portrait" paperSize="9" r:id="rId3"/>
  <headerFooter alignWithMargins="0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10f7a9c-61b2-4ea7-8169-0d635e9780a6}">
  <sheetPr codeName="TSH_et_union_vert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71"/>
  </cols>
  <sheetData/>
  <sheetProtection/>
  <pageMargins left="0.7" right="0.7" top="0.75" bottom="0.75" header="0.3" footer="0.3"/>
  <pageSetup orientation="portrait" paperSize="9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7426e28-a13d-4d0e-9560-221e820d0c7e}">
  <sheetPr codeName="modList00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5"/>
  <cols>
    <col min="1" max="16384" width="9.14285714285714" style="34"/>
  </cols>
  <sheetData/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2be79d1-6245-4390-8f6c-c2ec06814503}">
  <sheetPr codeName="modList02">
    <tabColor indexed="47"/>
  </sheetPr>
  <dimension ref="A5:C6"/>
  <sheetViews>
    <sheetView showGridLines="0" workbookViewId="0" topLeftCell="C4">
      <selection pane="topLeft" activeCell="A1" sqref="A1"/>
    </sheetView>
  </sheetViews>
  <sheetFormatPr defaultColWidth="9.14285714285714" defaultRowHeight="15"/>
  <cols>
    <col min="1" max="1" width="9.14285714285714" style="90" hidden="1" customWidth="1"/>
    <col min="2" max="2" width="9.14285714285714" style="91" hidden="1" customWidth="1"/>
    <col min="3" max="3" width="9.14285714285714" style="254"/>
    <col min="4" max="16384" width="9.14285714285714" style="91"/>
  </cols>
  <sheetData>
    <row r="1" ht="15" hidden="1"/>
    <row r="2" ht="15" hidden="1"/>
    <row r="3" ht="15" hidden="1"/>
    <row r="4" ht="10.5" customHeight="1"/>
    <row r="5" spans="1:3" s="51" customFormat="1" ht="30" customHeight="1">
      <c r="A5" s="47"/>
      <c r="C5" s="255"/>
    </row>
    <row r="6" spans="1:3" s="51" customFormat="1" ht="15" customHeight="1">
      <c r="A6" s="47"/>
      <c r="C6" s="255"/>
    </row>
    <row r="7" ht="6.95" customHeight="1"/>
    <row r="8" ht="15" customHeight="1"/>
    <row r="9" ht="45" customHeight="1"/>
    <row r="11" ht="45" customHeight="1"/>
    <row r="12" ht="15" customHeight="1"/>
  </sheetData>
  <sheetProtection/>
  <pageMargins left="0.75" right="0.75" top="1" bottom="1" header="0.5" footer="0.5"/>
  <pageSetup orientation="portrait" paperSize="9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8fe1694-b966-47da-917a-296b65031128}">
  <sheetPr codeName="modList03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164"/>
  </cols>
  <sheetData>
    <row r="1" spans="1:1" ht="11.25">
      <c r="A1" s="289"/>
    </row>
  </sheetData>
  <sheetProtection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480c1d7-287e-4760-9e67-7799f135e035}">
  <sheetPr codeName="modList04">
    <tabColor indexed="47"/>
  </sheetPr>
  <dimension ref="C1:Q16"/>
  <sheetViews>
    <sheetView showGridLines="0" workbookViewId="0" topLeftCell="C6">
      <selection pane="topLeft" activeCell="A1" sqref="A1"/>
    </sheetView>
  </sheetViews>
  <sheetFormatPr defaultColWidth="9.14285714285714" defaultRowHeight="15"/>
  <cols>
    <col min="1" max="2" width="9.14285714285714" style="22" hidden="1" customWidth="1"/>
    <col min="3" max="3" width="3.71428571428571" style="57" customWidth="1"/>
    <col min="4" max="16" width="9.14285714285714" style="22"/>
    <col min="17" max="17" width="9.14285714285714" style="257"/>
    <col min="18" max="16384" width="9.14285714285714" style="22"/>
  </cols>
  <sheetData>
    <row r="1" spans="3:17" s="93" customFormat="1" ht="15" hidden="1">
      <c r="C1" s="92"/>
      <c r="Q1" s="256"/>
    </row>
    <row r="2" spans="3:17" s="93" customFormat="1" ht="15" hidden="1">
      <c r="C2" s="92"/>
      <c r="Q2" s="256"/>
    </row>
    <row r="3" spans="3:17" s="93" customFormat="1" ht="15" hidden="1">
      <c r="C3" s="92"/>
      <c r="Q3" s="256"/>
    </row>
    <row r="4" spans="3:17" s="93" customFormat="1" ht="15" hidden="1">
      <c r="C4" s="92"/>
      <c r="Q4" s="256"/>
    </row>
    <row r="5" spans="3:17" s="93" customFormat="1" ht="15" hidden="1">
      <c r="C5" s="92"/>
      <c r="Q5" s="256"/>
    </row>
    <row r="6" spans="3:17" s="93" customFormat="1" ht="10.5" customHeight="1">
      <c r="C6" s="94"/>
      <c r="Q6" s="256"/>
    </row>
    <row r="7" spans="3:17" s="93" customFormat="1" ht="20.1" customHeight="1">
      <c r="C7" s="94"/>
      <c r="Q7" s="256"/>
    </row>
    <row r="8" spans="3:17" s="93" customFormat="1" ht="15" customHeight="1">
      <c r="C8" s="94"/>
      <c r="Q8" s="256"/>
    </row>
    <row r="9" spans="3:17" s="93" customFormat="1" ht="6.95" customHeight="1">
      <c r="C9" s="94"/>
      <c r="Q9" s="256"/>
    </row>
    <row r="10" spans="3:17" s="93" customFormat="1" ht="22.5" customHeight="1">
      <c r="C10" s="94"/>
      <c r="Q10" s="256"/>
    </row>
    <row r="11" spans="3:17" s="93" customFormat="1" ht="11.25" customHeight="1">
      <c r="C11" s="94"/>
      <c r="Q11" s="256"/>
    </row>
    <row r="12" spans="3:17" s="93" customFormat="1" ht="15" customHeight="1" hidden="1">
      <c r="C12" s="94"/>
      <c r="Q12" s="256"/>
    </row>
    <row r="13" spans="3:17" s="93" customFormat="1" ht="14.1" customHeight="1">
      <c r="C13" s="97"/>
      <c r="Q13" s="256"/>
    </row>
    <row r="14" spans="3:17" s="93" customFormat="1" ht="15" customHeight="1">
      <c r="C14" s="94"/>
      <c r="Q14" s="256"/>
    </row>
    <row r="15" spans="3:17" s="93" customFormat="1" ht="11.25" customHeight="1">
      <c r="C15" s="92"/>
      <c r="Q15" s="256"/>
    </row>
    <row r="16" spans="3:17" s="93" customFormat="1" ht="15">
      <c r="C16" s="92"/>
      <c r="D16" s="99"/>
      <c r="E16" s="99"/>
      <c r="Q16" s="256"/>
    </row>
  </sheetData>
  <sheetProtection/>
  <hyperlinks>
    <hyperlink ref="D11" location="'Ссылки на публикации'!$H$11" tooltip="Кликните по гиперссылке, чтобы перейти на сайт организации или отредактировать её" display="'Ссылки на публикации'!$H$11"/>
    <hyperlink ref="E11" location="'Ссылки на публикации'!$I$11" tooltip="Кликните по гиперссылке, чтобы перейти на сайт организации или отредактировать её" display="'Ссылки на публикации'!$I$11"/>
    <hyperlink ref="D13" location="'Ссылки на публикации'!$H$13" tooltip="Кликните по гиперссылке, чтобы перейти на сайт организации или отредактировать её" display="'Ссылки на публикации'!$H$13"/>
    <hyperlink ref="E13" location="'Ссылки на публикации'!$I$13" tooltip="Кликните по гиперссылке, чтобы перейти на сайт организации или отредактировать её" display="'Ссылки на публикации'!$I$13"/>
  </hyperlinks>
  <pageMargins left="0.75" right="0.75" top="1" bottom="1" header="0.5" footer="0.5"/>
  <pageSetup orientation="portrait" paperSize="9" r:id="rId2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ab067c9-4fec-4b40-8c88-d98a39e02019}">
  <sheetPr codeName="modList09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316"/>
  </cols>
  <sheetData>
    <row r="1" spans="1:1" ht="11.25">
      <c r="A1" s="315"/>
    </row>
    <row r="12" ht="14.2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sheetProtection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e8f4694-cb16-451a-a9a3-8b7e46ac592f}">
  <sheetPr codeName="modHTTP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164"/>
  </cols>
  <sheetData/>
  <sheetProtection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2fb7f02-43a9-4f61-82d7-c8dd25f3bf4d}">
  <sheetPr codeName="modfrmRegion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71"/>
  </cols>
  <sheetData/>
  <sheetProtection/>
  <pageMargins left="0.7" right="0.7" top="0.75" bottom="0.75" header="0.3" footer="0.3"/>
  <pageSetup orientation="portrait" paperSize="9"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e548cd6-6c5f-48dc-ae9e-b55303797e55}">
  <sheetPr codeName="MR_LIST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71"/>
  </cols>
  <sheetData/>
  <sheetProtection formatColumns="0" formatRows="0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787523b-9777-4779-a0b2-b2876c6c4f1d}">
  <sheetPr codeName="REESTR_VT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9.14285714285714" style="50"/>
    <col min="2" max="2" width="65.2857142857143" style="50" customWidth="1"/>
    <col min="3" max="3" width="41" style="50" customWidth="1"/>
    <col min="4" max="16384" width="9.14285714285714" style="50"/>
  </cols>
  <sheetData/>
  <sheetProtection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7151ebb-cecd-4239-a06a-089bd4a21873}">
  <sheetPr codeName="REESTR_VED">
    <tabColor indexed="47"/>
  </sheetPr>
  <dimension ref="A1:B1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9.14285714285714" style="50"/>
    <col min="2" max="2" width="65.2857142857143" style="50" customWidth="1"/>
    <col min="3" max="3" width="41" style="50" customWidth="1"/>
    <col min="4" max="16384" width="9.14285714285714" style="50"/>
  </cols>
  <sheetData>
    <row r="1" spans="1:2" ht="11.25">
      <c r="A1" s="50" t="s">
        <v>109</v>
      </c>
      <c r="B1" s="50" t="s">
        <v>110</v>
      </c>
    </row>
    <row r="2" spans="1:2" ht="11.25">
      <c r="A2" s="50">
        <v>4190064</v>
      </c>
      <c r="B2" s="50" t="s">
        <v>767</v>
      </c>
    </row>
    <row r="3" spans="1:2" ht="11.25">
      <c r="A3" s="50">
        <v>4190065</v>
      </c>
      <c r="B3" s="50" t="s">
        <v>768</v>
      </c>
    </row>
    <row r="4" spans="1:2" ht="11.25">
      <c r="A4" s="50">
        <v>4190066</v>
      </c>
      <c r="B4" s="50" t="s">
        <v>769</v>
      </c>
    </row>
    <row r="5" spans="1:2" ht="11.25">
      <c r="A5" s="50">
        <v>4190067</v>
      </c>
      <c r="B5" s="50" t="s">
        <v>770</v>
      </c>
    </row>
    <row r="6" spans="1:2" ht="11.25">
      <c r="A6" s="50">
        <v>4190068</v>
      </c>
      <c r="B6" s="50" t="s">
        <v>771</v>
      </c>
    </row>
    <row r="7" spans="1:2" ht="11.25">
      <c r="A7" s="50">
        <v>4190069</v>
      </c>
      <c r="B7" s="50" t="s">
        <v>772</v>
      </c>
    </row>
    <row r="8" spans="1:2" ht="11.25">
      <c r="A8" s="50">
        <v>4190070</v>
      </c>
      <c r="B8" s="50" t="s">
        <v>773</v>
      </c>
    </row>
    <row r="9" spans="1:2" ht="11.25">
      <c r="A9" s="50">
        <v>4190071</v>
      </c>
      <c r="B9" s="50" t="s">
        <v>774</v>
      </c>
    </row>
    <row r="10" spans="1:2" ht="11.25">
      <c r="A10" s="50">
        <v>4190072</v>
      </c>
      <c r="B10" s="50" t="s">
        <v>775</v>
      </c>
    </row>
    <row r="11" spans="1:2" ht="11.25">
      <c r="A11" s="50">
        <v>4190073</v>
      </c>
      <c r="B11" s="50" t="s">
        <v>776</v>
      </c>
    </row>
  </sheetData>
  <sheetProtection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ef7bb79-1a5a-4f7f-bf59-cca47986c10d}">
  <sheetPr codeName="modfrmReestrObj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2.75"/>
  <cols>
    <col min="1" max="16384" width="9.14285714285714" style="49"/>
  </cols>
  <sheetData/>
  <sheetProtection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a52c882-efe5-40e8-8427-03cfa389535d}">
  <sheetPr codeName="OrgData">
    <tabColor indexed="47"/>
  </sheetPr>
  <dimension ref="F34:F41"/>
  <sheetViews>
    <sheetView showGridLines="0" workbookViewId="0" topLeftCell="A1">
      <selection pane="topLeft" activeCell="A1" sqref="A1"/>
    </sheetView>
  </sheetViews>
  <sheetFormatPr defaultColWidth="9.14285714285714" defaultRowHeight="12.75"/>
  <cols>
    <col min="1" max="16384" width="9.14285714285714" style="49"/>
  </cols>
  <sheetData>
    <row r="34" spans="6:6" ht="12.75">
      <c r="F34" s="56"/>
    </row>
    <row r="35" spans="6:6" ht="12.75">
      <c r="F35" s="56"/>
    </row>
    <row r="38" spans="6:6" ht="12.75">
      <c r="F38" s="67"/>
    </row>
    <row r="39" spans="6:6" ht="12.75">
      <c r="F39" s="67"/>
    </row>
    <row r="40" spans="6:6" ht="12.75">
      <c r="F40" s="67"/>
    </row>
    <row r="41" spans="6:6" ht="12.75">
      <c r="F41" s="67"/>
    </row>
  </sheetData>
  <sheetProtection/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orientation="portrait" paperSize="9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7ffc95c-2b01-4ac6-b769-6188af2342ca}">
  <sheetPr codeName="modfrmReestr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9.14285714285714" style="23"/>
    <col min="2" max="16384" width="9.14285714285714" style="24"/>
  </cols>
  <sheetData/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7e1d1ae-8c8a-424c-a7ac-3d884a1356ac}">
  <sheetPr codeName="modUpdTemplMain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26" width="9.14285714285714" style="17"/>
    <col min="27" max="36" width="9.14285714285714" style="18"/>
    <col min="37" max="16384" width="9.14285714285714" style="17"/>
  </cols>
  <sheetData/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85770f1-8f89-41f0-96b3-6c85f903f211}">
  <sheetPr codeName="TSH_REESTR_ORG">
    <tabColor indexed="47"/>
  </sheetPr>
  <dimension ref="A1:J639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11.5714285714286" style="126" customWidth="1"/>
    <col min="2" max="3" width="9.14285714285714" style="126"/>
    <col min="4" max="4" width="13" style="126" customWidth="1"/>
    <col min="5" max="5" width="9.14285714285714" style="126"/>
    <col min="6" max="6" width="15.2857142857143" style="126" customWidth="1"/>
    <col min="7" max="7" width="20" style="126" customWidth="1"/>
    <col min="8" max="8" width="26.8571428571429" style="126" customWidth="1"/>
    <col min="9" max="9" width="12.2857142857143" style="126" customWidth="1"/>
    <col min="10" max="16384" width="9.14285714285714" style="126"/>
  </cols>
  <sheetData>
    <row r="1" spans="1:9" ht="11.25">
      <c r="A1" s="126" t="s">
        <v>3135</v>
      </c>
      <c r="B1" s="126" t="s">
        <v>926</v>
      </c>
      <c r="C1" s="126" t="s">
        <v>927</v>
      </c>
      <c r="D1" s="126" t="s">
        <v>928</v>
      </c>
      <c r="E1" s="126" t="s">
        <v>929</v>
      </c>
      <c r="F1" s="126" t="s">
        <v>930</v>
      </c>
      <c r="G1" s="126" t="s">
        <v>931</v>
      </c>
      <c r="H1" s="126" t="s">
        <v>932</v>
      </c>
      <c r="I1" s="126" t="s">
        <v>933</v>
      </c>
    </row>
    <row r="2" spans="1:10" ht="11.25">
      <c r="A2" s="126">
        <v>1</v>
      </c>
      <c r="B2" s="126" t="s">
        <v>934</v>
      </c>
      <c r="C2" s="126" t="s">
        <v>308</v>
      </c>
      <c r="D2" s="126" t="s">
        <v>935</v>
      </c>
      <c r="E2" s="126" t="s">
        <v>936</v>
      </c>
      <c r="F2" s="126" t="s">
        <v>937</v>
      </c>
      <c r="G2" s="126" t="s">
        <v>938</v>
      </c>
      <c r="J2" s="126" t="s">
        <v>3136</v>
      </c>
    </row>
    <row r="3" spans="1:10" ht="11.25">
      <c r="A3" s="126">
        <v>2</v>
      </c>
      <c r="B3" s="126" t="s">
        <v>934</v>
      </c>
      <c r="C3" s="126" t="s">
        <v>308</v>
      </c>
      <c r="D3" s="126" t="s">
        <v>939</v>
      </c>
      <c r="E3" s="126" t="s">
        <v>940</v>
      </c>
      <c r="F3" s="126" t="s">
        <v>941</v>
      </c>
      <c r="G3" s="126" t="s">
        <v>942</v>
      </c>
      <c r="H3" s="126" t="s">
        <v>943</v>
      </c>
      <c r="J3" s="126" t="s">
        <v>3136</v>
      </c>
    </row>
    <row r="4" spans="1:10" ht="11.25">
      <c r="A4" s="126">
        <v>3</v>
      </c>
      <c r="B4" s="126" t="s">
        <v>934</v>
      </c>
      <c r="C4" s="126" t="s">
        <v>308</v>
      </c>
      <c r="D4" s="126" t="s">
        <v>944</v>
      </c>
      <c r="E4" s="126" t="s">
        <v>945</v>
      </c>
      <c r="F4" s="126" t="s">
        <v>946</v>
      </c>
      <c r="G4" s="126" t="s">
        <v>947</v>
      </c>
      <c r="J4" s="126" t="s">
        <v>3136</v>
      </c>
    </row>
    <row r="5" spans="1:10" ht="11.25">
      <c r="A5" s="126">
        <v>4</v>
      </c>
      <c r="B5" s="126" t="s">
        <v>934</v>
      </c>
      <c r="C5" s="126" t="s">
        <v>308</v>
      </c>
      <c r="D5" s="126" t="s">
        <v>948</v>
      </c>
      <c r="E5" s="126" t="s">
        <v>949</v>
      </c>
      <c r="F5" s="126" t="s">
        <v>950</v>
      </c>
      <c r="G5" s="126" t="s">
        <v>951</v>
      </c>
      <c r="J5" s="126" t="s">
        <v>3136</v>
      </c>
    </row>
    <row r="6" spans="1:10" ht="11.25">
      <c r="A6" s="126">
        <v>5</v>
      </c>
      <c r="B6" s="126" t="s">
        <v>934</v>
      </c>
      <c r="C6" s="126" t="s">
        <v>308</v>
      </c>
      <c r="D6" s="126" t="s">
        <v>952</v>
      </c>
      <c r="E6" s="126" t="s">
        <v>953</v>
      </c>
      <c r="F6" s="126" t="s">
        <v>954</v>
      </c>
      <c r="G6" s="126" t="s">
        <v>955</v>
      </c>
      <c r="H6" s="126" t="s">
        <v>956</v>
      </c>
      <c r="J6" s="126" t="s">
        <v>3136</v>
      </c>
    </row>
    <row r="7" spans="1:10" ht="11.25">
      <c r="A7" s="126">
        <v>6</v>
      </c>
      <c r="B7" s="126" t="s">
        <v>934</v>
      </c>
      <c r="C7" s="126" t="s">
        <v>308</v>
      </c>
      <c r="D7" s="126" t="s">
        <v>957</v>
      </c>
      <c r="E7" s="126" t="s">
        <v>958</v>
      </c>
      <c r="F7" s="126" t="s">
        <v>959</v>
      </c>
      <c r="G7" s="126" t="s">
        <v>960</v>
      </c>
      <c r="J7" s="126" t="s">
        <v>3136</v>
      </c>
    </row>
    <row r="8" spans="1:10" ht="11.25">
      <c r="A8" s="126">
        <v>7</v>
      </c>
      <c r="B8" s="126" t="s">
        <v>934</v>
      </c>
      <c r="C8" s="126" t="s">
        <v>308</v>
      </c>
      <c r="D8" s="126" t="s">
        <v>961</v>
      </c>
      <c r="E8" s="126" t="s">
        <v>962</v>
      </c>
      <c r="F8" s="126" t="s">
        <v>963</v>
      </c>
      <c r="G8" s="126" t="s">
        <v>964</v>
      </c>
      <c r="H8" s="126" t="s">
        <v>965</v>
      </c>
      <c r="J8" s="126" t="s">
        <v>3136</v>
      </c>
    </row>
    <row r="9" spans="1:10" ht="11.25">
      <c r="A9" s="126">
        <v>8</v>
      </c>
      <c r="B9" s="126" t="s">
        <v>934</v>
      </c>
      <c r="C9" s="126" t="s">
        <v>308</v>
      </c>
      <c r="D9" s="126" t="s">
        <v>966</v>
      </c>
      <c r="E9" s="126" t="s">
        <v>967</v>
      </c>
      <c r="F9" s="126" t="s">
        <v>968</v>
      </c>
      <c r="G9" s="126" t="s">
        <v>969</v>
      </c>
      <c r="J9" s="126" t="s">
        <v>3136</v>
      </c>
    </row>
    <row r="10" spans="1:10" ht="11.25">
      <c r="A10" s="126">
        <v>9</v>
      </c>
      <c r="B10" s="126" t="s">
        <v>934</v>
      </c>
      <c r="C10" s="126" t="s">
        <v>308</v>
      </c>
      <c r="D10" s="126" t="s">
        <v>970</v>
      </c>
      <c r="E10" s="126" t="s">
        <v>971</v>
      </c>
      <c r="F10" s="126" t="s">
        <v>972</v>
      </c>
      <c r="G10" s="126" t="s">
        <v>973</v>
      </c>
      <c r="J10" s="126" t="s">
        <v>3136</v>
      </c>
    </row>
    <row r="11" spans="1:10" ht="11.25">
      <c r="A11" s="126">
        <v>10</v>
      </c>
      <c r="B11" s="126" t="s">
        <v>934</v>
      </c>
      <c r="C11" s="126" t="s">
        <v>308</v>
      </c>
      <c r="D11" s="126" t="s">
        <v>974</v>
      </c>
      <c r="E11" s="126" t="s">
        <v>975</v>
      </c>
      <c r="F11" s="126" t="s">
        <v>976</v>
      </c>
      <c r="G11" s="126" t="s">
        <v>977</v>
      </c>
      <c r="I11" s="126" t="s">
        <v>978</v>
      </c>
      <c r="J11" s="126" t="s">
        <v>3136</v>
      </c>
    </row>
    <row r="12" spans="1:10" ht="11.25">
      <c r="A12" s="126">
        <v>11</v>
      </c>
      <c r="B12" s="126" t="s">
        <v>934</v>
      </c>
      <c r="C12" s="126" t="s">
        <v>308</v>
      </c>
      <c r="D12" s="126" t="s">
        <v>979</v>
      </c>
      <c r="E12" s="126" t="s">
        <v>980</v>
      </c>
      <c r="F12" s="126" t="s">
        <v>981</v>
      </c>
      <c r="G12" s="126" t="s">
        <v>947</v>
      </c>
      <c r="J12" s="126" t="s">
        <v>3136</v>
      </c>
    </row>
    <row r="13" spans="1:10" ht="11.25">
      <c r="A13" s="126">
        <v>12</v>
      </c>
      <c r="B13" s="126" t="s">
        <v>934</v>
      </c>
      <c r="C13" s="126" t="s">
        <v>308</v>
      </c>
      <c r="D13" s="126" t="s">
        <v>982</v>
      </c>
      <c r="E13" s="126" t="s">
        <v>983</v>
      </c>
      <c r="F13" s="126" t="s">
        <v>984</v>
      </c>
      <c r="G13" s="126" t="s">
        <v>985</v>
      </c>
      <c r="J13" s="126" t="s">
        <v>3136</v>
      </c>
    </row>
    <row r="14" spans="1:10" ht="11.25">
      <c r="A14" s="126">
        <v>13</v>
      </c>
      <c r="B14" s="126" t="s">
        <v>934</v>
      </c>
      <c r="C14" s="126" t="s">
        <v>308</v>
      </c>
      <c r="D14" s="126" t="s">
        <v>986</v>
      </c>
      <c r="E14" s="126" t="s">
        <v>987</v>
      </c>
      <c r="F14" s="126" t="s">
        <v>988</v>
      </c>
      <c r="G14" s="126" t="s">
        <v>973</v>
      </c>
      <c r="J14" s="126" t="s">
        <v>3136</v>
      </c>
    </row>
    <row r="15" spans="1:10" ht="11.25">
      <c r="A15" s="126">
        <v>14</v>
      </c>
      <c r="B15" s="126" t="s">
        <v>934</v>
      </c>
      <c r="C15" s="126" t="s">
        <v>308</v>
      </c>
      <c r="D15" s="126" t="s">
        <v>989</v>
      </c>
      <c r="E15" s="126" t="s">
        <v>990</v>
      </c>
      <c r="F15" s="126" t="s">
        <v>991</v>
      </c>
      <c r="G15" s="126" t="s">
        <v>992</v>
      </c>
      <c r="J15" s="126" t="s">
        <v>3136</v>
      </c>
    </row>
    <row r="16" spans="1:10" ht="11.25">
      <c r="A16" s="126">
        <v>15</v>
      </c>
      <c r="B16" s="126" t="s">
        <v>934</v>
      </c>
      <c r="C16" s="126" t="s">
        <v>308</v>
      </c>
      <c r="D16" s="126" t="s">
        <v>993</v>
      </c>
      <c r="E16" s="126" t="s">
        <v>994</v>
      </c>
      <c r="F16" s="126" t="s">
        <v>995</v>
      </c>
      <c r="G16" s="126" t="s">
        <v>996</v>
      </c>
      <c r="J16" s="126" t="s">
        <v>3136</v>
      </c>
    </row>
    <row r="17" spans="1:10" ht="11.25">
      <c r="A17" s="126">
        <v>16</v>
      </c>
      <c r="B17" s="126" t="s">
        <v>934</v>
      </c>
      <c r="C17" s="126" t="s">
        <v>308</v>
      </c>
      <c r="D17" s="126" t="s">
        <v>997</v>
      </c>
      <c r="E17" s="126" t="s">
        <v>998</v>
      </c>
      <c r="F17" s="126" t="s">
        <v>999</v>
      </c>
      <c r="G17" s="126" t="s">
        <v>1000</v>
      </c>
      <c r="H17" s="126" t="s">
        <v>1001</v>
      </c>
      <c r="J17" s="126" t="s">
        <v>3136</v>
      </c>
    </row>
    <row r="18" spans="1:10" ht="11.25">
      <c r="A18" s="126">
        <v>17</v>
      </c>
      <c r="B18" s="126" t="s">
        <v>934</v>
      </c>
      <c r="C18" s="126" t="s">
        <v>308</v>
      </c>
      <c r="D18" s="126" t="s">
        <v>1002</v>
      </c>
      <c r="E18" s="126" t="s">
        <v>1003</v>
      </c>
      <c r="F18" s="126" t="s">
        <v>1004</v>
      </c>
      <c r="G18" s="126" t="s">
        <v>985</v>
      </c>
      <c r="J18" s="126" t="s">
        <v>3136</v>
      </c>
    </row>
    <row r="19" spans="1:10" ht="11.25">
      <c r="A19" s="126">
        <v>18</v>
      </c>
      <c r="B19" s="126" t="s">
        <v>934</v>
      </c>
      <c r="C19" s="126" t="s">
        <v>308</v>
      </c>
      <c r="D19" s="126" t="s">
        <v>1005</v>
      </c>
      <c r="E19" s="126" t="s">
        <v>1006</v>
      </c>
      <c r="F19" s="126" t="s">
        <v>1007</v>
      </c>
      <c r="G19" s="126" t="s">
        <v>1008</v>
      </c>
      <c r="J19" s="126" t="s">
        <v>3136</v>
      </c>
    </row>
    <row r="20" spans="1:10" ht="11.25">
      <c r="A20" s="126">
        <v>19</v>
      </c>
      <c r="B20" s="126" t="s">
        <v>934</v>
      </c>
      <c r="C20" s="126" t="s">
        <v>308</v>
      </c>
      <c r="D20" s="126" t="s">
        <v>1009</v>
      </c>
      <c r="E20" s="126" t="s">
        <v>1010</v>
      </c>
      <c r="F20" s="126" t="s">
        <v>1011</v>
      </c>
      <c r="G20" s="126" t="s">
        <v>1012</v>
      </c>
      <c r="H20" s="126" t="s">
        <v>1013</v>
      </c>
      <c r="J20" s="126" t="s">
        <v>3136</v>
      </c>
    </row>
    <row r="21" spans="1:10" ht="11.25">
      <c r="A21" s="126">
        <v>20</v>
      </c>
      <c r="B21" s="126" t="s">
        <v>934</v>
      </c>
      <c r="C21" s="126" t="s">
        <v>308</v>
      </c>
      <c r="D21" s="126" t="s">
        <v>1014</v>
      </c>
      <c r="E21" s="126" t="s">
        <v>1015</v>
      </c>
      <c r="F21" s="126" t="s">
        <v>1016</v>
      </c>
      <c r="G21" s="126" t="s">
        <v>1017</v>
      </c>
      <c r="J21" s="126" t="s">
        <v>3136</v>
      </c>
    </row>
    <row r="22" spans="1:10" ht="11.25">
      <c r="A22" s="126">
        <v>21</v>
      </c>
      <c r="B22" s="126" t="s">
        <v>934</v>
      </c>
      <c r="C22" s="126" t="s">
        <v>308</v>
      </c>
      <c r="D22" s="126" t="s">
        <v>1018</v>
      </c>
      <c r="E22" s="126" t="s">
        <v>1019</v>
      </c>
      <c r="F22" s="126" t="s">
        <v>1020</v>
      </c>
      <c r="G22" s="126" t="s">
        <v>1021</v>
      </c>
      <c r="J22" s="126" t="s">
        <v>3136</v>
      </c>
    </row>
    <row r="23" spans="1:10" ht="11.25">
      <c r="A23" s="126">
        <v>22</v>
      </c>
      <c r="B23" s="126" t="s">
        <v>934</v>
      </c>
      <c r="C23" s="126" t="s">
        <v>308</v>
      </c>
      <c r="D23" s="126" t="s">
        <v>1022</v>
      </c>
      <c r="E23" s="126" t="s">
        <v>1023</v>
      </c>
      <c r="F23" s="126" t="s">
        <v>1024</v>
      </c>
      <c r="G23" s="126" t="s">
        <v>1025</v>
      </c>
      <c r="J23" s="126" t="s">
        <v>3136</v>
      </c>
    </row>
    <row r="24" spans="1:10" ht="11.25">
      <c r="A24" s="126">
        <v>23</v>
      </c>
      <c r="B24" s="126" t="s">
        <v>934</v>
      </c>
      <c r="C24" s="126" t="s">
        <v>308</v>
      </c>
      <c r="D24" s="126" t="s">
        <v>1026</v>
      </c>
      <c r="E24" s="126" t="s">
        <v>1027</v>
      </c>
      <c r="F24" s="126" t="s">
        <v>1028</v>
      </c>
      <c r="G24" s="126" t="s">
        <v>985</v>
      </c>
      <c r="I24" s="126" t="s">
        <v>1029</v>
      </c>
      <c r="J24" s="126" t="s">
        <v>3136</v>
      </c>
    </row>
    <row r="25" spans="1:10" ht="11.25">
      <c r="A25" s="126">
        <v>24</v>
      </c>
      <c r="B25" s="126" t="s">
        <v>934</v>
      </c>
      <c r="C25" s="126" t="s">
        <v>308</v>
      </c>
      <c r="D25" s="126" t="s">
        <v>1030</v>
      </c>
      <c r="E25" s="126" t="s">
        <v>1031</v>
      </c>
      <c r="F25" s="126" t="s">
        <v>1032</v>
      </c>
      <c r="G25" s="126" t="s">
        <v>1033</v>
      </c>
      <c r="J25" s="126" t="s">
        <v>3136</v>
      </c>
    </row>
    <row r="26" spans="1:10" ht="11.25">
      <c r="A26" s="126">
        <v>25</v>
      </c>
      <c r="B26" s="126" t="s">
        <v>934</v>
      </c>
      <c r="C26" s="126" t="s">
        <v>308</v>
      </c>
      <c r="D26" s="126" t="s">
        <v>1034</v>
      </c>
      <c r="E26" s="126" t="s">
        <v>1035</v>
      </c>
      <c r="F26" s="126" t="s">
        <v>1036</v>
      </c>
      <c r="G26" s="126" t="s">
        <v>1037</v>
      </c>
      <c r="H26" s="126" t="s">
        <v>1038</v>
      </c>
      <c r="J26" s="126" t="s">
        <v>3136</v>
      </c>
    </row>
    <row r="27" spans="1:10" ht="11.25">
      <c r="A27" s="126">
        <v>26</v>
      </c>
      <c r="B27" s="126" t="s">
        <v>934</v>
      </c>
      <c r="C27" s="126" t="s">
        <v>308</v>
      </c>
      <c r="D27" s="126" t="s">
        <v>1039</v>
      </c>
      <c r="E27" s="126" t="s">
        <v>1040</v>
      </c>
      <c r="F27" s="126" t="s">
        <v>1041</v>
      </c>
      <c r="G27" s="126" t="s">
        <v>969</v>
      </c>
      <c r="J27" s="126" t="s">
        <v>3136</v>
      </c>
    </row>
    <row r="28" spans="1:10" ht="11.25">
      <c r="A28" s="126">
        <v>27</v>
      </c>
      <c r="B28" s="126" t="s">
        <v>934</v>
      </c>
      <c r="C28" s="126" t="s">
        <v>308</v>
      </c>
      <c r="D28" s="126" t="s">
        <v>1042</v>
      </c>
      <c r="E28" s="126" t="s">
        <v>1043</v>
      </c>
      <c r="F28" s="126" t="s">
        <v>1044</v>
      </c>
      <c r="G28" s="126" t="s">
        <v>1033</v>
      </c>
      <c r="J28" s="126" t="s">
        <v>3136</v>
      </c>
    </row>
    <row r="29" spans="1:10" ht="11.25">
      <c r="A29" s="126">
        <v>28</v>
      </c>
      <c r="B29" s="126" t="s">
        <v>934</v>
      </c>
      <c r="C29" s="126" t="s">
        <v>308</v>
      </c>
      <c r="D29" s="126" t="s">
        <v>1045</v>
      </c>
      <c r="E29" s="126" t="s">
        <v>1046</v>
      </c>
      <c r="F29" s="126" t="s">
        <v>1047</v>
      </c>
      <c r="G29" s="126" t="s">
        <v>1048</v>
      </c>
      <c r="J29" s="126" t="s">
        <v>3136</v>
      </c>
    </row>
    <row r="30" spans="1:10" ht="11.25">
      <c r="A30" s="126">
        <v>29</v>
      </c>
      <c r="B30" s="126" t="s">
        <v>934</v>
      </c>
      <c r="C30" s="126" t="s">
        <v>308</v>
      </c>
      <c r="D30" s="126" t="s">
        <v>1049</v>
      </c>
      <c r="E30" s="126" t="s">
        <v>1050</v>
      </c>
      <c r="F30" s="126" t="s">
        <v>1051</v>
      </c>
      <c r="G30" s="126" t="s">
        <v>996</v>
      </c>
      <c r="H30" s="126" t="s">
        <v>1052</v>
      </c>
      <c r="J30" s="126" t="s">
        <v>3136</v>
      </c>
    </row>
    <row r="31" spans="1:10" ht="11.25">
      <c r="A31" s="126">
        <v>30</v>
      </c>
      <c r="B31" s="126" t="s">
        <v>934</v>
      </c>
      <c r="C31" s="126" t="s">
        <v>308</v>
      </c>
      <c r="D31" s="126" t="s">
        <v>1053</v>
      </c>
      <c r="E31" s="126" t="s">
        <v>1054</v>
      </c>
      <c r="F31" s="126" t="s">
        <v>946</v>
      </c>
      <c r="G31" s="126" t="s">
        <v>1055</v>
      </c>
      <c r="H31" s="126" t="s">
        <v>1056</v>
      </c>
      <c r="J31" s="126" t="s">
        <v>3136</v>
      </c>
    </row>
    <row r="32" spans="1:10" ht="11.25">
      <c r="A32" s="126">
        <v>31</v>
      </c>
      <c r="B32" s="126" t="s">
        <v>934</v>
      </c>
      <c r="C32" s="126" t="s">
        <v>308</v>
      </c>
      <c r="D32" s="126" t="s">
        <v>1057</v>
      </c>
      <c r="E32" s="126" t="s">
        <v>1058</v>
      </c>
      <c r="F32" s="126" t="s">
        <v>1059</v>
      </c>
      <c r="G32" s="126" t="s">
        <v>1060</v>
      </c>
      <c r="H32" s="126" t="s">
        <v>1061</v>
      </c>
      <c r="J32" s="126" t="s">
        <v>3136</v>
      </c>
    </row>
    <row r="33" spans="1:10" ht="11.25">
      <c r="A33" s="126">
        <v>32</v>
      </c>
      <c r="B33" s="126" t="s">
        <v>934</v>
      </c>
      <c r="C33" s="126" t="s">
        <v>308</v>
      </c>
      <c r="D33" s="126" t="s">
        <v>1062</v>
      </c>
      <c r="E33" s="126" t="s">
        <v>1063</v>
      </c>
      <c r="F33" s="126" t="s">
        <v>1064</v>
      </c>
      <c r="G33" s="126" t="s">
        <v>1060</v>
      </c>
      <c r="H33" s="126" t="s">
        <v>1065</v>
      </c>
      <c r="J33" s="126" t="s">
        <v>3136</v>
      </c>
    </row>
    <row r="34" spans="1:10" ht="11.25">
      <c r="A34" s="126">
        <v>33</v>
      </c>
      <c r="B34" s="126" t="s">
        <v>934</v>
      </c>
      <c r="C34" s="126" t="s">
        <v>308</v>
      </c>
      <c r="D34" s="126" t="s">
        <v>1066</v>
      </c>
      <c r="E34" s="126" t="s">
        <v>1067</v>
      </c>
      <c r="F34" s="126" t="s">
        <v>1068</v>
      </c>
      <c r="G34" s="126" t="s">
        <v>1037</v>
      </c>
      <c r="H34" s="126" t="s">
        <v>1069</v>
      </c>
      <c r="J34" s="126" t="s">
        <v>3136</v>
      </c>
    </row>
    <row r="35" spans="1:10" ht="11.25">
      <c r="A35" s="126">
        <v>34</v>
      </c>
      <c r="B35" s="126" t="s">
        <v>934</v>
      </c>
      <c r="C35" s="126" t="s">
        <v>308</v>
      </c>
      <c r="D35" s="126" t="s">
        <v>1070</v>
      </c>
      <c r="E35" s="126" t="s">
        <v>1071</v>
      </c>
      <c r="F35" s="126" t="s">
        <v>1072</v>
      </c>
      <c r="G35" s="126" t="s">
        <v>1073</v>
      </c>
      <c r="J35" s="126" t="s">
        <v>3136</v>
      </c>
    </row>
    <row r="36" spans="1:10" ht="11.25">
      <c r="A36" s="126">
        <v>35</v>
      </c>
      <c r="B36" s="126" t="s">
        <v>934</v>
      </c>
      <c r="C36" s="126" t="s">
        <v>308</v>
      </c>
      <c r="D36" s="126" t="s">
        <v>1074</v>
      </c>
      <c r="E36" s="126" t="s">
        <v>1075</v>
      </c>
      <c r="F36" s="126" t="s">
        <v>1076</v>
      </c>
      <c r="G36" s="126" t="s">
        <v>985</v>
      </c>
      <c r="J36" s="126" t="s">
        <v>3136</v>
      </c>
    </row>
    <row r="37" spans="1:10" ht="11.25">
      <c r="A37" s="126">
        <v>36</v>
      </c>
      <c r="B37" s="126" t="s">
        <v>934</v>
      </c>
      <c r="C37" s="126" t="s">
        <v>308</v>
      </c>
      <c r="D37" s="126" t="s">
        <v>1077</v>
      </c>
      <c r="E37" s="126" t="s">
        <v>1078</v>
      </c>
      <c r="F37" s="126" t="s">
        <v>1079</v>
      </c>
      <c r="G37" s="126" t="s">
        <v>985</v>
      </c>
      <c r="J37" s="126" t="s">
        <v>3136</v>
      </c>
    </row>
    <row r="38" spans="1:10" ht="11.25">
      <c r="A38" s="126">
        <v>37</v>
      </c>
      <c r="B38" s="126" t="s">
        <v>934</v>
      </c>
      <c r="C38" s="126" t="s">
        <v>308</v>
      </c>
      <c r="D38" s="126" t="s">
        <v>1080</v>
      </c>
      <c r="E38" s="126" t="s">
        <v>1081</v>
      </c>
      <c r="F38" s="126" t="s">
        <v>1082</v>
      </c>
      <c r="G38" s="126" t="s">
        <v>1060</v>
      </c>
      <c r="J38" s="126" t="s">
        <v>3136</v>
      </c>
    </row>
    <row r="39" spans="1:10" ht="11.25">
      <c r="A39" s="126">
        <v>38</v>
      </c>
      <c r="B39" s="126" t="s">
        <v>934</v>
      </c>
      <c r="C39" s="126" t="s">
        <v>308</v>
      </c>
      <c r="D39" s="126" t="s">
        <v>1083</v>
      </c>
      <c r="E39" s="126" t="s">
        <v>1084</v>
      </c>
      <c r="F39" s="126" t="s">
        <v>1085</v>
      </c>
      <c r="G39" s="126" t="s">
        <v>1086</v>
      </c>
      <c r="J39" s="126" t="s">
        <v>3136</v>
      </c>
    </row>
    <row r="40" spans="1:10" ht="11.25">
      <c r="A40" s="126">
        <v>39</v>
      </c>
      <c r="B40" s="126" t="s">
        <v>934</v>
      </c>
      <c r="C40" s="126" t="s">
        <v>308</v>
      </c>
      <c r="D40" s="126" t="s">
        <v>1087</v>
      </c>
      <c r="E40" s="126" t="s">
        <v>1088</v>
      </c>
      <c r="F40" s="126" t="s">
        <v>1089</v>
      </c>
      <c r="G40" s="126" t="s">
        <v>1048</v>
      </c>
      <c r="H40" s="126" t="s">
        <v>1090</v>
      </c>
      <c r="J40" s="126" t="s">
        <v>3136</v>
      </c>
    </row>
    <row r="41" spans="1:10" ht="11.25">
      <c r="A41" s="126">
        <v>40</v>
      </c>
      <c r="B41" s="126" t="s">
        <v>934</v>
      </c>
      <c r="C41" s="126" t="s">
        <v>308</v>
      </c>
      <c r="D41" s="126" t="s">
        <v>1091</v>
      </c>
      <c r="E41" s="126" t="s">
        <v>1092</v>
      </c>
      <c r="F41" s="126" t="s">
        <v>1089</v>
      </c>
      <c r="G41" s="126" t="s">
        <v>1093</v>
      </c>
      <c r="J41" s="126" t="s">
        <v>3136</v>
      </c>
    </row>
    <row r="42" spans="1:10" ht="11.25">
      <c r="A42" s="126">
        <v>41</v>
      </c>
      <c r="B42" s="126" t="s">
        <v>934</v>
      </c>
      <c r="C42" s="126" t="s">
        <v>308</v>
      </c>
      <c r="D42" s="126" t="s">
        <v>1094</v>
      </c>
      <c r="E42" s="126" t="s">
        <v>1095</v>
      </c>
      <c r="F42" s="126" t="s">
        <v>1089</v>
      </c>
      <c r="G42" s="126" t="s">
        <v>1096</v>
      </c>
      <c r="J42" s="126" t="s">
        <v>3136</v>
      </c>
    </row>
    <row r="43" spans="1:10" ht="11.25">
      <c r="A43" s="126">
        <v>42</v>
      </c>
      <c r="B43" s="126" t="s">
        <v>934</v>
      </c>
      <c r="C43" s="126" t="s">
        <v>308</v>
      </c>
      <c r="D43" s="126" t="s">
        <v>1097</v>
      </c>
      <c r="E43" s="126" t="s">
        <v>1098</v>
      </c>
      <c r="F43" s="126" t="s">
        <v>1089</v>
      </c>
      <c r="G43" s="126" t="s">
        <v>1099</v>
      </c>
      <c r="J43" s="126" t="s">
        <v>3136</v>
      </c>
    </row>
    <row r="44" spans="1:10" ht="11.25">
      <c r="A44" s="126">
        <v>43</v>
      </c>
      <c r="B44" s="126" t="s">
        <v>934</v>
      </c>
      <c r="C44" s="126" t="s">
        <v>308</v>
      </c>
      <c r="D44" s="126" t="s">
        <v>1100</v>
      </c>
      <c r="E44" s="126" t="s">
        <v>1101</v>
      </c>
      <c r="F44" s="126" t="s">
        <v>1089</v>
      </c>
      <c r="G44" s="126" t="s">
        <v>1102</v>
      </c>
      <c r="J44" s="126" t="s">
        <v>3136</v>
      </c>
    </row>
    <row r="45" spans="1:10" ht="11.25">
      <c r="A45" s="126">
        <v>44</v>
      </c>
      <c r="B45" s="126" t="s">
        <v>934</v>
      </c>
      <c r="C45" s="126" t="s">
        <v>308</v>
      </c>
      <c r="D45" s="126" t="s">
        <v>1103</v>
      </c>
      <c r="E45" s="126" t="s">
        <v>1104</v>
      </c>
      <c r="F45" s="126" t="s">
        <v>1089</v>
      </c>
      <c r="G45" s="126" t="s">
        <v>1105</v>
      </c>
      <c r="J45" s="126" t="s">
        <v>3136</v>
      </c>
    </row>
    <row r="46" spans="1:10" ht="11.25">
      <c r="A46" s="126">
        <v>45</v>
      </c>
      <c r="B46" s="126" t="s">
        <v>934</v>
      </c>
      <c r="C46" s="126" t="s">
        <v>308</v>
      </c>
      <c r="D46" s="126" t="s">
        <v>1106</v>
      </c>
      <c r="E46" s="126" t="s">
        <v>1107</v>
      </c>
      <c r="F46" s="126" t="s">
        <v>1089</v>
      </c>
      <c r="G46" s="126" t="s">
        <v>1108</v>
      </c>
      <c r="J46" s="126" t="s">
        <v>3136</v>
      </c>
    </row>
    <row r="47" spans="1:10" ht="11.25">
      <c r="A47" s="126">
        <v>46</v>
      </c>
      <c r="B47" s="126" t="s">
        <v>934</v>
      </c>
      <c r="C47" s="126" t="s">
        <v>308</v>
      </c>
      <c r="D47" s="126" t="s">
        <v>1109</v>
      </c>
      <c r="E47" s="126" t="s">
        <v>1110</v>
      </c>
      <c r="F47" s="126" t="s">
        <v>1089</v>
      </c>
      <c r="G47" s="126" t="s">
        <v>1111</v>
      </c>
      <c r="J47" s="126" t="s">
        <v>3136</v>
      </c>
    </row>
    <row r="48" spans="1:10" ht="11.25">
      <c r="A48" s="126">
        <v>47</v>
      </c>
      <c r="B48" s="126" t="s">
        <v>934</v>
      </c>
      <c r="C48" s="126" t="s">
        <v>308</v>
      </c>
      <c r="D48" s="126" t="s">
        <v>1112</v>
      </c>
      <c r="E48" s="126" t="s">
        <v>1113</v>
      </c>
      <c r="F48" s="126" t="s">
        <v>1089</v>
      </c>
      <c r="G48" s="126" t="s">
        <v>1114</v>
      </c>
      <c r="J48" s="126" t="s">
        <v>3136</v>
      </c>
    </row>
    <row r="49" spans="1:10" ht="11.25">
      <c r="A49" s="126">
        <v>48</v>
      </c>
      <c r="B49" s="126" t="s">
        <v>934</v>
      </c>
      <c r="C49" s="126" t="s">
        <v>308</v>
      </c>
      <c r="D49" s="126" t="s">
        <v>1115</v>
      </c>
      <c r="E49" s="126" t="s">
        <v>1116</v>
      </c>
      <c r="F49" s="126" t="s">
        <v>1089</v>
      </c>
      <c r="G49" s="126" t="s">
        <v>1117</v>
      </c>
      <c r="J49" s="126" t="s">
        <v>3136</v>
      </c>
    </row>
    <row r="50" spans="1:10" ht="11.25">
      <c r="A50" s="126">
        <v>49</v>
      </c>
      <c r="B50" s="126" t="s">
        <v>934</v>
      </c>
      <c r="C50" s="126" t="s">
        <v>308</v>
      </c>
      <c r="D50" s="126" t="s">
        <v>1118</v>
      </c>
      <c r="E50" s="126" t="s">
        <v>1119</v>
      </c>
      <c r="F50" s="126" t="s">
        <v>1089</v>
      </c>
      <c r="G50" s="126" t="s">
        <v>1120</v>
      </c>
      <c r="J50" s="126" t="s">
        <v>3136</v>
      </c>
    </row>
    <row r="51" spans="1:10" ht="11.25">
      <c r="A51" s="126">
        <v>50</v>
      </c>
      <c r="B51" s="126" t="s">
        <v>934</v>
      </c>
      <c r="C51" s="126" t="s">
        <v>308</v>
      </c>
      <c r="D51" s="126" t="s">
        <v>1121</v>
      </c>
      <c r="E51" s="126" t="s">
        <v>1122</v>
      </c>
      <c r="F51" s="126" t="s">
        <v>1089</v>
      </c>
      <c r="G51" s="126" t="s">
        <v>1123</v>
      </c>
      <c r="J51" s="126" t="s">
        <v>3136</v>
      </c>
    </row>
    <row r="52" spans="1:10" ht="11.25">
      <c r="A52" s="126">
        <v>51</v>
      </c>
      <c r="B52" s="126" t="s">
        <v>934</v>
      </c>
      <c r="C52" s="126" t="s">
        <v>308</v>
      </c>
      <c r="D52" s="126" t="s">
        <v>1124</v>
      </c>
      <c r="E52" s="126" t="s">
        <v>1125</v>
      </c>
      <c r="F52" s="126" t="s">
        <v>1089</v>
      </c>
      <c r="G52" s="126" t="s">
        <v>1126</v>
      </c>
      <c r="J52" s="126" t="s">
        <v>3136</v>
      </c>
    </row>
    <row r="53" spans="1:10" ht="11.25">
      <c r="A53" s="126">
        <v>52</v>
      </c>
      <c r="B53" s="126" t="s">
        <v>934</v>
      </c>
      <c r="C53" s="126" t="s">
        <v>308</v>
      </c>
      <c r="D53" s="126" t="s">
        <v>1127</v>
      </c>
      <c r="E53" s="126" t="s">
        <v>1128</v>
      </c>
      <c r="F53" s="126" t="s">
        <v>1089</v>
      </c>
      <c r="G53" s="126" t="s">
        <v>1129</v>
      </c>
      <c r="J53" s="126" t="s">
        <v>3136</v>
      </c>
    </row>
    <row r="54" spans="1:10" ht="11.25">
      <c r="A54" s="126">
        <v>53</v>
      </c>
      <c r="B54" s="126" t="s">
        <v>934</v>
      </c>
      <c r="C54" s="126" t="s">
        <v>308</v>
      </c>
      <c r="D54" s="126" t="s">
        <v>1130</v>
      </c>
      <c r="E54" s="126" t="s">
        <v>1131</v>
      </c>
      <c r="F54" s="126" t="s">
        <v>1132</v>
      </c>
      <c r="G54" s="126" t="s">
        <v>973</v>
      </c>
      <c r="I54" s="126" t="s">
        <v>1133</v>
      </c>
      <c r="J54" s="126" t="s">
        <v>3136</v>
      </c>
    </row>
    <row r="55" spans="1:10" ht="11.25">
      <c r="A55" s="126">
        <v>54</v>
      </c>
      <c r="B55" s="126" t="s">
        <v>934</v>
      </c>
      <c r="C55" s="126" t="s">
        <v>308</v>
      </c>
      <c r="D55" s="126" t="s">
        <v>1134</v>
      </c>
      <c r="E55" s="126" t="s">
        <v>1135</v>
      </c>
      <c r="F55" s="126" t="s">
        <v>1136</v>
      </c>
      <c r="G55" s="126" t="s">
        <v>977</v>
      </c>
      <c r="H55" s="126" t="s">
        <v>1137</v>
      </c>
      <c r="J55" s="126" t="s">
        <v>3136</v>
      </c>
    </row>
    <row r="56" spans="1:10" ht="11.25">
      <c r="A56" s="126">
        <v>55</v>
      </c>
      <c r="B56" s="126" t="s">
        <v>934</v>
      </c>
      <c r="C56" s="126" t="s">
        <v>308</v>
      </c>
      <c r="D56" s="126" t="s">
        <v>1138</v>
      </c>
      <c r="E56" s="126" t="s">
        <v>1139</v>
      </c>
      <c r="F56" s="126" t="s">
        <v>1140</v>
      </c>
      <c r="G56" s="126" t="s">
        <v>985</v>
      </c>
      <c r="H56" s="126" t="s">
        <v>1001</v>
      </c>
      <c r="J56" s="126" t="s">
        <v>3136</v>
      </c>
    </row>
    <row r="57" spans="1:10" ht="11.25">
      <c r="A57" s="126">
        <v>56</v>
      </c>
      <c r="B57" s="126" t="s">
        <v>934</v>
      </c>
      <c r="C57" s="126" t="s">
        <v>308</v>
      </c>
      <c r="D57" s="126" t="s">
        <v>1141</v>
      </c>
      <c r="E57" s="126" t="s">
        <v>1142</v>
      </c>
      <c r="F57" s="126" t="s">
        <v>1143</v>
      </c>
      <c r="G57" s="126" t="s">
        <v>985</v>
      </c>
      <c r="J57" s="126" t="s">
        <v>3136</v>
      </c>
    </row>
    <row r="58" spans="1:10" ht="11.25">
      <c r="A58" s="126">
        <v>57</v>
      </c>
      <c r="B58" s="126" t="s">
        <v>934</v>
      </c>
      <c r="C58" s="126" t="s">
        <v>308</v>
      </c>
      <c r="D58" s="126" t="s">
        <v>1144</v>
      </c>
      <c r="E58" s="126" t="s">
        <v>1145</v>
      </c>
      <c r="F58" s="126" t="s">
        <v>1146</v>
      </c>
      <c r="G58" s="126" t="s">
        <v>977</v>
      </c>
      <c r="H58" s="126" t="s">
        <v>1147</v>
      </c>
      <c r="J58" s="126" t="s">
        <v>3136</v>
      </c>
    </row>
    <row r="59" spans="1:10" ht="11.25">
      <c r="A59" s="126">
        <v>58</v>
      </c>
      <c r="B59" s="126" t="s">
        <v>934</v>
      </c>
      <c r="C59" s="126" t="s">
        <v>308</v>
      </c>
      <c r="D59" s="126" t="s">
        <v>1148</v>
      </c>
      <c r="E59" s="126" t="s">
        <v>1149</v>
      </c>
      <c r="F59" s="126" t="s">
        <v>1150</v>
      </c>
      <c r="G59" s="126" t="s">
        <v>1048</v>
      </c>
      <c r="I59" s="126" t="s">
        <v>1151</v>
      </c>
      <c r="J59" s="126" t="s">
        <v>3136</v>
      </c>
    </row>
    <row r="60" spans="1:10" ht="11.25">
      <c r="A60" s="126">
        <v>59</v>
      </c>
      <c r="B60" s="126" t="s">
        <v>934</v>
      </c>
      <c r="C60" s="126" t="s">
        <v>308</v>
      </c>
      <c r="D60" s="126" t="s">
        <v>1152</v>
      </c>
      <c r="E60" s="126" t="s">
        <v>1153</v>
      </c>
      <c r="F60" s="126" t="s">
        <v>1154</v>
      </c>
      <c r="G60" s="126" t="s">
        <v>1155</v>
      </c>
      <c r="J60" s="126" t="s">
        <v>3136</v>
      </c>
    </row>
    <row r="61" spans="1:10" ht="11.25">
      <c r="A61" s="126">
        <v>60</v>
      </c>
      <c r="B61" s="126" t="s">
        <v>934</v>
      </c>
      <c r="C61" s="126" t="s">
        <v>308</v>
      </c>
      <c r="D61" s="126" t="s">
        <v>1156</v>
      </c>
      <c r="E61" s="126" t="s">
        <v>1157</v>
      </c>
      <c r="F61" s="126" t="s">
        <v>1154</v>
      </c>
      <c r="G61" s="126" t="s">
        <v>1126</v>
      </c>
      <c r="J61" s="126" t="s">
        <v>3136</v>
      </c>
    </row>
    <row r="62" spans="1:10" ht="11.25">
      <c r="A62" s="126">
        <v>61</v>
      </c>
      <c r="B62" s="126" t="s">
        <v>934</v>
      </c>
      <c r="C62" s="126" t="s">
        <v>308</v>
      </c>
      <c r="D62" s="126" t="s">
        <v>1158</v>
      </c>
      <c r="E62" s="126" t="s">
        <v>1159</v>
      </c>
      <c r="F62" s="126" t="s">
        <v>1154</v>
      </c>
      <c r="G62" s="126" t="s">
        <v>1160</v>
      </c>
      <c r="J62" s="126" t="s">
        <v>3136</v>
      </c>
    </row>
    <row r="63" spans="1:10" ht="11.25">
      <c r="A63" s="126">
        <v>62</v>
      </c>
      <c r="B63" s="126" t="s">
        <v>934</v>
      </c>
      <c r="C63" s="126" t="s">
        <v>308</v>
      </c>
      <c r="D63" s="126" t="s">
        <v>1161</v>
      </c>
      <c r="E63" s="126" t="s">
        <v>1162</v>
      </c>
      <c r="F63" s="126" t="s">
        <v>1154</v>
      </c>
      <c r="G63" s="126" t="s">
        <v>1163</v>
      </c>
      <c r="J63" s="126" t="s">
        <v>3136</v>
      </c>
    </row>
    <row r="64" spans="1:10" ht="11.25">
      <c r="A64" s="126">
        <v>63</v>
      </c>
      <c r="B64" s="126" t="s">
        <v>934</v>
      </c>
      <c r="C64" s="126" t="s">
        <v>308</v>
      </c>
      <c r="D64" s="126" t="s">
        <v>1164</v>
      </c>
      <c r="E64" s="126" t="s">
        <v>1165</v>
      </c>
      <c r="F64" s="126" t="s">
        <v>1154</v>
      </c>
      <c r="G64" s="126" t="s">
        <v>1166</v>
      </c>
      <c r="J64" s="126" t="s">
        <v>3136</v>
      </c>
    </row>
    <row r="65" spans="1:10" ht="11.25">
      <c r="A65" s="126">
        <v>64</v>
      </c>
      <c r="B65" s="126" t="s">
        <v>934</v>
      </c>
      <c r="C65" s="126" t="s">
        <v>308</v>
      </c>
      <c r="D65" s="126" t="s">
        <v>1167</v>
      </c>
      <c r="E65" s="126" t="s">
        <v>1168</v>
      </c>
      <c r="F65" s="126" t="s">
        <v>1154</v>
      </c>
      <c r="G65" s="126" t="s">
        <v>1169</v>
      </c>
      <c r="J65" s="126" t="s">
        <v>3136</v>
      </c>
    </row>
    <row r="66" spans="1:10" ht="11.25">
      <c r="A66" s="126">
        <v>65</v>
      </c>
      <c r="B66" s="126" t="s">
        <v>934</v>
      </c>
      <c r="C66" s="126" t="s">
        <v>308</v>
      </c>
      <c r="D66" s="126" t="s">
        <v>1170</v>
      </c>
      <c r="E66" s="126" t="s">
        <v>1171</v>
      </c>
      <c r="F66" s="126" t="s">
        <v>1154</v>
      </c>
      <c r="G66" s="126" t="s">
        <v>1172</v>
      </c>
      <c r="J66" s="126" t="s">
        <v>3136</v>
      </c>
    </row>
    <row r="67" spans="1:10" ht="11.25">
      <c r="A67" s="126">
        <v>66</v>
      </c>
      <c r="B67" s="126" t="s">
        <v>934</v>
      </c>
      <c r="C67" s="126" t="s">
        <v>308</v>
      </c>
      <c r="D67" s="126" t="s">
        <v>1173</v>
      </c>
      <c r="E67" s="126" t="s">
        <v>1174</v>
      </c>
      <c r="F67" s="126" t="s">
        <v>1154</v>
      </c>
      <c r="G67" s="126" t="s">
        <v>1175</v>
      </c>
      <c r="J67" s="126" t="s">
        <v>3136</v>
      </c>
    </row>
    <row r="68" spans="1:10" ht="11.25">
      <c r="A68" s="126">
        <v>67</v>
      </c>
      <c r="B68" s="126" t="s">
        <v>934</v>
      </c>
      <c r="C68" s="126" t="s">
        <v>308</v>
      </c>
      <c r="D68" s="126" t="s">
        <v>1176</v>
      </c>
      <c r="E68" s="126" t="s">
        <v>1177</v>
      </c>
      <c r="F68" s="126" t="s">
        <v>1154</v>
      </c>
      <c r="G68" s="126" t="s">
        <v>1178</v>
      </c>
      <c r="J68" s="126" t="s">
        <v>3136</v>
      </c>
    </row>
    <row r="69" spans="1:10" ht="11.25">
      <c r="A69" s="126">
        <v>68</v>
      </c>
      <c r="B69" s="126" t="s">
        <v>934</v>
      </c>
      <c r="C69" s="126" t="s">
        <v>308</v>
      </c>
      <c r="D69" s="126" t="s">
        <v>1179</v>
      </c>
      <c r="E69" s="126" t="s">
        <v>1180</v>
      </c>
      <c r="F69" s="126" t="s">
        <v>1154</v>
      </c>
      <c r="G69" s="126" t="s">
        <v>1181</v>
      </c>
      <c r="J69" s="126" t="s">
        <v>3136</v>
      </c>
    </row>
    <row r="70" spans="1:10" ht="11.25">
      <c r="A70" s="126">
        <v>69</v>
      </c>
      <c r="B70" s="126" t="s">
        <v>934</v>
      </c>
      <c r="C70" s="126" t="s">
        <v>308</v>
      </c>
      <c r="D70" s="126" t="s">
        <v>1182</v>
      </c>
      <c r="E70" s="126" t="s">
        <v>1183</v>
      </c>
      <c r="F70" s="126" t="s">
        <v>1154</v>
      </c>
      <c r="G70" s="126" t="s">
        <v>1184</v>
      </c>
      <c r="J70" s="126" t="s">
        <v>3136</v>
      </c>
    </row>
    <row r="71" spans="1:10" ht="11.25">
      <c r="A71" s="126">
        <v>70</v>
      </c>
      <c r="B71" s="126" t="s">
        <v>934</v>
      </c>
      <c r="C71" s="126" t="s">
        <v>308</v>
      </c>
      <c r="D71" s="126" t="s">
        <v>1185</v>
      </c>
      <c r="E71" s="126" t="s">
        <v>1186</v>
      </c>
      <c r="F71" s="126" t="s">
        <v>1154</v>
      </c>
      <c r="G71" s="126" t="s">
        <v>1187</v>
      </c>
      <c r="J71" s="126" t="s">
        <v>3136</v>
      </c>
    </row>
    <row r="72" spans="1:10" ht="11.25">
      <c r="A72" s="126">
        <v>71</v>
      </c>
      <c r="B72" s="126" t="s">
        <v>934</v>
      </c>
      <c r="C72" s="126" t="s">
        <v>308</v>
      </c>
      <c r="D72" s="126" t="s">
        <v>1188</v>
      </c>
      <c r="E72" s="126" t="s">
        <v>1189</v>
      </c>
      <c r="F72" s="126" t="s">
        <v>1154</v>
      </c>
      <c r="G72" s="126" t="s">
        <v>1190</v>
      </c>
      <c r="J72" s="126" t="s">
        <v>3136</v>
      </c>
    </row>
    <row r="73" spans="1:10" ht="11.25">
      <c r="A73" s="126">
        <v>72</v>
      </c>
      <c r="B73" s="126" t="s">
        <v>934</v>
      </c>
      <c r="C73" s="126" t="s">
        <v>308</v>
      </c>
      <c r="D73" s="126" t="s">
        <v>1191</v>
      </c>
      <c r="E73" s="126" t="s">
        <v>1192</v>
      </c>
      <c r="F73" s="126" t="s">
        <v>1154</v>
      </c>
      <c r="G73" s="126" t="s">
        <v>1193</v>
      </c>
      <c r="J73" s="126" t="s">
        <v>3136</v>
      </c>
    </row>
    <row r="74" spans="1:10" ht="11.25">
      <c r="A74" s="126">
        <v>73</v>
      </c>
      <c r="B74" s="126" t="s">
        <v>934</v>
      </c>
      <c r="C74" s="126" t="s">
        <v>308</v>
      </c>
      <c r="D74" s="126" t="s">
        <v>1194</v>
      </c>
      <c r="E74" s="126" t="s">
        <v>1195</v>
      </c>
      <c r="F74" s="126" t="s">
        <v>1154</v>
      </c>
      <c r="G74" s="126" t="s">
        <v>1196</v>
      </c>
      <c r="J74" s="126" t="s">
        <v>3136</v>
      </c>
    </row>
    <row r="75" spans="1:10" ht="11.25">
      <c r="A75" s="126">
        <v>74</v>
      </c>
      <c r="B75" s="126" t="s">
        <v>934</v>
      </c>
      <c r="C75" s="126" t="s">
        <v>308</v>
      </c>
      <c r="D75" s="126" t="s">
        <v>1197</v>
      </c>
      <c r="E75" s="126" t="s">
        <v>1198</v>
      </c>
      <c r="F75" s="126" t="s">
        <v>1154</v>
      </c>
      <c r="G75" s="126" t="s">
        <v>1199</v>
      </c>
      <c r="J75" s="126" t="s">
        <v>3136</v>
      </c>
    </row>
    <row r="76" spans="1:10" ht="11.25">
      <c r="A76" s="126">
        <v>75</v>
      </c>
      <c r="B76" s="126" t="s">
        <v>934</v>
      </c>
      <c r="C76" s="126" t="s">
        <v>308</v>
      </c>
      <c r="D76" s="126" t="s">
        <v>1200</v>
      </c>
      <c r="E76" s="126" t="s">
        <v>1201</v>
      </c>
      <c r="F76" s="126" t="s">
        <v>1154</v>
      </c>
      <c r="G76" s="126" t="s">
        <v>1202</v>
      </c>
      <c r="J76" s="126" t="s">
        <v>3136</v>
      </c>
    </row>
    <row r="77" spans="1:10" ht="11.25">
      <c r="A77" s="126">
        <v>76</v>
      </c>
      <c r="B77" s="126" t="s">
        <v>934</v>
      </c>
      <c r="C77" s="126" t="s">
        <v>308</v>
      </c>
      <c r="D77" s="126" t="s">
        <v>1203</v>
      </c>
      <c r="E77" s="126" t="s">
        <v>1204</v>
      </c>
      <c r="F77" s="126" t="s">
        <v>981</v>
      </c>
      <c r="G77" s="126" t="s">
        <v>1205</v>
      </c>
      <c r="J77" s="126" t="s">
        <v>3136</v>
      </c>
    </row>
    <row r="78" spans="1:10" ht="11.25">
      <c r="A78" s="126">
        <v>77</v>
      </c>
      <c r="B78" s="126" t="s">
        <v>934</v>
      </c>
      <c r="C78" s="126" t="s">
        <v>308</v>
      </c>
      <c r="D78" s="126" t="s">
        <v>1206</v>
      </c>
      <c r="E78" s="126" t="s">
        <v>1207</v>
      </c>
      <c r="F78" s="126" t="s">
        <v>1208</v>
      </c>
      <c r="G78" s="126" t="s">
        <v>1209</v>
      </c>
      <c r="J78" s="126" t="s">
        <v>3136</v>
      </c>
    </row>
    <row r="79" spans="1:10" ht="11.25">
      <c r="A79" s="126">
        <v>78</v>
      </c>
      <c r="B79" s="126" t="s">
        <v>934</v>
      </c>
      <c r="C79" s="126" t="s">
        <v>308</v>
      </c>
      <c r="D79" s="126" t="s">
        <v>1210</v>
      </c>
      <c r="E79" s="126" t="s">
        <v>1211</v>
      </c>
      <c r="F79" s="126" t="s">
        <v>1212</v>
      </c>
      <c r="G79" s="126" t="s">
        <v>1213</v>
      </c>
      <c r="J79" s="126" t="s">
        <v>3136</v>
      </c>
    </row>
    <row r="80" spans="1:10" ht="11.25">
      <c r="A80" s="126">
        <v>79</v>
      </c>
      <c r="B80" s="126" t="s">
        <v>934</v>
      </c>
      <c r="C80" s="126" t="s">
        <v>308</v>
      </c>
      <c r="D80" s="126" t="s">
        <v>1214</v>
      </c>
      <c r="E80" s="126" t="s">
        <v>1215</v>
      </c>
      <c r="F80" s="126" t="s">
        <v>1216</v>
      </c>
      <c r="G80" s="126" t="s">
        <v>973</v>
      </c>
      <c r="J80" s="126" t="s">
        <v>3136</v>
      </c>
    </row>
    <row r="81" spans="1:10" ht="11.25">
      <c r="A81" s="126">
        <v>80</v>
      </c>
      <c r="B81" s="126" t="s">
        <v>934</v>
      </c>
      <c r="C81" s="126" t="s">
        <v>308</v>
      </c>
      <c r="D81" s="126" t="s">
        <v>1217</v>
      </c>
      <c r="E81" s="126" t="s">
        <v>1218</v>
      </c>
      <c r="F81" s="126" t="s">
        <v>1219</v>
      </c>
      <c r="G81" s="126" t="s">
        <v>1155</v>
      </c>
      <c r="J81" s="126" t="s">
        <v>3136</v>
      </c>
    </row>
    <row r="82" spans="1:10" ht="11.25">
      <c r="A82" s="126">
        <v>81</v>
      </c>
      <c r="B82" s="126" t="s">
        <v>934</v>
      </c>
      <c r="C82" s="126" t="s">
        <v>308</v>
      </c>
      <c r="D82" s="126" t="s">
        <v>1220</v>
      </c>
      <c r="E82" s="126" t="s">
        <v>1221</v>
      </c>
      <c r="F82" s="126" t="s">
        <v>1222</v>
      </c>
      <c r="G82" s="126" t="s">
        <v>1048</v>
      </c>
      <c r="J82" s="126" t="s">
        <v>3136</v>
      </c>
    </row>
    <row r="83" spans="1:10" ht="11.25">
      <c r="A83" s="126">
        <v>82</v>
      </c>
      <c r="B83" s="126" t="s">
        <v>934</v>
      </c>
      <c r="C83" s="126" t="s">
        <v>308</v>
      </c>
      <c r="D83" s="126" t="s">
        <v>1223</v>
      </c>
      <c r="E83" s="126" t="s">
        <v>1224</v>
      </c>
      <c r="F83" s="126" t="s">
        <v>1225</v>
      </c>
      <c r="G83" s="126" t="s">
        <v>1226</v>
      </c>
      <c r="J83" s="126" t="s">
        <v>3136</v>
      </c>
    </row>
    <row r="84" spans="1:10" ht="11.25">
      <c r="A84" s="126">
        <v>83</v>
      </c>
      <c r="B84" s="126" t="s">
        <v>934</v>
      </c>
      <c r="C84" s="126" t="s">
        <v>308</v>
      </c>
      <c r="D84" s="126" t="s">
        <v>1227</v>
      </c>
      <c r="E84" s="126" t="s">
        <v>1228</v>
      </c>
      <c r="F84" s="126" t="s">
        <v>1229</v>
      </c>
      <c r="G84" s="126" t="s">
        <v>992</v>
      </c>
      <c r="J84" s="126" t="s">
        <v>3136</v>
      </c>
    </row>
    <row r="85" spans="1:10" ht="11.25">
      <c r="A85" s="126">
        <v>84</v>
      </c>
      <c r="B85" s="126" t="s">
        <v>934</v>
      </c>
      <c r="C85" s="126" t="s">
        <v>308</v>
      </c>
      <c r="D85" s="126" t="s">
        <v>1230</v>
      </c>
      <c r="E85" s="126" t="s">
        <v>1231</v>
      </c>
      <c r="F85" s="126" t="s">
        <v>1232</v>
      </c>
      <c r="G85" s="126" t="s">
        <v>1226</v>
      </c>
      <c r="H85" s="126" t="s">
        <v>1233</v>
      </c>
      <c r="J85" s="126" t="s">
        <v>3136</v>
      </c>
    </row>
    <row r="86" spans="1:10" ht="11.25">
      <c r="A86" s="126">
        <v>85</v>
      </c>
      <c r="B86" s="126" t="s">
        <v>934</v>
      </c>
      <c r="C86" s="126" t="s">
        <v>308</v>
      </c>
      <c r="D86" s="126" t="s">
        <v>1234</v>
      </c>
      <c r="E86" s="126" t="s">
        <v>1235</v>
      </c>
      <c r="F86" s="126" t="s">
        <v>1236</v>
      </c>
      <c r="G86" s="126" t="s">
        <v>1037</v>
      </c>
      <c r="J86" s="126" t="s">
        <v>3136</v>
      </c>
    </row>
    <row r="87" spans="1:10" ht="11.25">
      <c r="A87" s="126">
        <v>86</v>
      </c>
      <c r="B87" s="126" t="s">
        <v>934</v>
      </c>
      <c r="C87" s="126" t="s">
        <v>308</v>
      </c>
      <c r="D87" s="126" t="s">
        <v>1237</v>
      </c>
      <c r="E87" s="126" t="s">
        <v>1238</v>
      </c>
      <c r="F87" s="126" t="s">
        <v>1239</v>
      </c>
      <c r="G87" s="126" t="s">
        <v>985</v>
      </c>
      <c r="J87" s="126" t="s">
        <v>3136</v>
      </c>
    </row>
    <row r="88" spans="1:10" ht="11.25">
      <c r="A88" s="126">
        <v>87</v>
      </c>
      <c r="B88" s="126" t="s">
        <v>934</v>
      </c>
      <c r="C88" s="126" t="s">
        <v>308</v>
      </c>
      <c r="D88" s="126" t="s">
        <v>1240</v>
      </c>
      <c r="E88" s="126" t="s">
        <v>1241</v>
      </c>
      <c r="F88" s="126" t="s">
        <v>1242</v>
      </c>
      <c r="G88" s="126" t="s">
        <v>1243</v>
      </c>
      <c r="J88" s="126" t="s">
        <v>3136</v>
      </c>
    </row>
    <row r="89" spans="1:10" ht="11.25">
      <c r="A89" s="126">
        <v>88</v>
      </c>
      <c r="B89" s="126" t="s">
        <v>934</v>
      </c>
      <c r="C89" s="126" t="s">
        <v>308</v>
      </c>
      <c r="D89" s="126" t="s">
        <v>1244</v>
      </c>
      <c r="E89" s="126" t="s">
        <v>1245</v>
      </c>
      <c r="F89" s="126" t="s">
        <v>1246</v>
      </c>
      <c r="G89" s="126" t="s">
        <v>1243</v>
      </c>
      <c r="H89" s="126" t="s">
        <v>1247</v>
      </c>
      <c r="J89" s="126" t="s">
        <v>3136</v>
      </c>
    </row>
    <row r="90" spans="1:10" ht="11.25">
      <c r="A90" s="126">
        <v>89</v>
      </c>
      <c r="B90" s="126" t="s">
        <v>934</v>
      </c>
      <c r="C90" s="126" t="s">
        <v>308</v>
      </c>
      <c r="D90" s="126" t="s">
        <v>1248</v>
      </c>
      <c r="E90" s="126" t="s">
        <v>1249</v>
      </c>
      <c r="F90" s="126" t="s">
        <v>1250</v>
      </c>
      <c r="G90" s="126" t="s">
        <v>1251</v>
      </c>
      <c r="H90" s="126" t="s">
        <v>1252</v>
      </c>
      <c r="J90" s="126" t="s">
        <v>3136</v>
      </c>
    </row>
    <row r="91" spans="1:10" ht="11.25">
      <c r="A91" s="126">
        <v>90</v>
      </c>
      <c r="B91" s="126" t="s">
        <v>934</v>
      </c>
      <c r="C91" s="126" t="s">
        <v>308</v>
      </c>
      <c r="D91" s="126" t="s">
        <v>1253</v>
      </c>
      <c r="E91" s="126" t="s">
        <v>1254</v>
      </c>
      <c r="F91" s="126" t="s">
        <v>1255</v>
      </c>
      <c r="G91" s="126" t="s">
        <v>1226</v>
      </c>
      <c r="H91" s="126" t="s">
        <v>1256</v>
      </c>
      <c r="J91" s="126" t="s">
        <v>3136</v>
      </c>
    </row>
    <row r="92" spans="1:10" ht="11.25">
      <c r="A92" s="126">
        <v>91</v>
      </c>
      <c r="B92" s="126" t="s">
        <v>934</v>
      </c>
      <c r="C92" s="126" t="s">
        <v>308</v>
      </c>
      <c r="D92" s="126" t="s">
        <v>1257</v>
      </c>
      <c r="E92" s="126" t="s">
        <v>1258</v>
      </c>
      <c r="F92" s="126" t="s">
        <v>1259</v>
      </c>
      <c r="G92" s="126" t="s">
        <v>996</v>
      </c>
      <c r="H92" s="126" t="s">
        <v>1260</v>
      </c>
      <c r="J92" s="126" t="s">
        <v>3136</v>
      </c>
    </row>
    <row r="93" spans="1:10" ht="11.25">
      <c r="A93" s="126">
        <v>92</v>
      </c>
      <c r="B93" s="126" t="s">
        <v>934</v>
      </c>
      <c r="C93" s="126" t="s">
        <v>308</v>
      </c>
      <c r="D93" s="126" t="s">
        <v>1261</v>
      </c>
      <c r="E93" s="126" t="s">
        <v>1262</v>
      </c>
      <c r="F93" s="126" t="s">
        <v>1263</v>
      </c>
      <c r="G93" s="126" t="s">
        <v>1048</v>
      </c>
      <c r="J93" s="126" t="s">
        <v>3136</v>
      </c>
    </row>
    <row r="94" spans="1:10" ht="11.25">
      <c r="A94" s="126">
        <v>93</v>
      </c>
      <c r="B94" s="126" t="s">
        <v>934</v>
      </c>
      <c r="C94" s="126" t="s">
        <v>308</v>
      </c>
      <c r="D94" s="126" t="s">
        <v>1264</v>
      </c>
      <c r="E94" s="126" t="s">
        <v>1265</v>
      </c>
      <c r="F94" s="126" t="s">
        <v>1266</v>
      </c>
      <c r="G94" s="126" t="s">
        <v>996</v>
      </c>
      <c r="J94" s="126" t="s">
        <v>3136</v>
      </c>
    </row>
    <row r="95" spans="1:10" ht="11.25">
      <c r="A95" s="126">
        <v>94</v>
      </c>
      <c r="B95" s="126" t="s">
        <v>934</v>
      </c>
      <c r="C95" s="126" t="s">
        <v>308</v>
      </c>
      <c r="D95" s="126" t="s">
        <v>1267</v>
      </c>
      <c r="E95" s="126" t="s">
        <v>1268</v>
      </c>
      <c r="F95" s="126" t="s">
        <v>1269</v>
      </c>
      <c r="G95" s="126" t="s">
        <v>973</v>
      </c>
      <c r="J95" s="126" t="s">
        <v>3136</v>
      </c>
    </row>
    <row r="96" spans="1:10" ht="11.25">
      <c r="A96" s="126">
        <v>95</v>
      </c>
      <c r="B96" s="126" t="s">
        <v>934</v>
      </c>
      <c r="C96" s="126" t="s">
        <v>308</v>
      </c>
      <c r="D96" s="126" t="s">
        <v>1270</v>
      </c>
      <c r="E96" s="126" t="s">
        <v>1271</v>
      </c>
      <c r="F96" s="126" t="s">
        <v>1272</v>
      </c>
      <c r="G96" s="126" t="s">
        <v>1033</v>
      </c>
      <c r="H96" s="126" t="s">
        <v>1273</v>
      </c>
      <c r="J96" s="126" t="s">
        <v>3136</v>
      </c>
    </row>
    <row r="97" spans="1:10" ht="11.25">
      <c r="A97" s="126">
        <v>96</v>
      </c>
      <c r="B97" s="126" t="s">
        <v>934</v>
      </c>
      <c r="C97" s="126" t="s">
        <v>308</v>
      </c>
      <c r="D97" s="126" t="s">
        <v>1274</v>
      </c>
      <c r="E97" s="126" t="s">
        <v>1275</v>
      </c>
      <c r="F97" s="126" t="s">
        <v>1276</v>
      </c>
      <c r="G97" s="126" t="s">
        <v>985</v>
      </c>
      <c r="J97" s="126" t="s">
        <v>3136</v>
      </c>
    </row>
    <row r="98" spans="1:10" ht="11.25">
      <c r="A98" s="126">
        <v>97</v>
      </c>
      <c r="B98" s="126" t="s">
        <v>934</v>
      </c>
      <c r="C98" s="126" t="s">
        <v>308</v>
      </c>
      <c r="D98" s="126" t="s">
        <v>1277</v>
      </c>
      <c r="E98" s="126" t="s">
        <v>1278</v>
      </c>
      <c r="F98" s="126" t="s">
        <v>1279</v>
      </c>
      <c r="G98" s="126" t="s">
        <v>1021</v>
      </c>
      <c r="J98" s="126" t="s">
        <v>3136</v>
      </c>
    </row>
    <row r="99" spans="1:10" ht="11.25">
      <c r="A99" s="126">
        <v>98</v>
      </c>
      <c r="B99" s="126" t="s">
        <v>934</v>
      </c>
      <c r="C99" s="126" t="s">
        <v>308</v>
      </c>
      <c r="D99" s="126" t="s">
        <v>1280</v>
      </c>
      <c r="E99" s="126" t="s">
        <v>1281</v>
      </c>
      <c r="F99" s="126" t="s">
        <v>1282</v>
      </c>
      <c r="G99" s="126" t="s">
        <v>992</v>
      </c>
      <c r="J99" s="126" t="s">
        <v>3136</v>
      </c>
    </row>
    <row r="100" spans="1:10" ht="11.25">
      <c r="A100" s="126">
        <v>99</v>
      </c>
      <c r="B100" s="126" t="s">
        <v>934</v>
      </c>
      <c r="C100" s="126" t="s">
        <v>308</v>
      </c>
      <c r="D100" s="126" t="s">
        <v>1283</v>
      </c>
      <c r="E100" s="126" t="s">
        <v>1284</v>
      </c>
      <c r="F100" s="126" t="s">
        <v>1285</v>
      </c>
      <c r="G100" s="126" t="s">
        <v>1021</v>
      </c>
      <c r="J100" s="126" t="s">
        <v>3136</v>
      </c>
    </row>
    <row r="101" spans="1:10" ht="11.25">
      <c r="A101" s="126">
        <v>100</v>
      </c>
      <c r="B101" s="126" t="s">
        <v>934</v>
      </c>
      <c r="C101" s="126" t="s">
        <v>308</v>
      </c>
      <c r="D101" s="126" t="s">
        <v>1286</v>
      </c>
      <c r="E101" s="126" t="s">
        <v>1287</v>
      </c>
      <c r="F101" s="126" t="s">
        <v>1288</v>
      </c>
      <c r="G101" s="126" t="s">
        <v>996</v>
      </c>
      <c r="J101" s="126" t="s">
        <v>3136</v>
      </c>
    </row>
    <row r="102" spans="1:10" ht="11.25">
      <c r="A102" s="126">
        <v>101</v>
      </c>
      <c r="B102" s="126" t="s">
        <v>934</v>
      </c>
      <c r="C102" s="126" t="s">
        <v>308</v>
      </c>
      <c r="D102" s="126" t="s">
        <v>1289</v>
      </c>
      <c r="E102" s="126" t="s">
        <v>1290</v>
      </c>
      <c r="F102" s="126" t="s">
        <v>1291</v>
      </c>
      <c r="G102" s="126" t="s">
        <v>1021</v>
      </c>
      <c r="J102" s="126" t="s">
        <v>3136</v>
      </c>
    </row>
    <row r="103" spans="1:10" ht="11.25">
      <c r="A103" s="126">
        <v>102</v>
      </c>
      <c r="B103" s="126" t="s">
        <v>934</v>
      </c>
      <c r="C103" s="126" t="s">
        <v>308</v>
      </c>
      <c r="D103" s="126" t="s">
        <v>1292</v>
      </c>
      <c r="E103" s="126" t="s">
        <v>1293</v>
      </c>
      <c r="F103" s="126" t="s">
        <v>1294</v>
      </c>
      <c r="G103" s="126" t="s">
        <v>1295</v>
      </c>
      <c r="H103" s="126" t="s">
        <v>1296</v>
      </c>
      <c r="J103" s="126" t="s">
        <v>3136</v>
      </c>
    </row>
    <row r="104" spans="1:10" ht="11.25">
      <c r="A104" s="126">
        <v>103</v>
      </c>
      <c r="B104" s="126" t="s">
        <v>934</v>
      </c>
      <c r="C104" s="126" t="s">
        <v>308</v>
      </c>
      <c r="D104" s="126" t="s">
        <v>1297</v>
      </c>
      <c r="E104" s="126" t="s">
        <v>1298</v>
      </c>
      <c r="F104" s="126" t="s">
        <v>1299</v>
      </c>
      <c r="G104" s="126" t="s">
        <v>1021</v>
      </c>
      <c r="J104" s="126" t="s">
        <v>3136</v>
      </c>
    </row>
    <row r="105" spans="1:10" ht="11.25">
      <c r="A105" s="126">
        <v>104</v>
      </c>
      <c r="B105" s="126" t="s">
        <v>934</v>
      </c>
      <c r="C105" s="126" t="s">
        <v>308</v>
      </c>
      <c r="D105" s="126" t="s">
        <v>1300</v>
      </c>
      <c r="E105" s="126" t="s">
        <v>1301</v>
      </c>
      <c r="F105" s="126" t="s">
        <v>1302</v>
      </c>
      <c r="G105" s="126" t="s">
        <v>1303</v>
      </c>
      <c r="J105" s="126" t="s">
        <v>3136</v>
      </c>
    </row>
    <row r="106" spans="1:10" ht="11.25">
      <c r="A106" s="126">
        <v>105</v>
      </c>
      <c r="B106" s="126" t="s">
        <v>934</v>
      </c>
      <c r="C106" s="126" t="s">
        <v>308</v>
      </c>
      <c r="D106" s="126" t="s">
        <v>1304</v>
      </c>
      <c r="E106" s="126" t="s">
        <v>1305</v>
      </c>
      <c r="F106" s="126" t="s">
        <v>1302</v>
      </c>
      <c r="G106" s="126" t="s">
        <v>996</v>
      </c>
      <c r="H106" s="126" t="s">
        <v>1147</v>
      </c>
      <c r="J106" s="126" t="s">
        <v>3136</v>
      </c>
    </row>
    <row r="107" spans="1:10" ht="11.25">
      <c r="A107" s="126">
        <v>106</v>
      </c>
      <c r="B107" s="126" t="s">
        <v>934</v>
      </c>
      <c r="C107" s="126" t="s">
        <v>308</v>
      </c>
      <c r="D107" s="126" t="s">
        <v>1306</v>
      </c>
      <c r="E107" s="126" t="s">
        <v>1307</v>
      </c>
      <c r="F107" s="126" t="s">
        <v>1308</v>
      </c>
      <c r="G107" s="126" t="s">
        <v>1309</v>
      </c>
      <c r="J107" s="126" t="s">
        <v>3136</v>
      </c>
    </row>
    <row r="108" spans="1:10" ht="11.25">
      <c r="A108" s="126">
        <v>107</v>
      </c>
      <c r="B108" s="126" t="s">
        <v>934</v>
      </c>
      <c r="C108" s="126" t="s">
        <v>308</v>
      </c>
      <c r="D108" s="126" t="s">
        <v>1310</v>
      </c>
      <c r="E108" s="126" t="s">
        <v>1311</v>
      </c>
      <c r="F108" s="126" t="s">
        <v>1312</v>
      </c>
      <c r="G108" s="126" t="s">
        <v>969</v>
      </c>
      <c r="H108" s="126" t="s">
        <v>1313</v>
      </c>
      <c r="J108" s="126" t="s">
        <v>3136</v>
      </c>
    </row>
    <row r="109" spans="1:10" ht="11.25">
      <c r="A109" s="126">
        <v>108</v>
      </c>
      <c r="B109" s="126" t="s">
        <v>934</v>
      </c>
      <c r="C109" s="126" t="s">
        <v>308</v>
      </c>
      <c r="D109" s="126" t="s">
        <v>1314</v>
      </c>
      <c r="E109" s="126" t="s">
        <v>1315</v>
      </c>
      <c r="F109" s="126" t="s">
        <v>1316</v>
      </c>
      <c r="G109" s="126" t="s">
        <v>973</v>
      </c>
      <c r="J109" s="126" t="s">
        <v>3136</v>
      </c>
    </row>
    <row r="110" spans="1:10" ht="11.25">
      <c r="A110" s="126">
        <v>109</v>
      </c>
      <c r="B110" s="126" t="s">
        <v>934</v>
      </c>
      <c r="C110" s="126" t="s">
        <v>308</v>
      </c>
      <c r="D110" s="126" t="s">
        <v>1317</v>
      </c>
      <c r="E110" s="126" t="s">
        <v>1318</v>
      </c>
      <c r="F110" s="126" t="s">
        <v>1319</v>
      </c>
      <c r="G110" s="126" t="s">
        <v>985</v>
      </c>
      <c r="J110" s="126" t="s">
        <v>3136</v>
      </c>
    </row>
    <row r="111" spans="1:10" ht="11.25">
      <c r="A111" s="126">
        <v>110</v>
      </c>
      <c r="B111" s="126" t="s">
        <v>934</v>
      </c>
      <c r="C111" s="126" t="s">
        <v>308</v>
      </c>
      <c r="D111" s="126" t="s">
        <v>1320</v>
      </c>
      <c r="E111" s="126" t="s">
        <v>1321</v>
      </c>
      <c r="F111" s="126" t="s">
        <v>1322</v>
      </c>
      <c r="G111" s="126" t="s">
        <v>1155</v>
      </c>
      <c r="H111" s="126" t="s">
        <v>1323</v>
      </c>
      <c r="J111" s="126" t="s">
        <v>3136</v>
      </c>
    </row>
    <row r="112" spans="1:10" ht="11.25">
      <c r="A112" s="126">
        <v>111</v>
      </c>
      <c r="B112" s="126" t="s">
        <v>934</v>
      </c>
      <c r="C112" s="126" t="s">
        <v>308</v>
      </c>
      <c r="D112" s="126" t="s">
        <v>1324</v>
      </c>
      <c r="E112" s="126" t="s">
        <v>1325</v>
      </c>
      <c r="F112" s="126" t="s">
        <v>1326</v>
      </c>
      <c r="G112" s="126" t="s">
        <v>1327</v>
      </c>
      <c r="H112" s="126" t="s">
        <v>1328</v>
      </c>
      <c r="J112" s="126" t="s">
        <v>3136</v>
      </c>
    </row>
    <row r="113" spans="1:10" ht="11.25">
      <c r="A113" s="126">
        <v>112</v>
      </c>
      <c r="B113" s="126" t="s">
        <v>934</v>
      </c>
      <c r="C113" s="126" t="s">
        <v>308</v>
      </c>
      <c r="D113" s="126" t="s">
        <v>1329</v>
      </c>
      <c r="E113" s="126" t="s">
        <v>1330</v>
      </c>
      <c r="F113" s="126" t="s">
        <v>1331</v>
      </c>
      <c r="G113" s="126" t="s">
        <v>1033</v>
      </c>
      <c r="H113" s="126" t="s">
        <v>1332</v>
      </c>
      <c r="J113" s="126" t="s">
        <v>3136</v>
      </c>
    </row>
    <row r="114" spans="1:10" ht="11.25">
      <c r="A114" s="126">
        <v>113</v>
      </c>
      <c r="B114" s="126" t="s">
        <v>934</v>
      </c>
      <c r="C114" s="126" t="s">
        <v>308</v>
      </c>
      <c r="D114" s="126" t="s">
        <v>1333</v>
      </c>
      <c r="E114" s="126" t="s">
        <v>1334</v>
      </c>
      <c r="F114" s="126" t="s">
        <v>1335</v>
      </c>
      <c r="G114" s="126" t="s">
        <v>960</v>
      </c>
      <c r="J114" s="126" t="s">
        <v>3136</v>
      </c>
    </row>
    <row r="115" spans="1:10" ht="11.25">
      <c r="A115" s="126">
        <v>114</v>
      </c>
      <c r="B115" s="126" t="s">
        <v>934</v>
      </c>
      <c r="C115" s="126" t="s">
        <v>308</v>
      </c>
      <c r="D115" s="126" t="s">
        <v>1336</v>
      </c>
      <c r="E115" s="126" t="s">
        <v>1337</v>
      </c>
      <c r="F115" s="126" t="s">
        <v>1072</v>
      </c>
      <c r="G115" s="126" t="s">
        <v>1338</v>
      </c>
      <c r="J115" s="126" t="s">
        <v>3136</v>
      </c>
    </row>
    <row r="116" spans="1:10" ht="11.25">
      <c r="A116" s="126">
        <v>115</v>
      </c>
      <c r="B116" s="126" t="s">
        <v>934</v>
      </c>
      <c r="C116" s="126" t="s">
        <v>308</v>
      </c>
      <c r="D116" s="126" t="s">
        <v>1339</v>
      </c>
      <c r="E116" s="126" t="s">
        <v>1340</v>
      </c>
      <c r="F116" s="126" t="s">
        <v>1341</v>
      </c>
      <c r="G116" s="126" t="s">
        <v>969</v>
      </c>
      <c r="J116" s="126" t="s">
        <v>3136</v>
      </c>
    </row>
    <row r="117" spans="1:10" ht="11.25">
      <c r="A117" s="126">
        <v>116</v>
      </c>
      <c r="B117" s="126" t="s">
        <v>934</v>
      </c>
      <c r="C117" s="126" t="s">
        <v>308</v>
      </c>
      <c r="D117" s="126" t="s">
        <v>1342</v>
      </c>
      <c r="E117" s="126" t="s">
        <v>1343</v>
      </c>
      <c r="F117" s="126" t="s">
        <v>1344</v>
      </c>
      <c r="G117" s="126" t="s">
        <v>1155</v>
      </c>
      <c r="J117" s="126" t="s">
        <v>3136</v>
      </c>
    </row>
    <row r="118" spans="1:10" ht="11.25">
      <c r="A118" s="126">
        <v>117</v>
      </c>
      <c r="B118" s="126" t="s">
        <v>934</v>
      </c>
      <c r="C118" s="126" t="s">
        <v>308</v>
      </c>
      <c r="D118" s="126" t="s">
        <v>1345</v>
      </c>
      <c r="E118" s="126" t="s">
        <v>1346</v>
      </c>
      <c r="F118" s="126" t="s">
        <v>1347</v>
      </c>
      <c r="G118" s="126" t="s">
        <v>973</v>
      </c>
      <c r="J118" s="126" t="s">
        <v>3136</v>
      </c>
    </row>
    <row r="119" spans="1:10" ht="11.25">
      <c r="A119" s="126">
        <v>118</v>
      </c>
      <c r="B119" s="126" t="s">
        <v>934</v>
      </c>
      <c r="C119" s="126" t="s">
        <v>308</v>
      </c>
      <c r="D119" s="126" t="s">
        <v>1348</v>
      </c>
      <c r="E119" s="126" t="s">
        <v>1349</v>
      </c>
      <c r="F119" s="126" t="s">
        <v>1208</v>
      </c>
      <c r="G119" s="126" t="s">
        <v>1350</v>
      </c>
      <c r="J119" s="126" t="s">
        <v>3136</v>
      </c>
    </row>
    <row r="120" spans="1:10" ht="11.25">
      <c r="A120" s="126">
        <v>119</v>
      </c>
      <c r="B120" s="126" t="s">
        <v>934</v>
      </c>
      <c r="C120" s="126" t="s">
        <v>308</v>
      </c>
      <c r="D120" s="126" t="s">
        <v>1351</v>
      </c>
      <c r="E120" s="126" t="s">
        <v>1352</v>
      </c>
      <c r="F120" s="126" t="s">
        <v>1353</v>
      </c>
      <c r="G120" s="126" t="s">
        <v>996</v>
      </c>
      <c r="J120" s="126" t="s">
        <v>3136</v>
      </c>
    </row>
    <row r="121" spans="1:10" ht="11.25">
      <c r="A121" s="126">
        <v>120</v>
      </c>
      <c r="B121" s="126" t="s">
        <v>934</v>
      </c>
      <c r="C121" s="126" t="s">
        <v>308</v>
      </c>
      <c r="D121" s="126" t="s">
        <v>1354</v>
      </c>
      <c r="E121" s="126" t="s">
        <v>1355</v>
      </c>
      <c r="F121" s="126" t="s">
        <v>1356</v>
      </c>
      <c r="G121" s="126" t="s">
        <v>1357</v>
      </c>
      <c r="J121" s="126" t="s">
        <v>3136</v>
      </c>
    </row>
    <row r="122" spans="1:10" ht="11.25">
      <c r="A122" s="126">
        <v>121</v>
      </c>
      <c r="B122" s="126" t="s">
        <v>934</v>
      </c>
      <c r="C122" s="126" t="s">
        <v>308</v>
      </c>
      <c r="D122" s="126" t="s">
        <v>1358</v>
      </c>
      <c r="E122" s="126" t="s">
        <v>1359</v>
      </c>
      <c r="F122" s="126" t="s">
        <v>1360</v>
      </c>
      <c r="G122" s="126" t="s">
        <v>1048</v>
      </c>
      <c r="J122" s="126" t="s">
        <v>3136</v>
      </c>
    </row>
    <row r="123" spans="1:10" ht="11.25">
      <c r="A123" s="126">
        <v>122</v>
      </c>
      <c r="B123" s="126" t="s">
        <v>934</v>
      </c>
      <c r="C123" s="126" t="s">
        <v>308</v>
      </c>
      <c r="D123" s="126" t="s">
        <v>1361</v>
      </c>
      <c r="E123" s="126" t="s">
        <v>1362</v>
      </c>
      <c r="F123" s="126" t="s">
        <v>1363</v>
      </c>
      <c r="G123" s="126" t="s">
        <v>1357</v>
      </c>
      <c r="J123" s="126" t="s">
        <v>3136</v>
      </c>
    </row>
    <row r="124" spans="1:10" ht="11.25">
      <c r="A124" s="126">
        <v>123</v>
      </c>
      <c r="B124" s="126" t="s">
        <v>934</v>
      </c>
      <c r="C124" s="126" t="s">
        <v>308</v>
      </c>
      <c r="D124" s="126" t="s">
        <v>1364</v>
      </c>
      <c r="E124" s="126" t="s">
        <v>1365</v>
      </c>
      <c r="F124" s="126" t="s">
        <v>1366</v>
      </c>
      <c r="G124" s="126" t="s">
        <v>1251</v>
      </c>
      <c r="J124" s="126" t="s">
        <v>3136</v>
      </c>
    </row>
    <row r="125" spans="1:10" ht="11.25">
      <c r="A125" s="126">
        <v>124</v>
      </c>
      <c r="B125" s="126" t="s">
        <v>934</v>
      </c>
      <c r="C125" s="126" t="s">
        <v>308</v>
      </c>
      <c r="D125" s="126" t="s">
        <v>1367</v>
      </c>
      <c r="E125" s="126" t="s">
        <v>1368</v>
      </c>
      <c r="F125" s="126" t="s">
        <v>1369</v>
      </c>
      <c r="G125" s="126" t="s">
        <v>1226</v>
      </c>
      <c r="J125" s="126" t="s">
        <v>3136</v>
      </c>
    </row>
    <row r="126" spans="1:10" ht="11.25">
      <c r="A126" s="126">
        <v>125</v>
      </c>
      <c r="B126" s="126" t="s">
        <v>934</v>
      </c>
      <c r="C126" s="126" t="s">
        <v>308</v>
      </c>
      <c r="D126" s="126" t="s">
        <v>1370</v>
      </c>
      <c r="E126" s="126" t="s">
        <v>1371</v>
      </c>
      <c r="F126" s="126" t="s">
        <v>1372</v>
      </c>
      <c r="G126" s="126" t="s">
        <v>985</v>
      </c>
      <c r="H126" s="126" t="s">
        <v>1373</v>
      </c>
      <c r="J126" s="126" t="s">
        <v>3136</v>
      </c>
    </row>
    <row r="127" spans="1:10" ht="11.25">
      <c r="A127" s="126">
        <v>126</v>
      </c>
      <c r="B127" s="126" t="s">
        <v>934</v>
      </c>
      <c r="C127" s="126" t="s">
        <v>308</v>
      </c>
      <c r="D127" s="126" t="s">
        <v>1374</v>
      </c>
      <c r="E127" s="126" t="s">
        <v>1375</v>
      </c>
      <c r="F127" s="126" t="s">
        <v>1376</v>
      </c>
      <c r="G127" s="126" t="s">
        <v>960</v>
      </c>
      <c r="J127" s="126" t="s">
        <v>3136</v>
      </c>
    </row>
    <row r="128" spans="1:10" ht="11.25">
      <c r="A128" s="126">
        <v>127</v>
      </c>
      <c r="B128" s="126" t="s">
        <v>934</v>
      </c>
      <c r="C128" s="126" t="s">
        <v>308</v>
      </c>
      <c r="D128" s="126" t="s">
        <v>1377</v>
      </c>
      <c r="E128" s="126" t="s">
        <v>1378</v>
      </c>
      <c r="F128" s="126" t="s">
        <v>1379</v>
      </c>
      <c r="G128" s="126" t="s">
        <v>1380</v>
      </c>
      <c r="J128" s="126" t="s">
        <v>3136</v>
      </c>
    </row>
    <row r="129" spans="1:10" ht="11.25">
      <c r="A129" s="126">
        <v>128</v>
      </c>
      <c r="B129" s="126" t="s">
        <v>934</v>
      </c>
      <c r="C129" s="126" t="s">
        <v>308</v>
      </c>
      <c r="D129" s="126" t="s">
        <v>1381</v>
      </c>
      <c r="E129" s="126" t="s">
        <v>1382</v>
      </c>
      <c r="F129" s="126" t="s">
        <v>1383</v>
      </c>
      <c r="G129" s="126" t="s">
        <v>960</v>
      </c>
      <c r="J129" s="126" t="s">
        <v>3136</v>
      </c>
    </row>
    <row r="130" spans="1:10" ht="11.25">
      <c r="A130" s="126">
        <v>129</v>
      </c>
      <c r="B130" s="126" t="s">
        <v>934</v>
      </c>
      <c r="C130" s="126" t="s">
        <v>308</v>
      </c>
      <c r="D130" s="126" t="s">
        <v>1384</v>
      </c>
      <c r="E130" s="126" t="s">
        <v>1385</v>
      </c>
      <c r="F130" s="126" t="s">
        <v>1386</v>
      </c>
      <c r="G130" s="126" t="s">
        <v>1008</v>
      </c>
      <c r="J130" s="126" t="s">
        <v>3136</v>
      </c>
    </row>
    <row r="131" spans="1:10" ht="11.25">
      <c r="A131" s="126">
        <v>130</v>
      </c>
      <c r="B131" s="126" t="s">
        <v>934</v>
      </c>
      <c r="C131" s="126" t="s">
        <v>308</v>
      </c>
      <c r="D131" s="126" t="s">
        <v>1387</v>
      </c>
      <c r="E131" s="126" t="s">
        <v>1388</v>
      </c>
      <c r="F131" s="126" t="s">
        <v>1389</v>
      </c>
      <c r="G131" s="126" t="s">
        <v>1390</v>
      </c>
      <c r="J131" s="126" t="s">
        <v>3136</v>
      </c>
    </row>
    <row r="132" spans="1:10" ht="11.25">
      <c r="A132" s="126">
        <v>131</v>
      </c>
      <c r="B132" s="126" t="s">
        <v>934</v>
      </c>
      <c r="C132" s="126" t="s">
        <v>308</v>
      </c>
      <c r="D132" s="126" t="s">
        <v>1391</v>
      </c>
      <c r="E132" s="126" t="s">
        <v>1392</v>
      </c>
      <c r="F132" s="126" t="s">
        <v>1393</v>
      </c>
      <c r="G132" s="126" t="s">
        <v>1000</v>
      </c>
      <c r="J132" s="126" t="s">
        <v>3136</v>
      </c>
    </row>
    <row r="133" spans="1:10" ht="11.25">
      <c r="A133" s="126">
        <v>132</v>
      </c>
      <c r="B133" s="126" t="s">
        <v>934</v>
      </c>
      <c r="C133" s="126" t="s">
        <v>308</v>
      </c>
      <c r="D133" s="126" t="s">
        <v>1394</v>
      </c>
      <c r="E133" s="126" t="s">
        <v>1395</v>
      </c>
      <c r="F133" s="126" t="s">
        <v>1396</v>
      </c>
      <c r="G133" s="126" t="s">
        <v>1397</v>
      </c>
      <c r="J133" s="126" t="s">
        <v>3136</v>
      </c>
    </row>
    <row r="134" spans="1:10" ht="11.25">
      <c r="A134" s="126">
        <v>133</v>
      </c>
      <c r="B134" s="126" t="s">
        <v>934</v>
      </c>
      <c r="C134" s="126" t="s">
        <v>308</v>
      </c>
      <c r="D134" s="126" t="s">
        <v>1398</v>
      </c>
      <c r="E134" s="126" t="s">
        <v>1399</v>
      </c>
      <c r="F134" s="126" t="s">
        <v>1400</v>
      </c>
      <c r="G134" s="126" t="s">
        <v>1401</v>
      </c>
      <c r="H134" s="126" t="s">
        <v>1402</v>
      </c>
      <c r="J134" s="126" t="s">
        <v>3136</v>
      </c>
    </row>
    <row r="135" spans="1:10" ht="11.25">
      <c r="A135" s="126">
        <v>134</v>
      </c>
      <c r="B135" s="126" t="s">
        <v>934</v>
      </c>
      <c r="C135" s="126" t="s">
        <v>308</v>
      </c>
      <c r="D135" s="126" t="s">
        <v>1403</v>
      </c>
      <c r="E135" s="126" t="s">
        <v>1404</v>
      </c>
      <c r="F135" s="126" t="s">
        <v>1405</v>
      </c>
      <c r="G135" s="126" t="s">
        <v>973</v>
      </c>
      <c r="J135" s="126" t="s">
        <v>3136</v>
      </c>
    </row>
    <row r="136" spans="1:10" ht="11.25">
      <c r="A136" s="126">
        <v>135</v>
      </c>
      <c r="B136" s="126" t="s">
        <v>934</v>
      </c>
      <c r="C136" s="126" t="s">
        <v>308</v>
      </c>
      <c r="D136" s="126" t="s">
        <v>1406</v>
      </c>
      <c r="E136" s="126" t="s">
        <v>1407</v>
      </c>
      <c r="F136" s="126" t="s">
        <v>1408</v>
      </c>
      <c r="G136" s="126" t="s">
        <v>1380</v>
      </c>
      <c r="J136" s="126" t="s">
        <v>3136</v>
      </c>
    </row>
    <row r="137" spans="1:10" ht="11.25">
      <c r="A137" s="126">
        <v>136</v>
      </c>
      <c r="B137" s="126" t="s">
        <v>934</v>
      </c>
      <c r="C137" s="126" t="s">
        <v>308</v>
      </c>
      <c r="D137" s="126" t="s">
        <v>1409</v>
      </c>
      <c r="E137" s="126" t="s">
        <v>1410</v>
      </c>
      <c r="F137" s="126" t="s">
        <v>1411</v>
      </c>
      <c r="G137" s="126" t="s">
        <v>996</v>
      </c>
      <c r="J137" s="126" t="s">
        <v>3136</v>
      </c>
    </row>
    <row r="138" spans="1:10" ht="11.25">
      <c r="A138" s="126">
        <v>137</v>
      </c>
      <c r="B138" s="126" t="s">
        <v>934</v>
      </c>
      <c r="C138" s="126" t="s">
        <v>308</v>
      </c>
      <c r="D138" s="126" t="s">
        <v>1412</v>
      </c>
      <c r="E138" s="126" t="s">
        <v>1413</v>
      </c>
      <c r="F138" s="126" t="s">
        <v>1414</v>
      </c>
      <c r="G138" s="126" t="s">
        <v>1048</v>
      </c>
      <c r="J138" s="126" t="s">
        <v>3136</v>
      </c>
    </row>
    <row r="139" spans="1:10" ht="11.25">
      <c r="A139" s="126">
        <v>138</v>
      </c>
      <c r="B139" s="126" t="s">
        <v>934</v>
      </c>
      <c r="C139" s="126" t="s">
        <v>308</v>
      </c>
      <c r="D139" s="126" t="s">
        <v>1415</v>
      </c>
      <c r="E139" s="126" t="s">
        <v>1416</v>
      </c>
      <c r="F139" s="126" t="s">
        <v>1417</v>
      </c>
      <c r="G139" s="126" t="s">
        <v>1418</v>
      </c>
      <c r="J139" s="126" t="s">
        <v>3136</v>
      </c>
    </row>
    <row r="140" spans="1:10" ht="11.25">
      <c r="A140" s="126">
        <v>139</v>
      </c>
      <c r="B140" s="126" t="s">
        <v>934</v>
      </c>
      <c r="C140" s="126" t="s">
        <v>308</v>
      </c>
      <c r="D140" s="126" t="s">
        <v>1419</v>
      </c>
      <c r="E140" s="126" t="s">
        <v>1420</v>
      </c>
      <c r="F140" s="126" t="s">
        <v>1421</v>
      </c>
      <c r="G140" s="126" t="s">
        <v>973</v>
      </c>
      <c r="J140" s="126" t="s">
        <v>3136</v>
      </c>
    </row>
    <row r="141" spans="1:10" ht="11.25">
      <c r="A141" s="126">
        <v>140</v>
      </c>
      <c r="B141" s="126" t="s">
        <v>934</v>
      </c>
      <c r="C141" s="126" t="s">
        <v>308</v>
      </c>
      <c r="D141" s="126" t="s">
        <v>1422</v>
      </c>
      <c r="E141" s="126" t="s">
        <v>1423</v>
      </c>
      <c r="F141" s="126" t="s">
        <v>1424</v>
      </c>
      <c r="G141" s="126" t="s">
        <v>1021</v>
      </c>
      <c r="H141" s="126" t="s">
        <v>1425</v>
      </c>
      <c r="J141" s="126" t="s">
        <v>3136</v>
      </c>
    </row>
    <row r="142" spans="1:10" ht="11.25">
      <c r="A142" s="126">
        <v>141</v>
      </c>
      <c r="B142" s="126" t="s">
        <v>934</v>
      </c>
      <c r="C142" s="126" t="s">
        <v>308</v>
      </c>
      <c r="D142" s="126" t="s">
        <v>1426</v>
      </c>
      <c r="E142" s="126" t="s">
        <v>1427</v>
      </c>
      <c r="F142" s="126" t="s">
        <v>1428</v>
      </c>
      <c r="G142" s="126" t="s">
        <v>1429</v>
      </c>
      <c r="J142" s="126" t="s">
        <v>3136</v>
      </c>
    </row>
    <row r="143" spans="1:10" ht="11.25">
      <c r="A143" s="126">
        <v>142</v>
      </c>
      <c r="B143" s="126" t="s">
        <v>934</v>
      </c>
      <c r="C143" s="126" t="s">
        <v>308</v>
      </c>
      <c r="D143" s="126" t="s">
        <v>1430</v>
      </c>
      <c r="E143" s="126" t="s">
        <v>1431</v>
      </c>
      <c r="F143" s="126" t="s">
        <v>1150</v>
      </c>
      <c r="G143" s="126" t="s">
        <v>1243</v>
      </c>
      <c r="H143" s="126" t="s">
        <v>1432</v>
      </c>
      <c r="I143" s="126" t="s">
        <v>1151</v>
      </c>
      <c r="J143" s="126" t="s">
        <v>3136</v>
      </c>
    </row>
    <row r="144" spans="1:10" ht="11.25">
      <c r="A144" s="126">
        <v>143</v>
      </c>
      <c r="B144" s="126" t="s">
        <v>934</v>
      </c>
      <c r="C144" s="126" t="s">
        <v>308</v>
      </c>
      <c r="D144" s="126" t="s">
        <v>1433</v>
      </c>
      <c r="E144" s="126" t="s">
        <v>1434</v>
      </c>
      <c r="F144" s="126" t="s">
        <v>1435</v>
      </c>
      <c r="G144" s="126" t="s">
        <v>1436</v>
      </c>
      <c r="H144" s="126" t="s">
        <v>1437</v>
      </c>
      <c r="J144" s="126" t="s">
        <v>3136</v>
      </c>
    </row>
    <row r="145" spans="1:10" ht="11.25">
      <c r="A145" s="126">
        <v>144</v>
      </c>
      <c r="B145" s="126" t="s">
        <v>934</v>
      </c>
      <c r="C145" s="126" t="s">
        <v>308</v>
      </c>
      <c r="D145" s="126" t="s">
        <v>1438</v>
      </c>
      <c r="E145" s="126" t="s">
        <v>1439</v>
      </c>
      <c r="F145" s="126" t="s">
        <v>1440</v>
      </c>
      <c r="G145" s="126" t="s">
        <v>973</v>
      </c>
      <c r="I145" s="126" t="s">
        <v>1151</v>
      </c>
      <c r="J145" s="126" t="s">
        <v>3136</v>
      </c>
    </row>
    <row r="146" spans="1:10" ht="11.25">
      <c r="A146" s="126">
        <v>145</v>
      </c>
      <c r="B146" s="126" t="s">
        <v>934</v>
      </c>
      <c r="C146" s="126" t="s">
        <v>308</v>
      </c>
      <c r="D146" s="126" t="s">
        <v>1441</v>
      </c>
      <c r="E146" s="126" t="s">
        <v>1442</v>
      </c>
      <c r="F146" s="126" t="s">
        <v>1443</v>
      </c>
      <c r="G146" s="126" t="s">
        <v>1444</v>
      </c>
      <c r="J146" s="126" t="s">
        <v>3136</v>
      </c>
    </row>
    <row r="147" spans="1:10" ht="11.25">
      <c r="A147" s="126">
        <v>146</v>
      </c>
      <c r="B147" s="126" t="s">
        <v>934</v>
      </c>
      <c r="C147" s="126" t="s">
        <v>308</v>
      </c>
      <c r="D147" s="126" t="s">
        <v>1445</v>
      </c>
      <c r="E147" s="126" t="s">
        <v>1446</v>
      </c>
      <c r="F147" s="126" t="s">
        <v>1447</v>
      </c>
      <c r="G147" s="126" t="s">
        <v>973</v>
      </c>
      <c r="H147" s="126" t="s">
        <v>1448</v>
      </c>
      <c r="J147" s="126" t="s">
        <v>3136</v>
      </c>
    </row>
    <row r="148" spans="1:10" ht="11.25">
      <c r="A148" s="126">
        <v>147</v>
      </c>
      <c r="B148" s="126" t="s">
        <v>934</v>
      </c>
      <c r="C148" s="126" t="s">
        <v>308</v>
      </c>
      <c r="D148" s="126" t="s">
        <v>1449</v>
      </c>
      <c r="E148" s="126" t="s">
        <v>1450</v>
      </c>
      <c r="F148" s="126" t="s">
        <v>1451</v>
      </c>
      <c r="G148" s="126" t="s">
        <v>1452</v>
      </c>
      <c r="J148" s="126" t="s">
        <v>3136</v>
      </c>
    </row>
    <row r="149" spans="1:10" ht="11.25">
      <c r="A149" s="126">
        <v>148</v>
      </c>
      <c r="B149" s="126" t="s">
        <v>934</v>
      </c>
      <c r="C149" s="126" t="s">
        <v>308</v>
      </c>
      <c r="D149" s="126" t="s">
        <v>1453</v>
      </c>
      <c r="E149" s="126" t="s">
        <v>1454</v>
      </c>
      <c r="F149" s="126" t="s">
        <v>1455</v>
      </c>
      <c r="G149" s="126" t="s">
        <v>1155</v>
      </c>
      <c r="J149" s="126" t="s">
        <v>3136</v>
      </c>
    </row>
    <row r="150" spans="1:10" ht="11.25">
      <c r="A150" s="126">
        <v>149</v>
      </c>
      <c r="B150" s="126" t="s">
        <v>934</v>
      </c>
      <c r="C150" s="126" t="s">
        <v>308</v>
      </c>
      <c r="D150" s="126" t="s">
        <v>1456</v>
      </c>
      <c r="E150" s="126" t="s">
        <v>1457</v>
      </c>
      <c r="F150" s="126" t="s">
        <v>1458</v>
      </c>
      <c r="G150" s="126" t="s">
        <v>1459</v>
      </c>
      <c r="J150" s="126" t="s">
        <v>3136</v>
      </c>
    </row>
    <row r="151" spans="1:10" ht="11.25">
      <c r="A151" s="126">
        <v>150</v>
      </c>
      <c r="B151" s="126" t="s">
        <v>934</v>
      </c>
      <c r="C151" s="126" t="s">
        <v>308</v>
      </c>
      <c r="D151" s="126" t="s">
        <v>1460</v>
      </c>
      <c r="E151" s="126" t="s">
        <v>1461</v>
      </c>
      <c r="F151" s="126" t="s">
        <v>1462</v>
      </c>
      <c r="G151" s="126" t="s">
        <v>1048</v>
      </c>
      <c r="H151" s="126" t="s">
        <v>1463</v>
      </c>
      <c r="J151" s="126" t="s">
        <v>3136</v>
      </c>
    </row>
    <row r="152" spans="1:10" ht="11.25">
      <c r="A152" s="126">
        <v>151</v>
      </c>
      <c r="B152" s="126" t="s">
        <v>934</v>
      </c>
      <c r="C152" s="126" t="s">
        <v>308</v>
      </c>
      <c r="D152" s="126" t="s">
        <v>1464</v>
      </c>
      <c r="E152" s="126" t="s">
        <v>1465</v>
      </c>
      <c r="F152" s="126" t="s">
        <v>1466</v>
      </c>
      <c r="G152" s="126" t="s">
        <v>1467</v>
      </c>
      <c r="J152" s="126" t="s">
        <v>3136</v>
      </c>
    </row>
    <row r="153" spans="1:10" ht="11.25">
      <c r="A153" s="126">
        <v>152</v>
      </c>
      <c r="B153" s="126" t="s">
        <v>934</v>
      </c>
      <c r="C153" s="126" t="s">
        <v>308</v>
      </c>
      <c r="D153" s="126" t="s">
        <v>1468</v>
      </c>
      <c r="E153" s="126" t="s">
        <v>1469</v>
      </c>
      <c r="F153" s="126" t="s">
        <v>1470</v>
      </c>
      <c r="G153" s="126" t="s">
        <v>538</v>
      </c>
      <c r="J153" s="126" t="s">
        <v>3136</v>
      </c>
    </row>
    <row r="154" spans="1:10" ht="11.25">
      <c r="A154" s="126">
        <v>153</v>
      </c>
      <c r="B154" s="126" t="s">
        <v>934</v>
      </c>
      <c r="C154" s="126" t="s">
        <v>308</v>
      </c>
      <c r="D154" s="126" t="s">
        <v>1471</v>
      </c>
      <c r="E154" s="126" t="s">
        <v>1472</v>
      </c>
      <c r="F154" s="126" t="s">
        <v>1473</v>
      </c>
      <c r="G154" s="126" t="s">
        <v>538</v>
      </c>
      <c r="J154" s="126" t="s">
        <v>3136</v>
      </c>
    </row>
    <row r="155" spans="1:10" ht="11.25">
      <c r="A155" s="126">
        <v>154</v>
      </c>
      <c r="B155" s="126" t="s">
        <v>934</v>
      </c>
      <c r="C155" s="126" t="s">
        <v>308</v>
      </c>
      <c r="D155" s="126" t="s">
        <v>1474</v>
      </c>
      <c r="E155" s="126" t="s">
        <v>1475</v>
      </c>
      <c r="F155" s="126" t="s">
        <v>1476</v>
      </c>
      <c r="G155" s="126" t="s">
        <v>538</v>
      </c>
      <c r="J155" s="126" t="s">
        <v>3136</v>
      </c>
    </row>
    <row r="156" spans="1:10" ht="11.25">
      <c r="A156" s="126">
        <v>155</v>
      </c>
      <c r="B156" s="126" t="s">
        <v>934</v>
      </c>
      <c r="C156" s="126" t="s">
        <v>308</v>
      </c>
      <c r="D156" s="126" t="s">
        <v>1477</v>
      </c>
      <c r="E156" s="126" t="s">
        <v>1478</v>
      </c>
      <c r="F156" s="126" t="s">
        <v>1479</v>
      </c>
      <c r="G156" s="126" t="s">
        <v>538</v>
      </c>
      <c r="J156" s="126" t="s">
        <v>3136</v>
      </c>
    </row>
    <row r="157" spans="1:10" ht="11.25">
      <c r="A157" s="126">
        <v>156</v>
      </c>
      <c r="B157" s="126" t="s">
        <v>934</v>
      </c>
      <c r="C157" s="126" t="s">
        <v>308</v>
      </c>
      <c r="D157" s="126" t="s">
        <v>1480</v>
      </c>
      <c r="E157" s="126" t="s">
        <v>1481</v>
      </c>
      <c r="F157" s="126" t="s">
        <v>1482</v>
      </c>
      <c r="G157" s="126" t="s">
        <v>538</v>
      </c>
      <c r="J157" s="126" t="s">
        <v>3136</v>
      </c>
    </row>
    <row r="158" spans="1:10" ht="11.25">
      <c r="A158" s="126">
        <v>157</v>
      </c>
      <c r="B158" s="126" t="s">
        <v>934</v>
      </c>
      <c r="C158" s="126" t="s">
        <v>308</v>
      </c>
      <c r="D158" s="126" t="s">
        <v>1483</v>
      </c>
      <c r="E158" s="126" t="s">
        <v>1484</v>
      </c>
      <c r="F158" s="126" t="s">
        <v>1485</v>
      </c>
      <c r="G158" s="126" t="s">
        <v>538</v>
      </c>
      <c r="J158" s="126" t="s">
        <v>3136</v>
      </c>
    </row>
    <row r="159" spans="1:10" ht="11.25">
      <c r="A159" s="126">
        <v>158</v>
      </c>
      <c r="B159" s="126" t="s">
        <v>934</v>
      </c>
      <c r="C159" s="126" t="s">
        <v>308</v>
      </c>
      <c r="D159" s="126" t="s">
        <v>1486</v>
      </c>
      <c r="E159" s="126" t="s">
        <v>1487</v>
      </c>
      <c r="F159" s="126" t="s">
        <v>1488</v>
      </c>
      <c r="G159" s="126" t="s">
        <v>538</v>
      </c>
      <c r="J159" s="126" t="s">
        <v>3136</v>
      </c>
    </row>
    <row r="160" spans="1:10" ht="11.25">
      <c r="A160" s="126">
        <v>159</v>
      </c>
      <c r="B160" s="126" t="s">
        <v>934</v>
      </c>
      <c r="C160" s="126" t="s">
        <v>308</v>
      </c>
      <c r="D160" s="126" t="s">
        <v>1489</v>
      </c>
      <c r="E160" s="126" t="s">
        <v>1490</v>
      </c>
      <c r="F160" s="126" t="s">
        <v>1491</v>
      </c>
      <c r="G160" s="126" t="s">
        <v>538</v>
      </c>
      <c r="J160" s="126" t="s">
        <v>3136</v>
      </c>
    </row>
    <row r="161" spans="1:10" ht="11.25">
      <c r="A161" s="126">
        <v>160</v>
      </c>
      <c r="B161" s="126" t="s">
        <v>934</v>
      </c>
      <c r="C161" s="126" t="s">
        <v>308</v>
      </c>
      <c r="D161" s="126" t="s">
        <v>1492</v>
      </c>
      <c r="E161" s="126" t="s">
        <v>1493</v>
      </c>
      <c r="F161" s="126" t="s">
        <v>1494</v>
      </c>
      <c r="G161" s="126" t="s">
        <v>538</v>
      </c>
      <c r="J161" s="126" t="s">
        <v>3136</v>
      </c>
    </row>
    <row r="162" spans="1:10" ht="11.25">
      <c r="A162" s="126">
        <v>161</v>
      </c>
      <c r="B162" s="126" t="s">
        <v>934</v>
      </c>
      <c r="C162" s="126" t="s">
        <v>308</v>
      </c>
      <c r="D162" s="126" t="s">
        <v>1495</v>
      </c>
      <c r="E162" s="126" t="s">
        <v>1496</v>
      </c>
      <c r="F162" s="126" t="s">
        <v>1497</v>
      </c>
      <c r="G162" s="126" t="s">
        <v>538</v>
      </c>
      <c r="H162" s="126" t="s">
        <v>1498</v>
      </c>
      <c r="J162" s="126" t="s">
        <v>3136</v>
      </c>
    </row>
    <row r="163" spans="1:10" ht="11.25">
      <c r="A163" s="126">
        <v>162</v>
      </c>
      <c r="B163" s="126" t="s">
        <v>934</v>
      </c>
      <c r="C163" s="126" t="s">
        <v>308</v>
      </c>
      <c r="D163" s="126" t="s">
        <v>1499</v>
      </c>
      <c r="E163" s="126" t="s">
        <v>1500</v>
      </c>
      <c r="F163" s="126" t="s">
        <v>1501</v>
      </c>
      <c r="G163" s="126" t="s">
        <v>538</v>
      </c>
      <c r="H163" s="126" t="s">
        <v>1502</v>
      </c>
      <c r="J163" s="126" t="s">
        <v>3136</v>
      </c>
    </row>
    <row r="164" spans="1:10" ht="11.25">
      <c r="A164" s="126">
        <v>163</v>
      </c>
      <c r="B164" s="126" t="s">
        <v>934</v>
      </c>
      <c r="C164" s="126" t="s">
        <v>308</v>
      </c>
      <c r="D164" s="126" t="s">
        <v>1503</v>
      </c>
      <c r="E164" s="126" t="s">
        <v>1504</v>
      </c>
      <c r="F164" s="126" t="s">
        <v>1505</v>
      </c>
      <c r="G164" s="126" t="s">
        <v>538</v>
      </c>
      <c r="J164" s="126" t="s">
        <v>3136</v>
      </c>
    </row>
    <row r="165" spans="1:10" ht="11.25">
      <c r="A165" s="126">
        <v>164</v>
      </c>
      <c r="B165" s="126" t="s">
        <v>934</v>
      </c>
      <c r="C165" s="126" t="s">
        <v>308</v>
      </c>
      <c r="D165" s="126" t="s">
        <v>1506</v>
      </c>
      <c r="E165" s="126" t="s">
        <v>1507</v>
      </c>
      <c r="F165" s="126" t="s">
        <v>1508</v>
      </c>
      <c r="G165" s="126" t="s">
        <v>538</v>
      </c>
      <c r="J165" s="126" t="s">
        <v>3136</v>
      </c>
    </row>
    <row r="166" spans="1:10" ht="11.25">
      <c r="A166" s="126">
        <v>165</v>
      </c>
      <c r="B166" s="126" t="s">
        <v>934</v>
      </c>
      <c r="C166" s="126" t="s">
        <v>308</v>
      </c>
      <c r="D166" s="126" t="s">
        <v>1509</v>
      </c>
      <c r="E166" s="126" t="s">
        <v>1510</v>
      </c>
      <c r="F166" s="126" t="s">
        <v>1511</v>
      </c>
      <c r="G166" s="126" t="s">
        <v>538</v>
      </c>
      <c r="H166" s="126" t="s">
        <v>1512</v>
      </c>
      <c r="J166" s="126" t="s">
        <v>3136</v>
      </c>
    </row>
    <row r="167" spans="1:10" ht="11.25">
      <c r="A167" s="126">
        <v>166</v>
      </c>
      <c r="B167" s="126" t="s">
        <v>934</v>
      </c>
      <c r="C167" s="126" t="s">
        <v>308</v>
      </c>
      <c r="D167" s="126" t="s">
        <v>1513</v>
      </c>
      <c r="E167" s="126" t="s">
        <v>1514</v>
      </c>
      <c r="F167" s="126" t="s">
        <v>1515</v>
      </c>
      <c r="G167" s="126" t="s">
        <v>538</v>
      </c>
      <c r="J167" s="126" t="s">
        <v>3136</v>
      </c>
    </row>
    <row r="168" spans="1:10" ht="11.25">
      <c r="A168" s="126">
        <v>167</v>
      </c>
      <c r="B168" s="126" t="s">
        <v>934</v>
      </c>
      <c r="C168" s="126" t="s">
        <v>308</v>
      </c>
      <c r="D168" s="126" t="s">
        <v>1516</v>
      </c>
      <c r="E168" s="126" t="s">
        <v>1517</v>
      </c>
      <c r="F168" s="126" t="s">
        <v>1518</v>
      </c>
      <c r="G168" s="126" t="s">
        <v>538</v>
      </c>
      <c r="H168" s="126" t="s">
        <v>1519</v>
      </c>
      <c r="J168" s="126" t="s">
        <v>3136</v>
      </c>
    </row>
    <row r="169" spans="1:10" ht="11.25">
      <c r="A169" s="126">
        <v>168</v>
      </c>
      <c r="B169" s="126" t="s">
        <v>934</v>
      </c>
      <c r="C169" s="126" t="s">
        <v>308</v>
      </c>
      <c r="D169" s="126" t="s">
        <v>1520</v>
      </c>
      <c r="E169" s="126" t="s">
        <v>1521</v>
      </c>
      <c r="F169" s="126" t="s">
        <v>1522</v>
      </c>
      <c r="G169" s="126" t="s">
        <v>538</v>
      </c>
      <c r="J169" s="126" t="s">
        <v>3136</v>
      </c>
    </row>
    <row r="170" spans="1:10" ht="11.25">
      <c r="A170" s="126">
        <v>169</v>
      </c>
      <c r="B170" s="126" t="s">
        <v>934</v>
      </c>
      <c r="C170" s="126" t="s">
        <v>308</v>
      </c>
      <c r="D170" s="126" t="s">
        <v>1523</v>
      </c>
      <c r="E170" s="126" t="s">
        <v>1524</v>
      </c>
      <c r="F170" s="126" t="s">
        <v>1525</v>
      </c>
      <c r="G170" s="126" t="s">
        <v>538</v>
      </c>
      <c r="J170" s="126" t="s">
        <v>3136</v>
      </c>
    </row>
    <row r="171" spans="1:10" ht="11.25">
      <c r="A171" s="126">
        <v>170</v>
      </c>
      <c r="B171" s="126" t="s">
        <v>934</v>
      </c>
      <c r="C171" s="126" t="s">
        <v>308</v>
      </c>
      <c r="D171" s="126" t="s">
        <v>1526</v>
      </c>
      <c r="E171" s="126" t="s">
        <v>1527</v>
      </c>
      <c r="F171" s="126" t="s">
        <v>1528</v>
      </c>
      <c r="G171" s="126" t="s">
        <v>1529</v>
      </c>
      <c r="J171" s="126" t="s">
        <v>3136</v>
      </c>
    </row>
    <row r="172" spans="1:10" ht="11.25">
      <c r="A172" s="126">
        <v>171</v>
      </c>
      <c r="B172" s="126" t="s">
        <v>934</v>
      </c>
      <c r="C172" s="126" t="s">
        <v>308</v>
      </c>
      <c r="D172" s="126" t="s">
        <v>1530</v>
      </c>
      <c r="E172" s="126" t="s">
        <v>1531</v>
      </c>
      <c r="F172" s="126" t="s">
        <v>1532</v>
      </c>
      <c r="G172" s="126" t="s">
        <v>1060</v>
      </c>
      <c r="J172" s="126" t="s">
        <v>3136</v>
      </c>
    </row>
    <row r="173" spans="1:10" ht="11.25">
      <c r="A173" s="126">
        <v>172</v>
      </c>
      <c r="B173" s="126" t="s">
        <v>934</v>
      </c>
      <c r="C173" s="126" t="s">
        <v>308</v>
      </c>
      <c r="D173" s="126" t="s">
        <v>1533</v>
      </c>
      <c r="E173" s="126" t="s">
        <v>1534</v>
      </c>
      <c r="F173" s="126" t="s">
        <v>1535</v>
      </c>
      <c r="G173" s="126" t="s">
        <v>1536</v>
      </c>
      <c r="J173" s="126" t="s">
        <v>3136</v>
      </c>
    </row>
    <row r="174" spans="1:10" ht="11.25">
      <c r="A174" s="126">
        <v>173</v>
      </c>
      <c r="B174" s="126" t="s">
        <v>934</v>
      </c>
      <c r="C174" s="126" t="s">
        <v>308</v>
      </c>
      <c r="D174" s="126" t="s">
        <v>1537</v>
      </c>
      <c r="E174" s="126" t="s">
        <v>1538</v>
      </c>
      <c r="F174" s="126" t="s">
        <v>1539</v>
      </c>
      <c r="G174" s="126" t="s">
        <v>1357</v>
      </c>
      <c r="J174" s="126" t="s">
        <v>3136</v>
      </c>
    </row>
    <row r="175" spans="1:10" ht="11.25">
      <c r="A175" s="126">
        <v>174</v>
      </c>
      <c r="B175" s="126" t="s">
        <v>934</v>
      </c>
      <c r="C175" s="126" t="s">
        <v>308</v>
      </c>
      <c r="D175" s="126" t="s">
        <v>1540</v>
      </c>
      <c r="E175" s="126" t="s">
        <v>1541</v>
      </c>
      <c r="F175" s="126" t="s">
        <v>1542</v>
      </c>
      <c r="G175" s="126" t="s">
        <v>1251</v>
      </c>
      <c r="J175" s="126" t="s">
        <v>3136</v>
      </c>
    </row>
    <row r="176" spans="1:10" ht="11.25">
      <c r="A176" s="126">
        <v>175</v>
      </c>
      <c r="B176" s="126" t="s">
        <v>934</v>
      </c>
      <c r="C176" s="126" t="s">
        <v>308</v>
      </c>
      <c r="D176" s="126" t="s">
        <v>1543</v>
      </c>
      <c r="E176" s="126" t="s">
        <v>1544</v>
      </c>
      <c r="F176" s="126" t="s">
        <v>1545</v>
      </c>
      <c r="G176" s="126" t="s">
        <v>1017</v>
      </c>
      <c r="J176" s="126" t="s">
        <v>3136</v>
      </c>
    </row>
    <row r="177" spans="1:10" ht="11.25">
      <c r="A177" s="126">
        <v>176</v>
      </c>
      <c r="B177" s="126" t="s">
        <v>934</v>
      </c>
      <c r="C177" s="126" t="s">
        <v>308</v>
      </c>
      <c r="D177" s="126" t="s">
        <v>1546</v>
      </c>
      <c r="E177" s="126" t="s">
        <v>1547</v>
      </c>
      <c r="F177" s="126" t="s">
        <v>1548</v>
      </c>
      <c r="G177" s="126" t="s">
        <v>969</v>
      </c>
      <c r="J177" s="126" t="s">
        <v>3136</v>
      </c>
    </row>
    <row r="178" spans="1:10" ht="11.25">
      <c r="A178" s="126">
        <v>177</v>
      </c>
      <c r="B178" s="126" t="s">
        <v>934</v>
      </c>
      <c r="C178" s="126" t="s">
        <v>308</v>
      </c>
      <c r="D178" s="126" t="s">
        <v>1549</v>
      </c>
      <c r="E178" s="126" t="s">
        <v>1550</v>
      </c>
      <c r="F178" s="126" t="s">
        <v>1551</v>
      </c>
      <c r="G178" s="126" t="s">
        <v>969</v>
      </c>
      <c r="J178" s="126" t="s">
        <v>3136</v>
      </c>
    </row>
    <row r="179" spans="1:10" ht="11.25">
      <c r="A179" s="126">
        <v>178</v>
      </c>
      <c r="B179" s="126" t="s">
        <v>934</v>
      </c>
      <c r="C179" s="126" t="s">
        <v>308</v>
      </c>
      <c r="D179" s="126" t="s">
        <v>1552</v>
      </c>
      <c r="E179" s="126" t="s">
        <v>1553</v>
      </c>
      <c r="F179" s="126" t="s">
        <v>1554</v>
      </c>
      <c r="G179" s="126" t="s">
        <v>1251</v>
      </c>
      <c r="J179" s="126" t="s">
        <v>3136</v>
      </c>
    </row>
    <row r="180" spans="1:10" ht="11.25">
      <c r="A180" s="126">
        <v>179</v>
      </c>
      <c r="B180" s="126" t="s">
        <v>934</v>
      </c>
      <c r="C180" s="126" t="s">
        <v>308</v>
      </c>
      <c r="D180" s="126" t="s">
        <v>1555</v>
      </c>
      <c r="E180" s="126" t="s">
        <v>1556</v>
      </c>
      <c r="F180" s="126" t="s">
        <v>1557</v>
      </c>
      <c r="G180" s="126" t="s">
        <v>1558</v>
      </c>
      <c r="J180" s="126" t="s">
        <v>3136</v>
      </c>
    </row>
    <row r="181" spans="1:10" ht="11.25">
      <c r="A181" s="126">
        <v>180</v>
      </c>
      <c r="B181" s="126" t="s">
        <v>934</v>
      </c>
      <c r="C181" s="126" t="s">
        <v>308</v>
      </c>
      <c r="D181" s="126" t="s">
        <v>1559</v>
      </c>
      <c r="E181" s="126" t="s">
        <v>1560</v>
      </c>
      <c r="F181" s="126" t="s">
        <v>1561</v>
      </c>
      <c r="G181" s="126" t="s">
        <v>1017</v>
      </c>
      <c r="J181" s="126" t="s">
        <v>3136</v>
      </c>
    </row>
    <row r="182" spans="1:10" ht="11.25">
      <c r="A182" s="126">
        <v>181</v>
      </c>
      <c r="B182" s="126" t="s">
        <v>934</v>
      </c>
      <c r="C182" s="126" t="s">
        <v>308</v>
      </c>
      <c r="D182" s="126" t="s">
        <v>1562</v>
      </c>
      <c r="E182" s="126" t="s">
        <v>1563</v>
      </c>
      <c r="F182" s="126" t="s">
        <v>1564</v>
      </c>
      <c r="G182" s="126" t="s">
        <v>1401</v>
      </c>
      <c r="H182" s="126" t="s">
        <v>1565</v>
      </c>
      <c r="J182" s="126" t="s">
        <v>3136</v>
      </c>
    </row>
    <row r="183" spans="1:10" ht="11.25">
      <c r="A183" s="126">
        <v>182</v>
      </c>
      <c r="B183" s="126" t="s">
        <v>934</v>
      </c>
      <c r="C183" s="126" t="s">
        <v>308</v>
      </c>
      <c r="D183" s="126" t="s">
        <v>1566</v>
      </c>
      <c r="E183" s="126" t="s">
        <v>1567</v>
      </c>
      <c r="F183" s="126" t="s">
        <v>1568</v>
      </c>
      <c r="G183" s="126" t="s">
        <v>1243</v>
      </c>
      <c r="J183" s="126" t="s">
        <v>3136</v>
      </c>
    </row>
    <row r="184" spans="1:10" ht="11.25">
      <c r="A184" s="126">
        <v>183</v>
      </c>
      <c r="B184" s="126" t="s">
        <v>934</v>
      </c>
      <c r="C184" s="126" t="s">
        <v>308</v>
      </c>
      <c r="D184" s="126" t="s">
        <v>1569</v>
      </c>
      <c r="E184" s="126" t="s">
        <v>1570</v>
      </c>
      <c r="F184" s="126" t="s">
        <v>1571</v>
      </c>
      <c r="G184" s="126" t="s">
        <v>960</v>
      </c>
      <c r="J184" s="126" t="s">
        <v>3136</v>
      </c>
    </row>
    <row r="185" spans="1:10" ht="11.25">
      <c r="A185" s="126">
        <v>184</v>
      </c>
      <c r="B185" s="126" t="s">
        <v>934</v>
      </c>
      <c r="C185" s="126" t="s">
        <v>308</v>
      </c>
      <c r="D185" s="126" t="s">
        <v>1572</v>
      </c>
      <c r="E185" s="126" t="s">
        <v>1573</v>
      </c>
      <c r="F185" s="126" t="s">
        <v>1574</v>
      </c>
      <c r="G185" s="126" t="s">
        <v>1575</v>
      </c>
      <c r="J185" s="126" t="s">
        <v>3136</v>
      </c>
    </row>
    <row r="186" spans="1:10" ht="11.25">
      <c r="A186" s="126">
        <v>185</v>
      </c>
      <c r="B186" s="126" t="s">
        <v>934</v>
      </c>
      <c r="C186" s="126" t="s">
        <v>308</v>
      </c>
      <c r="D186" s="126" t="s">
        <v>1576</v>
      </c>
      <c r="E186" s="126" t="s">
        <v>1577</v>
      </c>
      <c r="F186" s="126" t="s">
        <v>1578</v>
      </c>
      <c r="G186" s="126" t="s">
        <v>1579</v>
      </c>
      <c r="J186" s="126" t="s">
        <v>3136</v>
      </c>
    </row>
    <row r="187" spans="1:10" ht="11.25">
      <c r="A187" s="126">
        <v>186</v>
      </c>
      <c r="B187" s="126" t="s">
        <v>934</v>
      </c>
      <c r="C187" s="126" t="s">
        <v>308</v>
      </c>
      <c r="D187" s="126" t="s">
        <v>1580</v>
      </c>
      <c r="E187" s="126" t="s">
        <v>1581</v>
      </c>
      <c r="F187" s="126" t="s">
        <v>1582</v>
      </c>
      <c r="G187" s="126" t="s">
        <v>1583</v>
      </c>
      <c r="J187" s="126" t="s">
        <v>3136</v>
      </c>
    </row>
    <row r="188" spans="1:10" ht="11.25">
      <c r="A188" s="126">
        <v>187</v>
      </c>
      <c r="B188" s="126" t="s">
        <v>934</v>
      </c>
      <c r="C188" s="126" t="s">
        <v>308</v>
      </c>
      <c r="D188" s="126" t="s">
        <v>1584</v>
      </c>
      <c r="E188" s="126" t="s">
        <v>1585</v>
      </c>
      <c r="F188" s="126" t="s">
        <v>1586</v>
      </c>
      <c r="G188" s="126" t="s">
        <v>1587</v>
      </c>
      <c r="J188" s="126" t="s">
        <v>3136</v>
      </c>
    </row>
    <row r="189" spans="1:10" ht="11.25">
      <c r="A189" s="126">
        <v>188</v>
      </c>
      <c r="B189" s="126" t="s">
        <v>934</v>
      </c>
      <c r="C189" s="126" t="s">
        <v>308</v>
      </c>
      <c r="D189" s="126" t="s">
        <v>1588</v>
      </c>
      <c r="E189" s="126" t="s">
        <v>1589</v>
      </c>
      <c r="F189" s="126" t="s">
        <v>1590</v>
      </c>
      <c r="G189" s="126" t="s">
        <v>1357</v>
      </c>
      <c r="H189" s="126" t="s">
        <v>1591</v>
      </c>
      <c r="J189" s="126" t="s">
        <v>3136</v>
      </c>
    </row>
    <row r="190" spans="1:10" ht="11.25">
      <c r="A190" s="126">
        <v>189</v>
      </c>
      <c r="B190" s="126" t="s">
        <v>934</v>
      </c>
      <c r="C190" s="126" t="s">
        <v>308</v>
      </c>
      <c r="D190" s="126" t="s">
        <v>1592</v>
      </c>
      <c r="E190" s="126" t="s">
        <v>1593</v>
      </c>
      <c r="F190" s="126" t="s">
        <v>1594</v>
      </c>
      <c r="G190" s="126" t="s">
        <v>1357</v>
      </c>
      <c r="H190" s="126" t="s">
        <v>1595</v>
      </c>
      <c r="J190" s="126" t="s">
        <v>3136</v>
      </c>
    </row>
    <row r="191" spans="1:10" ht="11.25">
      <c r="A191" s="126">
        <v>190</v>
      </c>
      <c r="B191" s="126" t="s">
        <v>934</v>
      </c>
      <c r="C191" s="126" t="s">
        <v>308</v>
      </c>
      <c r="D191" s="126" t="s">
        <v>1596</v>
      </c>
      <c r="E191" s="126" t="s">
        <v>1597</v>
      </c>
      <c r="F191" s="126" t="s">
        <v>1598</v>
      </c>
      <c r="G191" s="126" t="s">
        <v>1357</v>
      </c>
      <c r="H191" s="126" t="s">
        <v>1599</v>
      </c>
      <c r="J191" s="126" t="s">
        <v>3136</v>
      </c>
    </row>
    <row r="192" spans="1:10" ht="11.25">
      <c r="A192" s="126">
        <v>191</v>
      </c>
      <c r="B192" s="126" t="s">
        <v>934</v>
      </c>
      <c r="C192" s="126" t="s">
        <v>308</v>
      </c>
      <c r="D192" s="126" t="s">
        <v>1600</v>
      </c>
      <c r="E192" s="126" t="s">
        <v>1601</v>
      </c>
      <c r="F192" s="126" t="s">
        <v>1602</v>
      </c>
      <c r="G192" s="126" t="s">
        <v>1357</v>
      </c>
      <c r="H192" s="126" t="s">
        <v>1603</v>
      </c>
      <c r="J192" s="126" t="s">
        <v>3136</v>
      </c>
    </row>
    <row r="193" spans="1:10" ht="11.25">
      <c r="A193" s="126">
        <v>192</v>
      </c>
      <c r="B193" s="126" t="s">
        <v>934</v>
      </c>
      <c r="C193" s="126" t="s">
        <v>308</v>
      </c>
      <c r="D193" s="126" t="s">
        <v>1604</v>
      </c>
      <c r="E193" s="126" t="s">
        <v>1605</v>
      </c>
      <c r="F193" s="126" t="s">
        <v>1606</v>
      </c>
      <c r="G193" s="126" t="s">
        <v>1357</v>
      </c>
      <c r="J193" s="126" t="s">
        <v>3136</v>
      </c>
    </row>
    <row r="194" spans="1:10" ht="11.25">
      <c r="A194" s="126">
        <v>193</v>
      </c>
      <c r="B194" s="126" t="s">
        <v>934</v>
      </c>
      <c r="C194" s="126" t="s">
        <v>308</v>
      </c>
      <c r="D194" s="126" t="s">
        <v>1607</v>
      </c>
      <c r="E194" s="126" t="s">
        <v>1608</v>
      </c>
      <c r="F194" s="126" t="s">
        <v>1609</v>
      </c>
      <c r="G194" s="126" t="s">
        <v>1587</v>
      </c>
      <c r="J194" s="126" t="s">
        <v>3136</v>
      </c>
    </row>
    <row r="195" spans="1:10" ht="11.25">
      <c r="A195" s="126">
        <v>194</v>
      </c>
      <c r="B195" s="126" t="s">
        <v>934</v>
      </c>
      <c r="C195" s="126" t="s">
        <v>308</v>
      </c>
      <c r="D195" s="126" t="s">
        <v>1610</v>
      </c>
      <c r="E195" s="126" t="s">
        <v>1611</v>
      </c>
      <c r="F195" s="126" t="s">
        <v>1612</v>
      </c>
      <c r="G195" s="126" t="s">
        <v>1587</v>
      </c>
      <c r="J195" s="126" t="s">
        <v>3136</v>
      </c>
    </row>
    <row r="196" spans="1:10" ht="11.25">
      <c r="A196" s="126">
        <v>195</v>
      </c>
      <c r="B196" s="126" t="s">
        <v>934</v>
      </c>
      <c r="C196" s="126" t="s">
        <v>308</v>
      </c>
      <c r="D196" s="126" t="s">
        <v>1613</v>
      </c>
      <c r="E196" s="126" t="s">
        <v>1614</v>
      </c>
      <c r="F196" s="126" t="s">
        <v>1615</v>
      </c>
      <c r="G196" s="126" t="s">
        <v>1587</v>
      </c>
      <c r="J196" s="126" t="s">
        <v>3136</v>
      </c>
    </row>
    <row r="197" spans="1:10" ht="11.25">
      <c r="A197" s="126">
        <v>196</v>
      </c>
      <c r="B197" s="126" t="s">
        <v>934</v>
      </c>
      <c r="C197" s="126" t="s">
        <v>308</v>
      </c>
      <c r="D197" s="126" t="s">
        <v>1616</v>
      </c>
      <c r="E197" s="126" t="s">
        <v>1617</v>
      </c>
      <c r="F197" s="126" t="s">
        <v>1618</v>
      </c>
      <c r="G197" s="126" t="s">
        <v>1558</v>
      </c>
      <c r="H197" s="126" t="s">
        <v>1619</v>
      </c>
      <c r="J197" s="126" t="s">
        <v>3136</v>
      </c>
    </row>
    <row r="198" spans="1:10" ht="11.25">
      <c r="A198" s="126">
        <v>197</v>
      </c>
      <c r="B198" s="126" t="s">
        <v>934</v>
      </c>
      <c r="C198" s="126" t="s">
        <v>308</v>
      </c>
      <c r="D198" s="126" t="s">
        <v>1620</v>
      </c>
      <c r="E198" s="126" t="s">
        <v>1621</v>
      </c>
      <c r="F198" s="126" t="s">
        <v>1622</v>
      </c>
      <c r="G198" s="126" t="s">
        <v>1357</v>
      </c>
      <c r="I198" s="126" t="s">
        <v>1623</v>
      </c>
      <c r="J198" s="126" t="s">
        <v>3136</v>
      </c>
    </row>
    <row r="199" spans="1:10" ht="11.25">
      <c r="A199" s="126">
        <v>198</v>
      </c>
      <c r="B199" s="126" t="s">
        <v>934</v>
      </c>
      <c r="C199" s="126" t="s">
        <v>308</v>
      </c>
      <c r="D199" s="126" t="s">
        <v>1624</v>
      </c>
      <c r="E199" s="126" t="s">
        <v>1625</v>
      </c>
      <c r="F199" s="126" t="s">
        <v>1626</v>
      </c>
      <c r="G199" s="126" t="s">
        <v>1558</v>
      </c>
      <c r="J199" s="126" t="s">
        <v>3136</v>
      </c>
    </row>
    <row r="200" spans="1:10" ht="11.25">
      <c r="A200" s="126">
        <v>199</v>
      </c>
      <c r="B200" s="126" t="s">
        <v>934</v>
      </c>
      <c r="C200" s="126" t="s">
        <v>308</v>
      </c>
      <c r="D200" s="126" t="s">
        <v>1627</v>
      </c>
      <c r="E200" s="126" t="s">
        <v>1628</v>
      </c>
      <c r="F200" s="126" t="s">
        <v>1629</v>
      </c>
      <c r="G200" s="126" t="s">
        <v>985</v>
      </c>
      <c r="H200" s="126" t="s">
        <v>1630</v>
      </c>
      <c r="J200" s="126" t="s">
        <v>3136</v>
      </c>
    </row>
    <row r="201" spans="1:10" ht="11.25">
      <c r="A201" s="126">
        <v>200</v>
      </c>
      <c r="B201" s="126" t="s">
        <v>934</v>
      </c>
      <c r="C201" s="126" t="s">
        <v>308</v>
      </c>
      <c r="D201" s="126" t="s">
        <v>1631</v>
      </c>
      <c r="E201" s="126" t="s">
        <v>1632</v>
      </c>
      <c r="F201" s="126" t="s">
        <v>1633</v>
      </c>
      <c r="G201" s="126" t="s">
        <v>1000</v>
      </c>
      <c r="I201" s="126" t="s">
        <v>1634</v>
      </c>
      <c r="J201" s="126" t="s">
        <v>3136</v>
      </c>
    </row>
    <row r="202" spans="1:10" ht="11.25">
      <c r="A202" s="126">
        <v>201</v>
      </c>
      <c r="B202" s="126" t="s">
        <v>934</v>
      </c>
      <c r="C202" s="126" t="s">
        <v>308</v>
      </c>
      <c r="D202" s="126" t="s">
        <v>1635</v>
      </c>
      <c r="E202" s="126" t="s">
        <v>1636</v>
      </c>
      <c r="F202" s="126" t="s">
        <v>1637</v>
      </c>
      <c r="G202" s="126" t="s">
        <v>1251</v>
      </c>
      <c r="J202" s="126" t="s">
        <v>3136</v>
      </c>
    </row>
    <row r="203" spans="1:10" ht="11.25">
      <c r="A203" s="126">
        <v>202</v>
      </c>
      <c r="B203" s="126" t="s">
        <v>934</v>
      </c>
      <c r="C203" s="126" t="s">
        <v>308</v>
      </c>
      <c r="D203" s="126" t="s">
        <v>1638</v>
      </c>
      <c r="E203" s="126" t="s">
        <v>1639</v>
      </c>
      <c r="F203" s="126" t="s">
        <v>1640</v>
      </c>
      <c r="G203" s="126" t="s">
        <v>1012</v>
      </c>
      <c r="H203" s="126" t="s">
        <v>1641</v>
      </c>
      <c r="J203" s="126" t="s">
        <v>3136</v>
      </c>
    </row>
    <row r="204" spans="1:10" ht="11.25">
      <c r="A204" s="126">
        <v>203</v>
      </c>
      <c r="B204" s="126" t="s">
        <v>934</v>
      </c>
      <c r="C204" s="126" t="s">
        <v>308</v>
      </c>
      <c r="D204" s="126" t="s">
        <v>1642</v>
      </c>
      <c r="E204" s="126" t="s">
        <v>1643</v>
      </c>
      <c r="F204" s="126" t="s">
        <v>1644</v>
      </c>
      <c r="G204" s="126" t="s">
        <v>1251</v>
      </c>
      <c r="J204" s="126" t="s">
        <v>3136</v>
      </c>
    </row>
    <row r="205" spans="1:10" ht="11.25">
      <c r="A205" s="126">
        <v>204</v>
      </c>
      <c r="B205" s="126" t="s">
        <v>934</v>
      </c>
      <c r="C205" s="126" t="s">
        <v>308</v>
      </c>
      <c r="D205" s="126" t="s">
        <v>1645</v>
      </c>
      <c r="E205" s="126" t="s">
        <v>1646</v>
      </c>
      <c r="F205" s="126" t="s">
        <v>1647</v>
      </c>
      <c r="G205" s="126" t="s">
        <v>969</v>
      </c>
      <c r="H205" s="126" t="s">
        <v>1648</v>
      </c>
      <c r="J205" s="126" t="s">
        <v>3136</v>
      </c>
    </row>
    <row r="206" spans="1:10" ht="11.25">
      <c r="A206" s="126">
        <v>205</v>
      </c>
      <c r="B206" s="126" t="s">
        <v>934</v>
      </c>
      <c r="C206" s="126" t="s">
        <v>308</v>
      </c>
      <c r="D206" s="126" t="s">
        <v>1649</v>
      </c>
      <c r="E206" s="126" t="s">
        <v>1650</v>
      </c>
      <c r="F206" s="126" t="s">
        <v>1651</v>
      </c>
      <c r="G206" s="126" t="s">
        <v>1558</v>
      </c>
      <c r="H206" s="126" t="s">
        <v>1652</v>
      </c>
      <c r="J206" s="126" t="s">
        <v>3136</v>
      </c>
    </row>
    <row r="207" spans="1:10" ht="11.25">
      <c r="A207" s="126">
        <v>206</v>
      </c>
      <c r="B207" s="126" t="s">
        <v>934</v>
      </c>
      <c r="C207" s="126" t="s">
        <v>308</v>
      </c>
      <c r="D207" s="126" t="s">
        <v>1653</v>
      </c>
      <c r="E207" s="126" t="s">
        <v>1654</v>
      </c>
      <c r="F207" s="126" t="s">
        <v>1655</v>
      </c>
      <c r="G207" s="126" t="s">
        <v>1656</v>
      </c>
      <c r="J207" s="126" t="s">
        <v>3136</v>
      </c>
    </row>
    <row r="208" spans="1:10" ht="11.25">
      <c r="A208" s="126">
        <v>207</v>
      </c>
      <c r="B208" s="126" t="s">
        <v>934</v>
      </c>
      <c r="C208" s="126" t="s">
        <v>308</v>
      </c>
      <c r="D208" s="126" t="s">
        <v>1657</v>
      </c>
      <c r="E208" s="126" t="s">
        <v>1658</v>
      </c>
      <c r="F208" s="126" t="s">
        <v>1659</v>
      </c>
      <c r="G208" s="126" t="s">
        <v>1155</v>
      </c>
      <c r="H208" s="126" t="s">
        <v>1660</v>
      </c>
      <c r="J208" s="126" t="s">
        <v>3136</v>
      </c>
    </row>
    <row r="209" spans="1:10" ht="11.25">
      <c r="A209" s="126">
        <v>208</v>
      </c>
      <c r="B209" s="126" t="s">
        <v>934</v>
      </c>
      <c r="C209" s="126" t="s">
        <v>308</v>
      </c>
      <c r="D209" s="126" t="s">
        <v>1661</v>
      </c>
      <c r="E209" s="126" t="s">
        <v>1662</v>
      </c>
      <c r="F209" s="126" t="s">
        <v>1663</v>
      </c>
      <c r="G209" s="126" t="s">
        <v>977</v>
      </c>
      <c r="J209" s="126" t="s">
        <v>3136</v>
      </c>
    </row>
    <row r="210" spans="1:10" ht="11.25">
      <c r="A210" s="126">
        <v>209</v>
      </c>
      <c r="B210" s="126" t="s">
        <v>934</v>
      </c>
      <c r="C210" s="126" t="s">
        <v>308</v>
      </c>
      <c r="D210" s="126" t="s">
        <v>1664</v>
      </c>
      <c r="E210" s="126" t="s">
        <v>1665</v>
      </c>
      <c r="F210" s="126" t="s">
        <v>1666</v>
      </c>
      <c r="G210" s="126" t="s">
        <v>960</v>
      </c>
      <c r="J210" s="126" t="s">
        <v>3136</v>
      </c>
    </row>
    <row r="211" spans="1:10" ht="11.25">
      <c r="A211" s="126">
        <v>210</v>
      </c>
      <c r="B211" s="126" t="s">
        <v>934</v>
      </c>
      <c r="C211" s="126" t="s">
        <v>308</v>
      </c>
      <c r="D211" s="126" t="s">
        <v>1667</v>
      </c>
      <c r="E211" s="126" t="s">
        <v>1668</v>
      </c>
      <c r="F211" s="126" t="s">
        <v>1669</v>
      </c>
      <c r="G211" s="126" t="s">
        <v>1008</v>
      </c>
      <c r="J211" s="126" t="s">
        <v>3136</v>
      </c>
    </row>
    <row r="212" spans="1:10" ht="11.25">
      <c r="A212" s="126">
        <v>211</v>
      </c>
      <c r="B212" s="126" t="s">
        <v>934</v>
      </c>
      <c r="C212" s="126" t="s">
        <v>308</v>
      </c>
      <c r="D212" s="126" t="s">
        <v>1670</v>
      </c>
      <c r="E212" s="126" t="s">
        <v>1671</v>
      </c>
      <c r="F212" s="126" t="s">
        <v>1672</v>
      </c>
      <c r="G212" s="126" t="s">
        <v>1060</v>
      </c>
      <c r="H212" s="126" t="s">
        <v>1673</v>
      </c>
      <c r="I212" s="126" t="s">
        <v>1674</v>
      </c>
      <c r="J212" s="126" t="s">
        <v>3136</v>
      </c>
    </row>
    <row r="213" spans="1:10" ht="11.25">
      <c r="A213" s="126">
        <v>212</v>
      </c>
      <c r="B213" s="126" t="s">
        <v>934</v>
      </c>
      <c r="C213" s="126" t="s">
        <v>308</v>
      </c>
      <c r="D213" s="126" t="s">
        <v>1675</v>
      </c>
      <c r="E213" s="126" t="s">
        <v>1676</v>
      </c>
      <c r="F213" s="126" t="s">
        <v>1677</v>
      </c>
      <c r="G213" s="126" t="s">
        <v>1008</v>
      </c>
      <c r="H213" s="126" t="s">
        <v>1678</v>
      </c>
      <c r="J213" s="126" t="s">
        <v>3136</v>
      </c>
    </row>
    <row r="214" spans="1:10" ht="11.25">
      <c r="A214" s="126">
        <v>213</v>
      </c>
      <c r="B214" s="126" t="s">
        <v>934</v>
      </c>
      <c r="C214" s="126" t="s">
        <v>308</v>
      </c>
      <c r="D214" s="126" t="s">
        <v>1679</v>
      </c>
      <c r="E214" s="126" t="s">
        <v>1680</v>
      </c>
      <c r="F214" s="126" t="s">
        <v>1681</v>
      </c>
      <c r="G214" s="126" t="s">
        <v>1000</v>
      </c>
      <c r="H214" s="126" t="s">
        <v>1682</v>
      </c>
      <c r="J214" s="126" t="s">
        <v>3136</v>
      </c>
    </row>
    <row r="215" spans="1:10" ht="11.25">
      <c r="A215" s="126">
        <v>214</v>
      </c>
      <c r="B215" s="126" t="s">
        <v>934</v>
      </c>
      <c r="C215" s="126" t="s">
        <v>308</v>
      </c>
      <c r="D215" s="126" t="s">
        <v>1683</v>
      </c>
      <c r="E215" s="126" t="s">
        <v>1684</v>
      </c>
      <c r="F215" s="126" t="s">
        <v>1685</v>
      </c>
      <c r="G215" s="126" t="s">
        <v>1357</v>
      </c>
      <c r="J215" s="126" t="s">
        <v>3136</v>
      </c>
    </row>
    <row r="216" spans="1:10" ht="11.25">
      <c r="A216" s="126">
        <v>215</v>
      </c>
      <c r="B216" s="126" t="s">
        <v>934</v>
      </c>
      <c r="C216" s="126" t="s">
        <v>308</v>
      </c>
      <c r="D216" s="126" t="s">
        <v>1686</v>
      </c>
      <c r="E216" s="126" t="s">
        <v>1687</v>
      </c>
      <c r="F216" s="126" t="s">
        <v>1688</v>
      </c>
      <c r="G216" s="126" t="s">
        <v>1008</v>
      </c>
      <c r="J216" s="126" t="s">
        <v>3136</v>
      </c>
    </row>
    <row r="217" spans="1:10" ht="11.25">
      <c r="A217" s="126">
        <v>216</v>
      </c>
      <c r="B217" s="126" t="s">
        <v>934</v>
      </c>
      <c r="C217" s="126" t="s">
        <v>308</v>
      </c>
      <c r="D217" s="126" t="s">
        <v>1689</v>
      </c>
      <c r="E217" s="126" t="s">
        <v>1690</v>
      </c>
      <c r="F217" s="126" t="s">
        <v>1691</v>
      </c>
      <c r="G217" s="126" t="s">
        <v>1692</v>
      </c>
      <c r="H217" s="126" t="s">
        <v>1693</v>
      </c>
      <c r="J217" s="126" t="s">
        <v>3136</v>
      </c>
    </row>
    <row r="218" spans="1:10" ht="11.25">
      <c r="A218" s="126">
        <v>217</v>
      </c>
      <c r="B218" s="126" t="s">
        <v>934</v>
      </c>
      <c r="C218" s="126" t="s">
        <v>308</v>
      </c>
      <c r="D218" s="126" t="s">
        <v>1694</v>
      </c>
      <c r="E218" s="126" t="s">
        <v>1695</v>
      </c>
      <c r="F218" s="126" t="s">
        <v>1696</v>
      </c>
      <c r="G218" s="126" t="s">
        <v>1251</v>
      </c>
      <c r="H218" s="126" t="s">
        <v>1697</v>
      </c>
      <c r="J218" s="126" t="s">
        <v>3136</v>
      </c>
    </row>
    <row r="219" spans="1:10" ht="11.25">
      <c r="A219" s="126">
        <v>218</v>
      </c>
      <c r="B219" s="126" t="s">
        <v>934</v>
      </c>
      <c r="C219" s="126" t="s">
        <v>308</v>
      </c>
      <c r="D219" s="126" t="s">
        <v>1698</v>
      </c>
      <c r="E219" s="126" t="s">
        <v>1699</v>
      </c>
      <c r="F219" s="126" t="s">
        <v>1700</v>
      </c>
      <c r="G219" s="126" t="s">
        <v>1251</v>
      </c>
      <c r="H219" s="126" t="s">
        <v>1701</v>
      </c>
      <c r="J219" s="126" t="s">
        <v>3136</v>
      </c>
    </row>
    <row r="220" spans="1:10" ht="11.25">
      <c r="A220" s="126">
        <v>219</v>
      </c>
      <c r="B220" s="126" t="s">
        <v>934</v>
      </c>
      <c r="C220" s="126" t="s">
        <v>308</v>
      </c>
      <c r="D220" s="126" t="s">
        <v>1702</v>
      </c>
      <c r="E220" s="126" t="s">
        <v>1703</v>
      </c>
      <c r="F220" s="126" t="s">
        <v>1704</v>
      </c>
      <c r="G220" s="126" t="s">
        <v>1243</v>
      </c>
      <c r="J220" s="126" t="s">
        <v>3136</v>
      </c>
    </row>
    <row r="221" spans="1:10" ht="11.25">
      <c r="A221" s="126">
        <v>220</v>
      </c>
      <c r="B221" s="126" t="s">
        <v>934</v>
      </c>
      <c r="C221" s="126" t="s">
        <v>308</v>
      </c>
      <c r="D221" s="126" t="s">
        <v>1705</v>
      </c>
      <c r="E221" s="126" t="s">
        <v>1706</v>
      </c>
      <c r="F221" s="126" t="s">
        <v>1707</v>
      </c>
      <c r="G221" s="126" t="s">
        <v>1012</v>
      </c>
      <c r="H221" s="126" t="s">
        <v>1708</v>
      </c>
      <c r="J221" s="126" t="s">
        <v>3136</v>
      </c>
    </row>
    <row r="222" spans="1:10" ht="11.25">
      <c r="A222" s="126">
        <v>221</v>
      </c>
      <c r="B222" s="126" t="s">
        <v>934</v>
      </c>
      <c r="C222" s="126" t="s">
        <v>308</v>
      </c>
      <c r="D222" s="126" t="s">
        <v>1709</v>
      </c>
      <c r="E222" s="126" t="s">
        <v>1710</v>
      </c>
      <c r="F222" s="126" t="s">
        <v>1711</v>
      </c>
      <c r="G222" s="126" t="s">
        <v>1357</v>
      </c>
      <c r="H222" s="126" t="s">
        <v>1712</v>
      </c>
      <c r="J222" s="126" t="s">
        <v>3136</v>
      </c>
    </row>
    <row r="223" spans="1:10" ht="11.25">
      <c r="A223" s="126">
        <v>222</v>
      </c>
      <c r="B223" s="126" t="s">
        <v>934</v>
      </c>
      <c r="C223" s="126" t="s">
        <v>308</v>
      </c>
      <c r="D223" s="126" t="s">
        <v>1713</v>
      </c>
      <c r="E223" s="126" t="s">
        <v>1714</v>
      </c>
      <c r="F223" s="126" t="s">
        <v>1715</v>
      </c>
      <c r="G223" s="126" t="s">
        <v>1012</v>
      </c>
      <c r="H223" s="126" t="s">
        <v>1716</v>
      </c>
      <c r="J223" s="126" t="s">
        <v>3136</v>
      </c>
    </row>
    <row r="224" spans="1:10" ht="11.25">
      <c r="A224" s="126">
        <v>223</v>
      </c>
      <c r="B224" s="126" t="s">
        <v>934</v>
      </c>
      <c r="C224" s="126" t="s">
        <v>308</v>
      </c>
      <c r="D224" s="126" t="s">
        <v>1717</v>
      </c>
      <c r="E224" s="126" t="s">
        <v>1718</v>
      </c>
      <c r="F224" s="126" t="s">
        <v>1719</v>
      </c>
      <c r="G224" s="126" t="s">
        <v>1017</v>
      </c>
      <c r="J224" s="126" t="s">
        <v>3136</v>
      </c>
    </row>
    <row r="225" spans="1:10" ht="11.25">
      <c r="A225" s="126">
        <v>224</v>
      </c>
      <c r="B225" s="126" t="s">
        <v>934</v>
      </c>
      <c r="C225" s="126" t="s">
        <v>308</v>
      </c>
      <c r="D225" s="126" t="s">
        <v>1720</v>
      </c>
      <c r="E225" s="126" t="s">
        <v>1721</v>
      </c>
      <c r="F225" s="126" t="s">
        <v>1722</v>
      </c>
      <c r="G225" s="126" t="s">
        <v>1251</v>
      </c>
      <c r="I225" s="126" t="s">
        <v>1723</v>
      </c>
      <c r="J225" s="126" t="s">
        <v>3136</v>
      </c>
    </row>
    <row r="226" spans="1:10" ht="11.25">
      <c r="A226" s="126">
        <v>225</v>
      </c>
      <c r="B226" s="126" t="s">
        <v>934</v>
      </c>
      <c r="C226" s="126" t="s">
        <v>308</v>
      </c>
      <c r="D226" s="126" t="s">
        <v>1724</v>
      </c>
      <c r="E226" s="126" t="s">
        <v>1725</v>
      </c>
      <c r="F226" s="126" t="s">
        <v>1726</v>
      </c>
      <c r="G226" s="126" t="s">
        <v>960</v>
      </c>
      <c r="J226" s="126" t="s">
        <v>3136</v>
      </c>
    </row>
    <row r="227" spans="1:10" ht="11.25">
      <c r="A227" s="126">
        <v>226</v>
      </c>
      <c r="B227" s="126" t="s">
        <v>934</v>
      </c>
      <c r="C227" s="126" t="s">
        <v>308</v>
      </c>
      <c r="D227" s="126" t="s">
        <v>1727</v>
      </c>
      <c r="E227" s="126" t="s">
        <v>1728</v>
      </c>
      <c r="F227" s="126" t="s">
        <v>1729</v>
      </c>
      <c r="G227" s="126" t="s">
        <v>1558</v>
      </c>
      <c r="J227" s="126" t="s">
        <v>3136</v>
      </c>
    </row>
    <row r="228" spans="1:10" ht="11.25">
      <c r="A228" s="126">
        <v>227</v>
      </c>
      <c r="B228" s="126" t="s">
        <v>934</v>
      </c>
      <c r="C228" s="126" t="s">
        <v>308</v>
      </c>
      <c r="D228" s="126" t="s">
        <v>1730</v>
      </c>
      <c r="E228" s="126" t="s">
        <v>1731</v>
      </c>
      <c r="F228" s="126" t="s">
        <v>1732</v>
      </c>
      <c r="G228" s="126" t="s">
        <v>1733</v>
      </c>
      <c r="J228" s="126" t="s">
        <v>3136</v>
      </c>
    </row>
    <row r="229" spans="1:10" ht="11.25">
      <c r="A229" s="126">
        <v>228</v>
      </c>
      <c r="B229" s="126" t="s">
        <v>934</v>
      </c>
      <c r="C229" s="126" t="s">
        <v>308</v>
      </c>
      <c r="D229" s="126" t="s">
        <v>1734</v>
      </c>
      <c r="E229" s="126" t="s">
        <v>1735</v>
      </c>
      <c r="F229" s="126" t="s">
        <v>1736</v>
      </c>
      <c r="G229" s="126" t="s">
        <v>969</v>
      </c>
      <c r="H229" s="126" t="s">
        <v>1737</v>
      </c>
      <c r="J229" s="126" t="s">
        <v>3136</v>
      </c>
    </row>
    <row r="230" spans="1:10" ht="11.25">
      <c r="A230" s="126">
        <v>229</v>
      </c>
      <c r="B230" s="126" t="s">
        <v>934</v>
      </c>
      <c r="C230" s="126" t="s">
        <v>308</v>
      </c>
      <c r="D230" s="126" t="s">
        <v>1738</v>
      </c>
      <c r="E230" s="126" t="s">
        <v>1739</v>
      </c>
      <c r="F230" s="126" t="s">
        <v>1740</v>
      </c>
      <c r="G230" s="126" t="s">
        <v>1012</v>
      </c>
      <c r="H230" s="126" t="s">
        <v>1741</v>
      </c>
      <c r="J230" s="126" t="s">
        <v>3136</v>
      </c>
    </row>
    <row r="231" spans="1:10" ht="11.25">
      <c r="A231" s="126">
        <v>230</v>
      </c>
      <c r="B231" s="126" t="s">
        <v>934</v>
      </c>
      <c r="C231" s="126" t="s">
        <v>308</v>
      </c>
      <c r="D231" s="126" t="s">
        <v>1742</v>
      </c>
      <c r="E231" s="126" t="s">
        <v>1743</v>
      </c>
      <c r="F231" s="126" t="s">
        <v>1744</v>
      </c>
      <c r="G231" s="126" t="s">
        <v>1251</v>
      </c>
      <c r="H231" s="126" t="s">
        <v>1745</v>
      </c>
      <c r="J231" s="126" t="s">
        <v>3136</v>
      </c>
    </row>
    <row r="232" spans="1:10" ht="11.25">
      <c r="A232" s="126">
        <v>231</v>
      </c>
      <c r="B232" s="126" t="s">
        <v>934</v>
      </c>
      <c r="C232" s="126" t="s">
        <v>308</v>
      </c>
      <c r="D232" s="126" t="s">
        <v>1746</v>
      </c>
      <c r="E232" s="126" t="s">
        <v>1747</v>
      </c>
      <c r="F232" s="126" t="s">
        <v>1748</v>
      </c>
      <c r="G232" s="126" t="s">
        <v>969</v>
      </c>
      <c r="H232" s="126" t="s">
        <v>1749</v>
      </c>
      <c r="J232" s="126" t="s">
        <v>3136</v>
      </c>
    </row>
    <row r="233" spans="1:10" ht="11.25">
      <c r="A233" s="126">
        <v>232</v>
      </c>
      <c r="B233" s="126" t="s">
        <v>934</v>
      </c>
      <c r="C233" s="126" t="s">
        <v>308</v>
      </c>
      <c r="D233" s="126" t="s">
        <v>1750</v>
      </c>
      <c r="E233" s="126" t="s">
        <v>1751</v>
      </c>
      <c r="F233" s="126" t="s">
        <v>1752</v>
      </c>
      <c r="G233" s="126" t="s">
        <v>960</v>
      </c>
      <c r="H233" s="126" t="s">
        <v>1753</v>
      </c>
      <c r="J233" s="126" t="s">
        <v>3136</v>
      </c>
    </row>
    <row r="234" spans="1:10" ht="11.25">
      <c r="A234" s="126">
        <v>233</v>
      </c>
      <c r="B234" s="126" t="s">
        <v>934</v>
      </c>
      <c r="C234" s="126" t="s">
        <v>308</v>
      </c>
      <c r="D234" s="126" t="s">
        <v>1754</v>
      </c>
      <c r="E234" s="126" t="s">
        <v>1755</v>
      </c>
      <c r="F234" s="126" t="s">
        <v>1756</v>
      </c>
      <c r="G234" s="126" t="s">
        <v>960</v>
      </c>
      <c r="H234" s="126" t="s">
        <v>1697</v>
      </c>
      <c r="J234" s="126" t="s">
        <v>3136</v>
      </c>
    </row>
    <row r="235" spans="1:10" ht="11.25">
      <c r="A235" s="126">
        <v>234</v>
      </c>
      <c r="B235" s="126" t="s">
        <v>934</v>
      </c>
      <c r="C235" s="126" t="s">
        <v>308</v>
      </c>
      <c r="D235" s="126" t="s">
        <v>1757</v>
      </c>
      <c r="E235" s="126" t="s">
        <v>1758</v>
      </c>
      <c r="F235" s="126" t="s">
        <v>1759</v>
      </c>
      <c r="G235" s="126" t="s">
        <v>960</v>
      </c>
      <c r="H235" s="126" t="s">
        <v>1760</v>
      </c>
      <c r="J235" s="126" t="s">
        <v>3136</v>
      </c>
    </row>
    <row r="236" spans="1:10" ht="11.25">
      <c r="A236" s="126">
        <v>235</v>
      </c>
      <c r="B236" s="126" t="s">
        <v>934</v>
      </c>
      <c r="C236" s="126" t="s">
        <v>308</v>
      </c>
      <c r="D236" s="126" t="s">
        <v>1761</v>
      </c>
      <c r="E236" s="126" t="s">
        <v>1762</v>
      </c>
      <c r="F236" s="126" t="s">
        <v>1763</v>
      </c>
      <c r="G236" s="126" t="s">
        <v>1764</v>
      </c>
      <c r="H236" s="126" t="s">
        <v>1765</v>
      </c>
      <c r="I236" s="126" t="s">
        <v>1766</v>
      </c>
      <c r="J236" s="126" t="s">
        <v>3136</v>
      </c>
    </row>
    <row r="237" spans="1:10" ht="11.25">
      <c r="A237" s="126">
        <v>236</v>
      </c>
      <c r="B237" s="126" t="s">
        <v>934</v>
      </c>
      <c r="C237" s="126" t="s">
        <v>308</v>
      </c>
      <c r="D237" s="126" t="s">
        <v>1767</v>
      </c>
      <c r="E237" s="126" t="s">
        <v>1768</v>
      </c>
      <c r="F237" s="126" t="s">
        <v>1769</v>
      </c>
      <c r="G237" s="126" t="s">
        <v>969</v>
      </c>
      <c r="J237" s="126" t="s">
        <v>3136</v>
      </c>
    </row>
    <row r="238" spans="1:10" ht="11.25">
      <c r="A238" s="126">
        <v>237</v>
      </c>
      <c r="B238" s="126" t="s">
        <v>934</v>
      </c>
      <c r="C238" s="126" t="s">
        <v>308</v>
      </c>
      <c r="D238" s="126" t="s">
        <v>1770</v>
      </c>
      <c r="E238" s="126" t="s">
        <v>1771</v>
      </c>
      <c r="F238" s="126" t="s">
        <v>1772</v>
      </c>
      <c r="G238" s="126" t="s">
        <v>1012</v>
      </c>
      <c r="H238" s="126" t="s">
        <v>1773</v>
      </c>
      <c r="J238" s="126" t="s">
        <v>3136</v>
      </c>
    </row>
    <row r="239" spans="1:10" ht="11.25">
      <c r="A239" s="126">
        <v>238</v>
      </c>
      <c r="B239" s="126" t="s">
        <v>934</v>
      </c>
      <c r="C239" s="126" t="s">
        <v>308</v>
      </c>
      <c r="D239" s="126" t="s">
        <v>1774</v>
      </c>
      <c r="E239" s="126" t="s">
        <v>1775</v>
      </c>
      <c r="F239" s="126" t="s">
        <v>1776</v>
      </c>
      <c r="G239" s="126" t="s">
        <v>1008</v>
      </c>
      <c r="H239" s="126" t="s">
        <v>1777</v>
      </c>
      <c r="J239" s="126" t="s">
        <v>3136</v>
      </c>
    </row>
    <row r="240" spans="1:10" ht="11.25">
      <c r="A240" s="126">
        <v>239</v>
      </c>
      <c r="B240" s="126" t="s">
        <v>934</v>
      </c>
      <c r="C240" s="126" t="s">
        <v>308</v>
      </c>
      <c r="D240" s="126" t="s">
        <v>1778</v>
      </c>
      <c r="E240" s="126" t="s">
        <v>1779</v>
      </c>
      <c r="F240" s="126" t="s">
        <v>1780</v>
      </c>
      <c r="G240" s="126" t="s">
        <v>1008</v>
      </c>
      <c r="H240" s="126" t="s">
        <v>1781</v>
      </c>
      <c r="J240" s="126" t="s">
        <v>3136</v>
      </c>
    </row>
    <row r="241" spans="1:10" ht="11.25">
      <c r="A241" s="126">
        <v>240</v>
      </c>
      <c r="B241" s="126" t="s">
        <v>934</v>
      </c>
      <c r="C241" s="126" t="s">
        <v>308</v>
      </c>
      <c r="D241" s="126" t="s">
        <v>1782</v>
      </c>
      <c r="E241" s="126" t="s">
        <v>1783</v>
      </c>
      <c r="F241" s="126" t="s">
        <v>1784</v>
      </c>
      <c r="G241" s="126" t="s">
        <v>1008</v>
      </c>
      <c r="I241" s="126" t="s">
        <v>1785</v>
      </c>
      <c r="J241" s="126" t="s">
        <v>3136</v>
      </c>
    </row>
    <row r="242" spans="1:10" ht="11.25">
      <c r="A242" s="126">
        <v>241</v>
      </c>
      <c r="B242" s="126" t="s">
        <v>934</v>
      </c>
      <c r="C242" s="126" t="s">
        <v>308</v>
      </c>
      <c r="D242" s="126" t="s">
        <v>1786</v>
      </c>
      <c r="E242" s="126" t="s">
        <v>1787</v>
      </c>
      <c r="F242" s="126" t="s">
        <v>1788</v>
      </c>
      <c r="G242" s="126" t="s">
        <v>1008</v>
      </c>
      <c r="H242" s="126" t="s">
        <v>1789</v>
      </c>
      <c r="J242" s="126" t="s">
        <v>3136</v>
      </c>
    </row>
    <row r="243" spans="1:10" ht="11.25">
      <c r="A243" s="126">
        <v>242</v>
      </c>
      <c r="B243" s="126" t="s">
        <v>934</v>
      </c>
      <c r="C243" s="126" t="s">
        <v>308</v>
      </c>
      <c r="D243" s="126" t="s">
        <v>1790</v>
      </c>
      <c r="E243" s="126" t="s">
        <v>1791</v>
      </c>
      <c r="F243" s="126" t="s">
        <v>1792</v>
      </c>
      <c r="G243" s="126" t="s">
        <v>1579</v>
      </c>
      <c r="J243" s="126" t="s">
        <v>3136</v>
      </c>
    </row>
    <row r="244" spans="1:10" ht="11.25">
      <c r="A244" s="126">
        <v>243</v>
      </c>
      <c r="B244" s="126" t="s">
        <v>934</v>
      </c>
      <c r="C244" s="126" t="s">
        <v>308</v>
      </c>
      <c r="D244" s="126" t="s">
        <v>1793</v>
      </c>
      <c r="E244" s="126" t="s">
        <v>1794</v>
      </c>
      <c r="F244" s="126" t="s">
        <v>1795</v>
      </c>
      <c r="G244" s="126" t="s">
        <v>1357</v>
      </c>
      <c r="H244" s="126" t="s">
        <v>1796</v>
      </c>
      <c r="J244" s="126" t="s">
        <v>3136</v>
      </c>
    </row>
    <row r="245" spans="1:10" ht="11.25">
      <c r="A245" s="126">
        <v>244</v>
      </c>
      <c r="B245" s="126" t="s">
        <v>934</v>
      </c>
      <c r="C245" s="126" t="s">
        <v>308</v>
      </c>
      <c r="D245" s="126" t="s">
        <v>1797</v>
      </c>
      <c r="E245" s="126" t="s">
        <v>1798</v>
      </c>
      <c r="F245" s="126" t="s">
        <v>1799</v>
      </c>
      <c r="G245" s="126" t="s">
        <v>977</v>
      </c>
      <c r="H245" s="126" t="s">
        <v>1800</v>
      </c>
      <c r="J245" s="126" t="s">
        <v>3136</v>
      </c>
    </row>
    <row r="246" spans="1:10" ht="11.25">
      <c r="A246" s="126">
        <v>245</v>
      </c>
      <c r="B246" s="126" t="s">
        <v>934</v>
      </c>
      <c r="C246" s="126" t="s">
        <v>308</v>
      </c>
      <c r="D246" s="126" t="s">
        <v>1801</v>
      </c>
      <c r="E246" s="126" t="s">
        <v>1802</v>
      </c>
      <c r="F246" s="126" t="s">
        <v>1803</v>
      </c>
      <c r="G246" s="126" t="s">
        <v>1251</v>
      </c>
      <c r="J246" s="126" t="s">
        <v>3136</v>
      </c>
    </row>
    <row r="247" spans="1:10" ht="11.25">
      <c r="A247" s="126">
        <v>246</v>
      </c>
      <c r="B247" s="126" t="s">
        <v>934</v>
      </c>
      <c r="C247" s="126" t="s">
        <v>308</v>
      </c>
      <c r="D247" s="126" t="s">
        <v>1804</v>
      </c>
      <c r="E247" s="126" t="s">
        <v>1805</v>
      </c>
      <c r="F247" s="126" t="s">
        <v>1806</v>
      </c>
      <c r="G247" s="126" t="s">
        <v>1060</v>
      </c>
      <c r="H247" s="126" t="s">
        <v>1807</v>
      </c>
      <c r="J247" s="126" t="s">
        <v>3136</v>
      </c>
    </row>
    <row r="248" spans="1:10" ht="11.25">
      <c r="A248" s="126">
        <v>247</v>
      </c>
      <c r="B248" s="126" t="s">
        <v>934</v>
      </c>
      <c r="C248" s="126" t="s">
        <v>308</v>
      </c>
      <c r="D248" s="126" t="s">
        <v>1808</v>
      </c>
      <c r="E248" s="126" t="s">
        <v>1809</v>
      </c>
      <c r="F248" s="126" t="s">
        <v>1810</v>
      </c>
      <c r="G248" s="126" t="s">
        <v>1811</v>
      </c>
      <c r="H248" s="126" t="s">
        <v>1812</v>
      </c>
      <c r="J248" s="126" t="s">
        <v>3136</v>
      </c>
    </row>
    <row r="249" spans="1:10" ht="11.25">
      <c r="A249" s="126">
        <v>248</v>
      </c>
      <c r="B249" s="126" t="s">
        <v>934</v>
      </c>
      <c r="C249" s="126" t="s">
        <v>308</v>
      </c>
      <c r="D249" s="126" t="s">
        <v>1813</v>
      </c>
      <c r="E249" s="126" t="s">
        <v>1814</v>
      </c>
      <c r="F249" s="126" t="s">
        <v>1815</v>
      </c>
      <c r="G249" s="126" t="s">
        <v>1048</v>
      </c>
      <c r="J249" s="126" t="s">
        <v>3136</v>
      </c>
    </row>
    <row r="250" spans="1:10" ht="11.25">
      <c r="A250" s="126">
        <v>249</v>
      </c>
      <c r="B250" s="126" t="s">
        <v>934</v>
      </c>
      <c r="C250" s="126" t="s">
        <v>308</v>
      </c>
      <c r="D250" s="126" t="s">
        <v>1816</v>
      </c>
      <c r="E250" s="126" t="s">
        <v>1817</v>
      </c>
      <c r="F250" s="126" t="s">
        <v>1818</v>
      </c>
      <c r="G250" s="126" t="s">
        <v>1012</v>
      </c>
      <c r="H250" s="126" t="s">
        <v>1819</v>
      </c>
      <c r="J250" s="126" t="s">
        <v>3136</v>
      </c>
    </row>
    <row r="251" spans="1:10" ht="11.25">
      <c r="A251" s="126">
        <v>250</v>
      </c>
      <c r="B251" s="126" t="s">
        <v>934</v>
      </c>
      <c r="C251" s="126" t="s">
        <v>308</v>
      </c>
      <c r="D251" s="126" t="s">
        <v>1820</v>
      </c>
      <c r="E251" s="126" t="s">
        <v>1821</v>
      </c>
      <c r="F251" s="126" t="s">
        <v>1822</v>
      </c>
      <c r="G251" s="126" t="s">
        <v>1008</v>
      </c>
      <c r="H251" s="126" t="s">
        <v>1823</v>
      </c>
      <c r="J251" s="126" t="s">
        <v>3136</v>
      </c>
    </row>
    <row r="252" spans="1:10" ht="11.25">
      <c r="A252" s="126">
        <v>251</v>
      </c>
      <c r="B252" s="126" t="s">
        <v>934</v>
      </c>
      <c r="C252" s="126" t="s">
        <v>308</v>
      </c>
      <c r="D252" s="126" t="s">
        <v>1824</v>
      </c>
      <c r="E252" s="126" t="s">
        <v>1825</v>
      </c>
      <c r="F252" s="126" t="s">
        <v>1826</v>
      </c>
      <c r="G252" s="126" t="s">
        <v>1008</v>
      </c>
      <c r="H252" s="126" t="s">
        <v>1827</v>
      </c>
      <c r="J252" s="126" t="s">
        <v>3136</v>
      </c>
    </row>
    <row r="253" spans="1:10" ht="11.25">
      <c r="A253" s="126">
        <v>252</v>
      </c>
      <c r="B253" s="126" t="s">
        <v>934</v>
      </c>
      <c r="C253" s="126" t="s">
        <v>308</v>
      </c>
      <c r="D253" s="126" t="s">
        <v>1828</v>
      </c>
      <c r="E253" s="126" t="s">
        <v>1829</v>
      </c>
      <c r="F253" s="126" t="s">
        <v>1830</v>
      </c>
      <c r="G253" s="126" t="s">
        <v>1811</v>
      </c>
      <c r="J253" s="126" t="s">
        <v>3136</v>
      </c>
    </row>
    <row r="254" spans="1:10" ht="11.25">
      <c r="A254" s="126">
        <v>253</v>
      </c>
      <c r="B254" s="126" t="s">
        <v>934</v>
      </c>
      <c r="C254" s="126" t="s">
        <v>308</v>
      </c>
      <c r="D254" s="126" t="s">
        <v>1831</v>
      </c>
      <c r="E254" s="126" t="s">
        <v>1832</v>
      </c>
      <c r="F254" s="126" t="s">
        <v>1833</v>
      </c>
      <c r="G254" s="126" t="s">
        <v>1834</v>
      </c>
      <c r="H254" s="126" t="s">
        <v>1835</v>
      </c>
      <c r="I254" s="126" t="s">
        <v>1836</v>
      </c>
      <c r="J254" s="126" t="s">
        <v>3136</v>
      </c>
    </row>
    <row r="255" spans="1:10" ht="11.25">
      <c r="A255" s="126">
        <v>254</v>
      </c>
      <c r="B255" s="126" t="s">
        <v>934</v>
      </c>
      <c r="C255" s="126" t="s">
        <v>308</v>
      </c>
      <c r="D255" s="126" t="s">
        <v>1837</v>
      </c>
      <c r="E255" s="126" t="s">
        <v>1838</v>
      </c>
      <c r="F255" s="126" t="s">
        <v>1839</v>
      </c>
      <c r="G255" s="126" t="s">
        <v>1357</v>
      </c>
      <c r="J255" s="126" t="s">
        <v>3136</v>
      </c>
    </row>
    <row r="256" spans="1:10" ht="11.25">
      <c r="A256" s="126">
        <v>255</v>
      </c>
      <c r="B256" s="126" t="s">
        <v>934</v>
      </c>
      <c r="C256" s="126" t="s">
        <v>308</v>
      </c>
      <c r="D256" s="126" t="s">
        <v>1840</v>
      </c>
      <c r="E256" s="126" t="s">
        <v>1841</v>
      </c>
      <c r="F256" s="126" t="s">
        <v>1842</v>
      </c>
      <c r="G256" s="126" t="s">
        <v>1357</v>
      </c>
      <c r="J256" s="126" t="s">
        <v>3136</v>
      </c>
    </row>
    <row r="257" spans="1:10" ht="11.25">
      <c r="A257" s="126">
        <v>256</v>
      </c>
      <c r="B257" s="126" t="s">
        <v>934</v>
      </c>
      <c r="C257" s="126" t="s">
        <v>308</v>
      </c>
      <c r="D257" s="126" t="s">
        <v>1843</v>
      </c>
      <c r="E257" s="126" t="s">
        <v>1844</v>
      </c>
      <c r="F257" s="126" t="s">
        <v>1845</v>
      </c>
      <c r="G257" s="126" t="s">
        <v>1357</v>
      </c>
      <c r="J257" s="126" t="s">
        <v>3136</v>
      </c>
    </row>
    <row r="258" spans="1:10" ht="11.25">
      <c r="A258" s="126">
        <v>257</v>
      </c>
      <c r="B258" s="126" t="s">
        <v>934</v>
      </c>
      <c r="C258" s="126" t="s">
        <v>308</v>
      </c>
      <c r="D258" s="126" t="s">
        <v>1846</v>
      </c>
      <c r="E258" s="126" t="s">
        <v>1847</v>
      </c>
      <c r="F258" s="126" t="s">
        <v>1848</v>
      </c>
      <c r="G258" s="126" t="s">
        <v>1357</v>
      </c>
      <c r="H258" s="126" t="s">
        <v>1835</v>
      </c>
      <c r="J258" s="126" t="s">
        <v>3136</v>
      </c>
    </row>
    <row r="259" spans="1:10" ht="11.25">
      <c r="A259" s="126">
        <v>258</v>
      </c>
      <c r="B259" s="126" t="s">
        <v>934</v>
      </c>
      <c r="C259" s="126" t="s">
        <v>308</v>
      </c>
      <c r="D259" s="126" t="s">
        <v>1849</v>
      </c>
      <c r="E259" s="126" t="s">
        <v>1850</v>
      </c>
      <c r="F259" s="126" t="s">
        <v>1851</v>
      </c>
      <c r="G259" s="126" t="s">
        <v>1357</v>
      </c>
      <c r="H259" s="126" t="s">
        <v>1852</v>
      </c>
      <c r="J259" s="126" t="s">
        <v>3136</v>
      </c>
    </row>
    <row r="260" spans="1:10" ht="11.25">
      <c r="A260" s="126">
        <v>259</v>
      </c>
      <c r="B260" s="126" t="s">
        <v>934</v>
      </c>
      <c r="C260" s="126" t="s">
        <v>308</v>
      </c>
      <c r="D260" s="126" t="s">
        <v>1853</v>
      </c>
      <c r="E260" s="126" t="s">
        <v>1854</v>
      </c>
      <c r="F260" s="126" t="s">
        <v>1855</v>
      </c>
      <c r="G260" s="126" t="s">
        <v>1008</v>
      </c>
      <c r="J260" s="126" t="s">
        <v>3136</v>
      </c>
    </row>
    <row r="261" spans="1:10" ht="11.25">
      <c r="A261" s="126">
        <v>260</v>
      </c>
      <c r="B261" s="126" t="s">
        <v>934</v>
      </c>
      <c r="C261" s="126" t="s">
        <v>308</v>
      </c>
      <c r="D261" s="126" t="s">
        <v>1856</v>
      </c>
      <c r="E261" s="126" t="s">
        <v>1857</v>
      </c>
      <c r="F261" s="126" t="s">
        <v>1858</v>
      </c>
      <c r="G261" s="126" t="s">
        <v>969</v>
      </c>
      <c r="I261" s="126" t="s">
        <v>1859</v>
      </c>
      <c r="J261" s="126" t="s">
        <v>3136</v>
      </c>
    </row>
    <row r="262" spans="1:10" ht="11.25">
      <c r="A262" s="126">
        <v>261</v>
      </c>
      <c r="B262" s="126" t="s">
        <v>934</v>
      </c>
      <c r="C262" s="126" t="s">
        <v>308</v>
      </c>
      <c r="D262" s="126" t="s">
        <v>1860</v>
      </c>
      <c r="E262" s="126" t="s">
        <v>1861</v>
      </c>
      <c r="F262" s="126" t="s">
        <v>1862</v>
      </c>
      <c r="G262" s="126" t="s">
        <v>1017</v>
      </c>
      <c r="H262" s="126" t="s">
        <v>1863</v>
      </c>
      <c r="J262" s="126" t="s">
        <v>3136</v>
      </c>
    </row>
    <row r="263" spans="1:10" ht="11.25">
      <c r="A263" s="126">
        <v>262</v>
      </c>
      <c r="B263" s="126" t="s">
        <v>934</v>
      </c>
      <c r="C263" s="126" t="s">
        <v>308</v>
      </c>
      <c r="D263" s="126" t="s">
        <v>1864</v>
      </c>
      <c r="E263" s="126" t="s">
        <v>1865</v>
      </c>
      <c r="F263" s="126" t="s">
        <v>1866</v>
      </c>
      <c r="G263" s="126" t="s">
        <v>1017</v>
      </c>
      <c r="H263" s="126" t="s">
        <v>1867</v>
      </c>
      <c r="J263" s="126" t="s">
        <v>3136</v>
      </c>
    </row>
    <row r="264" spans="1:10" ht="11.25">
      <c r="A264" s="126">
        <v>263</v>
      </c>
      <c r="B264" s="126" t="s">
        <v>934</v>
      </c>
      <c r="C264" s="126" t="s">
        <v>308</v>
      </c>
      <c r="D264" s="126" t="s">
        <v>1868</v>
      </c>
      <c r="E264" s="126" t="s">
        <v>1869</v>
      </c>
      <c r="F264" s="126" t="s">
        <v>1870</v>
      </c>
      <c r="G264" s="126" t="s">
        <v>1357</v>
      </c>
      <c r="J264" s="126" t="s">
        <v>3136</v>
      </c>
    </row>
    <row r="265" spans="1:10" ht="11.25">
      <c r="A265" s="126">
        <v>264</v>
      </c>
      <c r="B265" s="126" t="s">
        <v>934</v>
      </c>
      <c r="C265" s="126" t="s">
        <v>308</v>
      </c>
      <c r="D265" s="126" t="s">
        <v>1871</v>
      </c>
      <c r="E265" s="126" t="s">
        <v>1872</v>
      </c>
      <c r="F265" s="126" t="s">
        <v>1873</v>
      </c>
      <c r="G265" s="126" t="s">
        <v>960</v>
      </c>
      <c r="H265" s="126" t="s">
        <v>1874</v>
      </c>
      <c r="J265" s="126" t="s">
        <v>3136</v>
      </c>
    </row>
    <row r="266" spans="1:10" ht="11.25">
      <c r="A266" s="126">
        <v>265</v>
      </c>
      <c r="B266" s="126" t="s">
        <v>934</v>
      </c>
      <c r="C266" s="126" t="s">
        <v>308</v>
      </c>
      <c r="D266" s="126" t="s">
        <v>1875</v>
      </c>
      <c r="E266" s="126" t="s">
        <v>1876</v>
      </c>
      <c r="F266" s="126" t="s">
        <v>1877</v>
      </c>
      <c r="G266" s="126" t="s">
        <v>1878</v>
      </c>
      <c r="J266" s="126" t="s">
        <v>3136</v>
      </c>
    </row>
    <row r="267" spans="1:10" ht="11.25">
      <c r="A267" s="126">
        <v>266</v>
      </c>
      <c r="B267" s="126" t="s">
        <v>934</v>
      </c>
      <c r="C267" s="126" t="s">
        <v>308</v>
      </c>
      <c r="D267" s="126" t="s">
        <v>1879</v>
      </c>
      <c r="E267" s="126" t="s">
        <v>1880</v>
      </c>
      <c r="F267" s="126" t="s">
        <v>1881</v>
      </c>
      <c r="G267" s="126" t="s">
        <v>1060</v>
      </c>
      <c r="J267" s="126" t="s">
        <v>3136</v>
      </c>
    </row>
    <row r="268" spans="1:10" ht="11.25">
      <c r="A268" s="126">
        <v>267</v>
      </c>
      <c r="B268" s="126" t="s">
        <v>934</v>
      </c>
      <c r="C268" s="126" t="s">
        <v>308</v>
      </c>
      <c r="D268" s="126" t="s">
        <v>1882</v>
      </c>
      <c r="E268" s="126" t="s">
        <v>1883</v>
      </c>
      <c r="F268" s="126" t="s">
        <v>1884</v>
      </c>
      <c r="G268" s="126" t="s">
        <v>1226</v>
      </c>
      <c r="H268" s="126" t="s">
        <v>1712</v>
      </c>
      <c r="J268" s="126" t="s">
        <v>3136</v>
      </c>
    </row>
    <row r="269" spans="1:10" ht="11.25">
      <c r="A269" s="126">
        <v>268</v>
      </c>
      <c r="B269" s="126" t="s">
        <v>934</v>
      </c>
      <c r="C269" s="126" t="s">
        <v>308</v>
      </c>
      <c r="D269" s="126" t="s">
        <v>1885</v>
      </c>
      <c r="E269" s="126" t="s">
        <v>1886</v>
      </c>
      <c r="F269" s="126" t="s">
        <v>1887</v>
      </c>
      <c r="G269" s="126" t="s">
        <v>1251</v>
      </c>
      <c r="J269" s="126" t="s">
        <v>3136</v>
      </c>
    </row>
    <row r="270" spans="1:10" ht="11.25">
      <c r="A270" s="126">
        <v>269</v>
      </c>
      <c r="B270" s="126" t="s">
        <v>934</v>
      </c>
      <c r="C270" s="126" t="s">
        <v>308</v>
      </c>
      <c r="D270" s="126" t="s">
        <v>1888</v>
      </c>
      <c r="E270" s="126" t="s">
        <v>1889</v>
      </c>
      <c r="F270" s="126" t="s">
        <v>1890</v>
      </c>
      <c r="G270" s="126" t="s">
        <v>1357</v>
      </c>
      <c r="H270" s="126" t="s">
        <v>1891</v>
      </c>
      <c r="J270" s="126" t="s">
        <v>3136</v>
      </c>
    </row>
    <row r="271" spans="1:10" ht="11.25">
      <c r="A271" s="126">
        <v>270</v>
      </c>
      <c r="B271" s="126" t="s">
        <v>934</v>
      </c>
      <c r="C271" s="126" t="s">
        <v>308</v>
      </c>
      <c r="D271" s="126" t="s">
        <v>1892</v>
      </c>
      <c r="E271" s="126" t="s">
        <v>1893</v>
      </c>
      <c r="F271" s="126" t="s">
        <v>1894</v>
      </c>
      <c r="G271" s="126" t="s">
        <v>1895</v>
      </c>
      <c r="J271" s="126" t="s">
        <v>3136</v>
      </c>
    </row>
    <row r="272" spans="1:10" ht="11.25">
      <c r="A272" s="126">
        <v>271</v>
      </c>
      <c r="B272" s="126" t="s">
        <v>934</v>
      </c>
      <c r="C272" s="126" t="s">
        <v>308</v>
      </c>
      <c r="D272" s="126" t="s">
        <v>1896</v>
      </c>
      <c r="E272" s="126" t="s">
        <v>1897</v>
      </c>
      <c r="F272" s="126" t="s">
        <v>1898</v>
      </c>
      <c r="G272" s="126" t="s">
        <v>1251</v>
      </c>
      <c r="J272" s="126" t="s">
        <v>3136</v>
      </c>
    </row>
    <row r="273" spans="1:10" ht="11.25">
      <c r="A273" s="126">
        <v>272</v>
      </c>
      <c r="B273" s="126" t="s">
        <v>934</v>
      </c>
      <c r="C273" s="126" t="s">
        <v>308</v>
      </c>
      <c r="D273" s="126" t="s">
        <v>1899</v>
      </c>
      <c r="E273" s="126" t="s">
        <v>1900</v>
      </c>
      <c r="F273" s="126" t="s">
        <v>1901</v>
      </c>
      <c r="G273" s="126" t="s">
        <v>1251</v>
      </c>
      <c r="H273" s="126" t="s">
        <v>1902</v>
      </c>
      <c r="J273" s="126" t="s">
        <v>3136</v>
      </c>
    </row>
    <row r="274" spans="1:10" ht="11.25">
      <c r="A274" s="126">
        <v>273</v>
      </c>
      <c r="B274" s="126" t="s">
        <v>934</v>
      </c>
      <c r="C274" s="126" t="s">
        <v>308</v>
      </c>
      <c r="D274" s="126" t="s">
        <v>1903</v>
      </c>
      <c r="E274" s="126" t="s">
        <v>1904</v>
      </c>
      <c r="F274" s="126" t="s">
        <v>1905</v>
      </c>
      <c r="G274" s="126" t="s">
        <v>1906</v>
      </c>
      <c r="J274" s="126" t="s">
        <v>3136</v>
      </c>
    </row>
    <row r="275" spans="1:10" ht="11.25">
      <c r="A275" s="126">
        <v>274</v>
      </c>
      <c r="B275" s="126" t="s">
        <v>934</v>
      </c>
      <c r="C275" s="126" t="s">
        <v>308</v>
      </c>
      <c r="D275" s="126" t="s">
        <v>1907</v>
      </c>
      <c r="E275" s="126" t="s">
        <v>1908</v>
      </c>
      <c r="F275" s="126" t="s">
        <v>1909</v>
      </c>
      <c r="G275" s="126" t="s">
        <v>977</v>
      </c>
      <c r="H275" s="126" t="s">
        <v>1910</v>
      </c>
      <c r="J275" s="126" t="s">
        <v>3136</v>
      </c>
    </row>
    <row r="276" spans="1:10" ht="11.25">
      <c r="A276" s="126">
        <v>275</v>
      </c>
      <c r="B276" s="126" t="s">
        <v>934</v>
      </c>
      <c r="C276" s="126" t="s">
        <v>308</v>
      </c>
      <c r="D276" s="126" t="s">
        <v>1911</v>
      </c>
      <c r="E276" s="126" t="s">
        <v>1912</v>
      </c>
      <c r="F276" s="126" t="s">
        <v>1913</v>
      </c>
      <c r="G276" s="126" t="s">
        <v>1914</v>
      </c>
      <c r="H276" s="126" t="s">
        <v>1915</v>
      </c>
      <c r="J276" s="126" t="s">
        <v>3136</v>
      </c>
    </row>
    <row r="277" spans="1:10" ht="11.25">
      <c r="A277" s="126">
        <v>276</v>
      </c>
      <c r="B277" s="126" t="s">
        <v>934</v>
      </c>
      <c r="C277" s="126" t="s">
        <v>308</v>
      </c>
      <c r="D277" s="126" t="s">
        <v>1916</v>
      </c>
      <c r="E277" s="126" t="s">
        <v>1917</v>
      </c>
      <c r="F277" s="126" t="s">
        <v>1918</v>
      </c>
      <c r="G277" s="126" t="s">
        <v>1558</v>
      </c>
      <c r="H277" s="126" t="s">
        <v>1919</v>
      </c>
      <c r="J277" s="126" t="s">
        <v>3136</v>
      </c>
    </row>
    <row r="278" spans="1:10" ht="11.25">
      <c r="A278" s="126">
        <v>277</v>
      </c>
      <c r="B278" s="126" t="s">
        <v>934</v>
      </c>
      <c r="C278" s="126" t="s">
        <v>308</v>
      </c>
      <c r="D278" s="126" t="s">
        <v>1920</v>
      </c>
      <c r="E278" s="126" t="s">
        <v>1921</v>
      </c>
      <c r="F278" s="126" t="s">
        <v>1922</v>
      </c>
      <c r="G278" s="126" t="s">
        <v>969</v>
      </c>
      <c r="J278" s="126" t="s">
        <v>3136</v>
      </c>
    </row>
    <row r="279" spans="1:10" ht="11.25">
      <c r="A279" s="126">
        <v>278</v>
      </c>
      <c r="B279" s="126" t="s">
        <v>934</v>
      </c>
      <c r="C279" s="126" t="s">
        <v>308</v>
      </c>
      <c r="D279" s="126" t="s">
        <v>1923</v>
      </c>
      <c r="E279" s="126" t="s">
        <v>1924</v>
      </c>
      <c r="F279" s="126" t="s">
        <v>1925</v>
      </c>
      <c r="G279" s="126" t="s">
        <v>960</v>
      </c>
      <c r="J279" s="126" t="s">
        <v>3136</v>
      </c>
    </row>
    <row r="280" spans="1:10" ht="11.25">
      <c r="A280" s="126">
        <v>279</v>
      </c>
      <c r="B280" s="126" t="s">
        <v>934</v>
      </c>
      <c r="C280" s="126" t="s">
        <v>308</v>
      </c>
      <c r="D280" s="126" t="s">
        <v>1926</v>
      </c>
      <c r="E280" s="126" t="s">
        <v>1927</v>
      </c>
      <c r="F280" s="126" t="s">
        <v>1928</v>
      </c>
      <c r="G280" s="126" t="s">
        <v>985</v>
      </c>
      <c r="H280" s="126" t="s">
        <v>1929</v>
      </c>
      <c r="J280" s="126" t="s">
        <v>3136</v>
      </c>
    </row>
    <row r="281" spans="1:10" ht="11.25">
      <c r="A281" s="126">
        <v>280</v>
      </c>
      <c r="B281" s="126" t="s">
        <v>934</v>
      </c>
      <c r="C281" s="126" t="s">
        <v>308</v>
      </c>
      <c r="D281" s="126" t="s">
        <v>1930</v>
      </c>
      <c r="E281" s="126" t="s">
        <v>1931</v>
      </c>
      <c r="F281" s="126" t="s">
        <v>1932</v>
      </c>
      <c r="G281" s="126" t="s">
        <v>969</v>
      </c>
      <c r="H281" s="126" t="s">
        <v>1933</v>
      </c>
      <c r="J281" s="126" t="s">
        <v>3136</v>
      </c>
    </row>
    <row r="282" spans="1:10" ht="11.25">
      <c r="A282" s="126">
        <v>281</v>
      </c>
      <c r="B282" s="126" t="s">
        <v>934</v>
      </c>
      <c r="C282" s="126" t="s">
        <v>308</v>
      </c>
      <c r="D282" s="126" t="s">
        <v>1934</v>
      </c>
      <c r="E282" s="126" t="s">
        <v>1935</v>
      </c>
      <c r="F282" s="126" t="s">
        <v>1936</v>
      </c>
      <c r="G282" s="126" t="s">
        <v>985</v>
      </c>
      <c r="H282" s="126" t="s">
        <v>1937</v>
      </c>
      <c r="J282" s="126" t="s">
        <v>3136</v>
      </c>
    </row>
    <row r="283" spans="1:10" ht="11.25">
      <c r="A283" s="126">
        <v>282</v>
      </c>
      <c r="B283" s="126" t="s">
        <v>934</v>
      </c>
      <c r="C283" s="126" t="s">
        <v>308</v>
      </c>
      <c r="D283" s="126" t="s">
        <v>1938</v>
      </c>
      <c r="E283" s="126" t="s">
        <v>1939</v>
      </c>
      <c r="F283" s="126" t="s">
        <v>1940</v>
      </c>
      <c r="G283" s="126" t="s">
        <v>960</v>
      </c>
      <c r="J283" s="126" t="s">
        <v>3136</v>
      </c>
    </row>
    <row r="284" spans="1:10" ht="11.25">
      <c r="A284" s="126">
        <v>283</v>
      </c>
      <c r="B284" s="126" t="s">
        <v>934</v>
      </c>
      <c r="C284" s="126" t="s">
        <v>308</v>
      </c>
      <c r="D284" s="126" t="s">
        <v>1941</v>
      </c>
      <c r="E284" s="126" t="s">
        <v>1942</v>
      </c>
      <c r="F284" s="126" t="s">
        <v>1943</v>
      </c>
      <c r="G284" s="126" t="s">
        <v>960</v>
      </c>
      <c r="H284" s="126" t="s">
        <v>1944</v>
      </c>
      <c r="J284" s="126" t="s">
        <v>3136</v>
      </c>
    </row>
    <row r="285" spans="1:10" ht="11.25">
      <c r="A285" s="126">
        <v>284</v>
      </c>
      <c r="B285" s="126" t="s">
        <v>934</v>
      </c>
      <c r="C285" s="126" t="s">
        <v>308</v>
      </c>
      <c r="D285" s="126" t="s">
        <v>1945</v>
      </c>
      <c r="E285" s="126" t="s">
        <v>1946</v>
      </c>
      <c r="F285" s="126" t="s">
        <v>1947</v>
      </c>
      <c r="G285" s="126" t="s">
        <v>960</v>
      </c>
      <c r="J285" s="126" t="s">
        <v>3136</v>
      </c>
    </row>
    <row r="286" spans="1:10" ht="11.25">
      <c r="A286" s="126">
        <v>285</v>
      </c>
      <c r="B286" s="126" t="s">
        <v>934</v>
      </c>
      <c r="C286" s="126" t="s">
        <v>308</v>
      </c>
      <c r="D286" s="126" t="s">
        <v>1948</v>
      </c>
      <c r="E286" s="126" t="s">
        <v>1949</v>
      </c>
      <c r="F286" s="126" t="s">
        <v>1950</v>
      </c>
      <c r="G286" s="126" t="s">
        <v>1251</v>
      </c>
      <c r="H286" s="126" t="s">
        <v>1951</v>
      </c>
      <c r="J286" s="126" t="s">
        <v>3136</v>
      </c>
    </row>
    <row r="287" spans="1:10" ht="11.25">
      <c r="A287" s="126">
        <v>286</v>
      </c>
      <c r="B287" s="126" t="s">
        <v>934</v>
      </c>
      <c r="C287" s="126" t="s">
        <v>308</v>
      </c>
      <c r="D287" s="126" t="s">
        <v>1952</v>
      </c>
      <c r="E287" s="126" t="s">
        <v>1953</v>
      </c>
      <c r="F287" s="126" t="s">
        <v>1954</v>
      </c>
      <c r="G287" s="126" t="s">
        <v>1251</v>
      </c>
      <c r="H287" s="126" t="s">
        <v>1955</v>
      </c>
      <c r="J287" s="126" t="s">
        <v>3136</v>
      </c>
    </row>
    <row r="288" spans="1:10" ht="11.25">
      <c r="A288" s="126">
        <v>287</v>
      </c>
      <c r="B288" s="126" t="s">
        <v>934</v>
      </c>
      <c r="C288" s="126" t="s">
        <v>308</v>
      </c>
      <c r="D288" s="126" t="s">
        <v>1956</v>
      </c>
      <c r="E288" s="126" t="s">
        <v>1957</v>
      </c>
      <c r="F288" s="126" t="s">
        <v>1958</v>
      </c>
      <c r="G288" s="126" t="s">
        <v>985</v>
      </c>
      <c r="H288" s="126" t="s">
        <v>1959</v>
      </c>
      <c r="J288" s="126" t="s">
        <v>3136</v>
      </c>
    </row>
    <row r="289" spans="1:10" ht="11.25">
      <c r="A289" s="126">
        <v>288</v>
      </c>
      <c r="B289" s="126" t="s">
        <v>934</v>
      </c>
      <c r="C289" s="126" t="s">
        <v>308</v>
      </c>
      <c r="D289" s="126" t="s">
        <v>1960</v>
      </c>
      <c r="E289" s="126" t="s">
        <v>1961</v>
      </c>
      <c r="F289" s="126" t="s">
        <v>1962</v>
      </c>
      <c r="G289" s="126" t="s">
        <v>1008</v>
      </c>
      <c r="H289" s="126" t="s">
        <v>1963</v>
      </c>
      <c r="J289" s="126" t="s">
        <v>3136</v>
      </c>
    </row>
    <row r="290" spans="1:10" ht="11.25">
      <c r="A290" s="126">
        <v>289</v>
      </c>
      <c r="B290" s="126" t="s">
        <v>934</v>
      </c>
      <c r="C290" s="126" t="s">
        <v>308</v>
      </c>
      <c r="D290" s="126" t="s">
        <v>1964</v>
      </c>
      <c r="E290" s="126" t="s">
        <v>1965</v>
      </c>
      <c r="F290" s="126" t="s">
        <v>1966</v>
      </c>
      <c r="G290" s="126" t="s">
        <v>1251</v>
      </c>
      <c r="H290" s="126" t="s">
        <v>1967</v>
      </c>
      <c r="J290" s="126" t="s">
        <v>3136</v>
      </c>
    </row>
    <row r="291" spans="1:10" ht="11.25">
      <c r="A291" s="126">
        <v>290</v>
      </c>
      <c r="B291" s="126" t="s">
        <v>934</v>
      </c>
      <c r="C291" s="126" t="s">
        <v>308</v>
      </c>
      <c r="D291" s="126" t="s">
        <v>1968</v>
      </c>
      <c r="E291" s="126" t="s">
        <v>1969</v>
      </c>
      <c r="F291" s="126" t="s">
        <v>1970</v>
      </c>
      <c r="G291" s="126" t="s">
        <v>1429</v>
      </c>
      <c r="H291" s="126" t="s">
        <v>1971</v>
      </c>
      <c r="J291" s="126" t="s">
        <v>3136</v>
      </c>
    </row>
    <row r="292" spans="1:10" ht="11.25">
      <c r="A292" s="126">
        <v>291</v>
      </c>
      <c r="B292" s="126" t="s">
        <v>934</v>
      </c>
      <c r="C292" s="126" t="s">
        <v>308</v>
      </c>
      <c r="D292" s="126" t="s">
        <v>1972</v>
      </c>
      <c r="E292" s="126" t="s">
        <v>1973</v>
      </c>
      <c r="F292" s="126" t="s">
        <v>1974</v>
      </c>
      <c r="G292" s="126" t="s">
        <v>1579</v>
      </c>
      <c r="J292" s="126" t="s">
        <v>3136</v>
      </c>
    </row>
    <row r="293" spans="1:10" ht="11.25">
      <c r="A293" s="126">
        <v>292</v>
      </c>
      <c r="B293" s="126" t="s">
        <v>934</v>
      </c>
      <c r="C293" s="126" t="s">
        <v>308</v>
      </c>
      <c r="D293" s="126" t="s">
        <v>1975</v>
      </c>
      <c r="E293" s="126" t="s">
        <v>1976</v>
      </c>
      <c r="F293" s="126" t="s">
        <v>1977</v>
      </c>
      <c r="G293" s="126" t="s">
        <v>1914</v>
      </c>
      <c r="H293" s="126" t="s">
        <v>1978</v>
      </c>
      <c r="J293" s="126" t="s">
        <v>3136</v>
      </c>
    </row>
    <row r="294" spans="1:10" ht="11.25">
      <c r="A294" s="126">
        <v>293</v>
      </c>
      <c r="B294" s="126" t="s">
        <v>934</v>
      </c>
      <c r="C294" s="126" t="s">
        <v>308</v>
      </c>
      <c r="D294" s="126" t="s">
        <v>1979</v>
      </c>
      <c r="E294" s="126" t="s">
        <v>1980</v>
      </c>
      <c r="F294" s="126" t="s">
        <v>1981</v>
      </c>
      <c r="G294" s="126" t="s">
        <v>969</v>
      </c>
      <c r="J294" s="126" t="s">
        <v>3136</v>
      </c>
    </row>
    <row r="295" spans="1:10" ht="11.25">
      <c r="A295" s="126">
        <v>294</v>
      </c>
      <c r="B295" s="126" t="s">
        <v>934</v>
      </c>
      <c r="C295" s="126" t="s">
        <v>308</v>
      </c>
      <c r="D295" s="126" t="s">
        <v>1982</v>
      </c>
      <c r="E295" s="126" t="s">
        <v>1983</v>
      </c>
      <c r="F295" s="126" t="s">
        <v>1984</v>
      </c>
      <c r="G295" s="126" t="s">
        <v>969</v>
      </c>
      <c r="J295" s="126" t="s">
        <v>3136</v>
      </c>
    </row>
    <row r="296" spans="1:10" ht="11.25">
      <c r="A296" s="126">
        <v>295</v>
      </c>
      <c r="B296" s="126" t="s">
        <v>934</v>
      </c>
      <c r="C296" s="126" t="s">
        <v>308</v>
      </c>
      <c r="D296" s="126" t="s">
        <v>1985</v>
      </c>
      <c r="E296" s="126" t="s">
        <v>1986</v>
      </c>
      <c r="F296" s="126" t="s">
        <v>1987</v>
      </c>
      <c r="G296" s="126" t="s">
        <v>1988</v>
      </c>
      <c r="H296" s="126" t="s">
        <v>1989</v>
      </c>
      <c r="J296" s="126" t="s">
        <v>3136</v>
      </c>
    </row>
    <row r="297" spans="1:10" ht="11.25">
      <c r="A297" s="126">
        <v>296</v>
      </c>
      <c r="B297" s="126" t="s">
        <v>934</v>
      </c>
      <c r="C297" s="126" t="s">
        <v>308</v>
      </c>
      <c r="D297" s="126" t="s">
        <v>1990</v>
      </c>
      <c r="E297" s="126" t="s">
        <v>1991</v>
      </c>
      <c r="F297" s="126" t="s">
        <v>1992</v>
      </c>
      <c r="G297" s="126" t="s">
        <v>969</v>
      </c>
      <c r="J297" s="126" t="s">
        <v>3136</v>
      </c>
    </row>
    <row r="298" spans="1:10" ht="11.25">
      <c r="A298" s="126">
        <v>297</v>
      </c>
      <c r="B298" s="126" t="s">
        <v>934</v>
      </c>
      <c r="C298" s="126" t="s">
        <v>308</v>
      </c>
      <c r="D298" s="126" t="s">
        <v>1993</v>
      </c>
      <c r="E298" s="126" t="s">
        <v>1994</v>
      </c>
      <c r="F298" s="126" t="s">
        <v>1995</v>
      </c>
      <c r="G298" s="126" t="s">
        <v>1996</v>
      </c>
      <c r="J298" s="126" t="s">
        <v>3136</v>
      </c>
    </row>
    <row r="299" spans="1:10" ht="11.25">
      <c r="A299" s="126">
        <v>298</v>
      </c>
      <c r="B299" s="126" t="s">
        <v>934</v>
      </c>
      <c r="C299" s="126" t="s">
        <v>308</v>
      </c>
      <c r="D299" s="126" t="s">
        <v>1997</v>
      </c>
      <c r="E299" s="126" t="s">
        <v>1998</v>
      </c>
      <c r="F299" s="126" t="s">
        <v>1999</v>
      </c>
      <c r="G299" s="126" t="s">
        <v>1357</v>
      </c>
      <c r="J299" s="126" t="s">
        <v>3136</v>
      </c>
    </row>
    <row r="300" spans="1:10" ht="11.25">
      <c r="A300" s="126">
        <v>299</v>
      </c>
      <c r="B300" s="126" t="s">
        <v>934</v>
      </c>
      <c r="C300" s="126" t="s">
        <v>308</v>
      </c>
      <c r="D300" s="126" t="s">
        <v>2000</v>
      </c>
      <c r="E300" s="126" t="s">
        <v>2001</v>
      </c>
      <c r="F300" s="126" t="s">
        <v>2002</v>
      </c>
      <c r="G300" s="126" t="s">
        <v>1357</v>
      </c>
      <c r="J300" s="126" t="s">
        <v>3136</v>
      </c>
    </row>
    <row r="301" spans="1:10" ht="11.25">
      <c r="A301" s="126">
        <v>300</v>
      </c>
      <c r="B301" s="126" t="s">
        <v>934</v>
      </c>
      <c r="C301" s="126" t="s">
        <v>308</v>
      </c>
      <c r="D301" s="126" t="s">
        <v>2003</v>
      </c>
      <c r="E301" s="126" t="s">
        <v>2004</v>
      </c>
      <c r="F301" s="126" t="s">
        <v>2005</v>
      </c>
      <c r="G301" s="126" t="s">
        <v>996</v>
      </c>
      <c r="J301" s="126" t="s">
        <v>3136</v>
      </c>
    </row>
    <row r="302" spans="1:10" ht="11.25">
      <c r="A302" s="126">
        <v>301</v>
      </c>
      <c r="B302" s="126" t="s">
        <v>934</v>
      </c>
      <c r="C302" s="126" t="s">
        <v>308</v>
      </c>
      <c r="D302" s="126" t="s">
        <v>2006</v>
      </c>
      <c r="E302" s="126" t="s">
        <v>2007</v>
      </c>
      <c r="F302" s="126" t="s">
        <v>2008</v>
      </c>
      <c r="G302" s="126" t="s">
        <v>1048</v>
      </c>
      <c r="I302" s="126" t="s">
        <v>2009</v>
      </c>
      <c r="J302" s="126" t="s">
        <v>3136</v>
      </c>
    </row>
    <row r="303" spans="1:10" ht="11.25">
      <c r="A303" s="126">
        <v>302</v>
      </c>
      <c r="B303" s="126" t="s">
        <v>934</v>
      </c>
      <c r="C303" s="126" t="s">
        <v>308</v>
      </c>
      <c r="D303" s="126" t="s">
        <v>2010</v>
      </c>
      <c r="E303" s="126" t="s">
        <v>2011</v>
      </c>
      <c r="F303" s="126" t="s">
        <v>2012</v>
      </c>
      <c r="G303" s="126" t="s">
        <v>1914</v>
      </c>
      <c r="J303" s="126" t="s">
        <v>3136</v>
      </c>
    </row>
    <row r="304" spans="1:10" ht="11.25">
      <c r="A304" s="126">
        <v>303</v>
      </c>
      <c r="B304" s="126" t="s">
        <v>934</v>
      </c>
      <c r="C304" s="126" t="s">
        <v>308</v>
      </c>
      <c r="D304" s="126" t="s">
        <v>2013</v>
      </c>
      <c r="E304" s="126" t="s">
        <v>2014</v>
      </c>
      <c r="F304" s="126" t="s">
        <v>2015</v>
      </c>
      <c r="G304" s="126" t="s">
        <v>1048</v>
      </c>
      <c r="J304" s="126" t="s">
        <v>3136</v>
      </c>
    </row>
    <row r="305" spans="1:10" ht="11.25">
      <c r="A305" s="126">
        <v>304</v>
      </c>
      <c r="B305" s="126" t="s">
        <v>934</v>
      </c>
      <c r="C305" s="126" t="s">
        <v>308</v>
      </c>
      <c r="D305" s="126" t="s">
        <v>2016</v>
      </c>
      <c r="E305" s="126" t="s">
        <v>2017</v>
      </c>
      <c r="F305" s="126" t="s">
        <v>2018</v>
      </c>
      <c r="G305" s="126" t="s">
        <v>969</v>
      </c>
      <c r="J305" s="126" t="s">
        <v>3136</v>
      </c>
    </row>
    <row r="306" spans="1:10" ht="11.25">
      <c r="A306" s="126">
        <v>305</v>
      </c>
      <c r="B306" s="126" t="s">
        <v>934</v>
      </c>
      <c r="C306" s="126" t="s">
        <v>308</v>
      </c>
      <c r="D306" s="126" t="s">
        <v>2019</v>
      </c>
      <c r="E306" s="126" t="s">
        <v>2020</v>
      </c>
      <c r="F306" s="126" t="s">
        <v>2021</v>
      </c>
      <c r="G306" s="126" t="s">
        <v>1251</v>
      </c>
      <c r="J306" s="126" t="s">
        <v>3136</v>
      </c>
    </row>
    <row r="307" spans="1:10" ht="11.25">
      <c r="A307" s="126">
        <v>306</v>
      </c>
      <c r="B307" s="126" t="s">
        <v>934</v>
      </c>
      <c r="C307" s="126" t="s">
        <v>308</v>
      </c>
      <c r="D307" s="126" t="s">
        <v>2022</v>
      </c>
      <c r="E307" s="126" t="s">
        <v>2023</v>
      </c>
      <c r="F307" s="126" t="s">
        <v>2024</v>
      </c>
      <c r="G307" s="126" t="s">
        <v>985</v>
      </c>
      <c r="J307" s="126" t="s">
        <v>3136</v>
      </c>
    </row>
    <row r="308" spans="1:10" ht="11.25">
      <c r="A308" s="126">
        <v>307</v>
      </c>
      <c r="B308" s="126" t="s">
        <v>934</v>
      </c>
      <c r="C308" s="126" t="s">
        <v>308</v>
      </c>
      <c r="D308" s="126" t="s">
        <v>2025</v>
      </c>
      <c r="E308" s="126" t="s">
        <v>2026</v>
      </c>
      <c r="F308" s="126" t="s">
        <v>2027</v>
      </c>
      <c r="G308" s="126" t="s">
        <v>985</v>
      </c>
      <c r="J308" s="126" t="s">
        <v>3136</v>
      </c>
    </row>
    <row r="309" spans="1:10" ht="11.25">
      <c r="A309" s="126">
        <v>308</v>
      </c>
      <c r="B309" s="126" t="s">
        <v>934</v>
      </c>
      <c r="C309" s="126" t="s">
        <v>308</v>
      </c>
      <c r="D309" s="126" t="s">
        <v>2028</v>
      </c>
      <c r="E309" s="126" t="s">
        <v>2029</v>
      </c>
      <c r="F309" s="126" t="s">
        <v>2030</v>
      </c>
      <c r="G309" s="126" t="s">
        <v>985</v>
      </c>
      <c r="J309" s="126" t="s">
        <v>3136</v>
      </c>
    </row>
    <row r="310" spans="1:10" ht="11.25">
      <c r="A310" s="126">
        <v>309</v>
      </c>
      <c r="B310" s="126" t="s">
        <v>934</v>
      </c>
      <c r="C310" s="126" t="s">
        <v>308</v>
      </c>
      <c r="D310" s="126" t="s">
        <v>2031</v>
      </c>
      <c r="E310" s="126" t="s">
        <v>2032</v>
      </c>
      <c r="F310" s="126" t="s">
        <v>2033</v>
      </c>
      <c r="G310" s="126" t="s">
        <v>1048</v>
      </c>
      <c r="J310" s="126" t="s">
        <v>3136</v>
      </c>
    </row>
    <row r="311" spans="1:10" ht="11.25">
      <c r="A311" s="126">
        <v>310</v>
      </c>
      <c r="B311" s="126" t="s">
        <v>934</v>
      </c>
      <c r="C311" s="126" t="s">
        <v>308</v>
      </c>
      <c r="D311" s="126" t="s">
        <v>2034</v>
      </c>
      <c r="E311" s="126" t="s">
        <v>2035</v>
      </c>
      <c r="F311" s="126" t="s">
        <v>2036</v>
      </c>
      <c r="G311" s="126" t="s">
        <v>2037</v>
      </c>
      <c r="H311" s="126" t="s">
        <v>2038</v>
      </c>
      <c r="J311" s="126" t="s">
        <v>3136</v>
      </c>
    </row>
    <row r="312" spans="1:10" ht="11.25">
      <c r="A312" s="126">
        <v>311</v>
      </c>
      <c r="B312" s="126" t="s">
        <v>934</v>
      </c>
      <c r="C312" s="126" t="s">
        <v>308</v>
      </c>
      <c r="D312" s="126" t="s">
        <v>2039</v>
      </c>
      <c r="E312" s="126" t="s">
        <v>2040</v>
      </c>
      <c r="F312" s="126" t="s">
        <v>2041</v>
      </c>
      <c r="G312" s="126" t="s">
        <v>1357</v>
      </c>
      <c r="J312" s="126" t="s">
        <v>3136</v>
      </c>
    </row>
    <row r="313" spans="1:10" ht="11.25">
      <c r="A313" s="126">
        <v>312</v>
      </c>
      <c r="B313" s="126" t="s">
        <v>934</v>
      </c>
      <c r="C313" s="126" t="s">
        <v>308</v>
      </c>
      <c r="D313" s="126" t="s">
        <v>2042</v>
      </c>
      <c r="E313" s="126" t="s">
        <v>2043</v>
      </c>
      <c r="F313" s="126" t="s">
        <v>2044</v>
      </c>
      <c r="G313" s="126" t="s">
        <v>996</v>
      </c>
      <c r="J313" s="126" t="s">
        <v>3136</v>
      </c>
    </row>
    <row r="314" spans="1:10" ht="11.25">
      <c r="A314" s="126">
        <v>313</v>
      </c>
      <c r="B314" s="126" t="s">
        <v>934</v>
      </c>
      <c r="C314" s="126" t="s">
        <v>308</v>
      </c>
      <c r="D314" s="126" t="s">
        <v>2045</v>
      </c>
      <c r="E314" s="126" t="s">
        <v>2046</v>
      </c>
      <c r="F314" s="126" t="s">
        <v>2047</v>
      </c>
      <c r="G314" s="126" t="s">
        <v>985</v>
      </c>
      <c r="J314" s="126" t="s">
        <v>3136</v>
      </c>
    </row>
    <row r="315" spans="1:10" ht="11.25">
      <c r="A315" s="126">
        <v>314</v>
      </c>
      <c r="B315" s="126" t="s">
        <v>934</v>
      </c>
      <c r="C315" s="126" t="s">
        <v>308</v>
      </c>
      <c r="D315" s="126" t="s">
        <v>2048</v>
      </c>
      <c r="E315" s="126" t="s">
        <v>2049</v>
      </c>
      <c r="F315" s="126" t="s">
        <v>2050</v>
      </c>
      <c r="G315" s="126" t="s">
        <v>1048</v>
      </c>
      <c r="J315" s="126" t="s">
        <v>3136</v>
      </c>
    </row>
    <row r="316" spans="1:10" ht="11.25">
      <c r="A316" s="126">
        <v>315</v>
      </c>
      <c r="B316" s="126" t="s">
        <v>934</v>
      </c>
      <c r="C316" s="126" t="s">
        <v>308</v>
      </c>
      <c r="D316" s="126" t="s">
        <v>2051</v>
      </c>
      <c r="E316" s="126" t="s">
        <v>2052</v>
      </c>
      <c r="F316" s="126" t="s">
        <v>2053</v>
      </c>
      <c r="G316" s="126" t="s">
        <v>2054</v>
      </c>
      <c r="J316" s="126" t="s">
        <v>3136</v>
      </c>
    </row>
    <row r="317" spans="1:10" ht="11.25">
      <c r="A317" s="126">
        <v>316</v>
      </c>
      <c r="B317" s="126" t="s">
        <v>934</v>
      </c>
      <c r="C317" s="126" t="s">
        <v>308</v>
      </c>
      <c r="D317" s="126" t="s">
        <v>2055</v>
      </c>
      <c r="E317" s="126" t="s">
        <v>2056</v>
      </c>
      <c r="F317" s="126" t="s">
        <v>2057</v>
      </c>
      <c r="G317" s="126" t="s">
        <v>973</v>
      </c>
      <c r="J317" s="126" t="s">
        <v>3136</v>
      </c>
    </row>
    <row r="318" spans="1:10" ht="11.25">
      <c r="A318" s="126">
        <v>317</v>
      </c>
      <c r="B318" s="126" t="s">
        <v>934</v>
      </c>
      <c r="C318" s="126" t="s">
        <v>308</v>
      </c>
      <c r="D318" s="126" t="s">
        <v>2058</v>
      </c>
      <c r="E318" s="126" t="s">
        <v>2059</v>
      </c>
      <c r="F318" s="126" t="s">
        <v>2060</v>
      </c>
      <c r="G318" s="126" t="s">
        <v>2061</v>
      </c>
      <c r="J318" s="126" t="s">
        <v>3136</v>
      </c>
    </row>
    <row r="319" spans="1:10" ht="11.25">
      <c r="A319" s="126">
        <v>318</v>
      </c>
      <c r="B319" s="126" t="s">
        <v>934</v>
      </c>
      <c r="C319" s="126" t="s">
        <v>308</v>
      </c>
      <c r="D319" s="126" t="s">
        <v>2062</v>
      </c>
      <c r="E319" s="126" t="s">
        <v>2063</v>
      </c>
      <c r="F319" s="126" t="s">
        <v>2064</v>
      </c>
      <c r="G319" s="126" t="s">
        <v>973</v>
      </c>
      <c r="J319" s="126" t="s">
        <v>3136</v>
      </c>
    </row>
    <row r="320" spans="1:10" ht="11.25">
      <c r="A320" s="126">
        <v>319</v>
      </c>
      <c r="B320" s="126" t="s">
        <v>934</v>
      </c>
      <c r="C320" s="126" t="s">
        <v>308</v>
      </c>
      <c r="D320" s="126" t="s">
        <v>2065</v>
      </c>
      <c r="E320" s="126" t="s">
        <v>2066</v>
      </c>
      <c r="F320" s="126" t="s">
        <v>2067</v>
      </c>
      <c r="G320" s="126" t="s">
        <v>973</v>
      </c>
      <c r="J320" s="126" t="s">
        <v>3136</v>
      </c>
    </row>
    <row r="321" spans="1:10" ht="11.25">
      <c r="A321" s="126">
        <v>320</v>
      </c>
      <c r="B321" s="126" t="s">
        <v>934</v>
      </c>
      <c r="C321" s="126" t="s">
        <v>308</v>
      </c>
      <c r="D321" s="126" t="s">
        <v>2068</v>
      </c>
      <c r="E321" s="126" t="s">
        <v>2069</v>
      </c>
      <c r="F321" s="126" t="s">
        <v>2070</v>
      </c>
      <c r="G321" s="126" t="s">
        <v>1155</v>
      </c>
      <c r="J321" s="126" t="s">
        <v>3136</v>
      </c>
    </row>
    <row r="322" spans="1:10" ht="11.25">
      <c r="A322" s="126">
        <v>321</v>
      </c>
      <c r="B322" s="126" t="s">
        <v>934</v>
      </c>
      <c r="C322" s="126" t="s">
        <v>308</v>
      </c>
      <c r="D322" s="126" t="s">
        <v>2071</v>
      </c>
      <c r="E322" s="126" t="s">
        <v>2072</v>
      </c>
      <c r="F322" s="126" t="s">
        <v>2073</v>
      </c>
      <c r="G322" s="126" t="s">
        <v>1226</v>
      </c>
      <c r="J322" s="126" t="s">
        <v>3136</v>
      </c>
    </row>
    <row r="323" spans="1:10" ht="11.25">
      <c r="A323" s="126">
        <v>322</v>
      </c>
      <c r="B323" s="126" t="s">
        <v>934</v>
      </c>
      <c r="C323" s="126" t="s">
        <v>308</v>
      </c>
      <c r="D323" s="126" t="s">
        <v>2074</v>
      </c>
      <c r="E323" s="126" t="s">
        <v>2075</v>
      </c>
      <c r="F323" s="126" t="s">
        <v>2076</v>
      </c>
      <c r="G323" s="126" t="s">
        <v>1048</v>
      </c>
      <c r="J323" s="126" t="s">
        <v>3136</v>
      </c>
    </row>
    <row r="324" spans="1:10" ht="11.25">
      <c r="A324" s="126">
        <v>323</v>
      </c>
      <c r="B324" s="126" t="s">
        <v>934</v>
      </c>
      <c r="C324" s="126" t="s">
        <v>308</v>
      </c>
      <c r="D324" s="126" t="s">
        <v>2077</v>
      </c>
      <c r="E324" s="126" t="s">
        <v>2078</v>
      </c>
      <c r="F324" s="126" t="s">
        <v>2079</v>
      </c>
      <c r="G324" s="126" t="s">
        <v>1226</v>
      </c>
      <c r="J324" s="126" t="s">
        <v>3136</v>
      </c>
    </row>
    <row r="325" spans="1:10" ht="11.25">
      <c r="A325" s="126">
        <v>324</v>
      </c>
      <c r="B325" s="126" t="s">
        <v>934</v>
      </c>
      <c r="C325" s="126" t="s">
        <v>308</v>
      </c>
      <c r="D325" s="126" t="s">
        <v>2080</v>
      </c>
      <c r="E325" s="126" t="s">
        <v>2081</v>
      </c>
      <c r="F325" s="126" t="s">
        <v>2082</v>
      </c>
      <c r="G325" s="126" t="s">
        <v>1357</v>
      </c>
      <c r="J325" s="126" t="s">
        <v>3136</v>
      </c>
    </row>
    <row r="326" spans="1:10" ht="11.25">
      <c r="A326" s="126">
        <v>325</v>
      </c>
      <c r="B326" s="126" t="s">
        <v>934</v>
      </c>
      <c r="C326" s="126" t="s">
        <v>308</v>
      </c>
      <c r="D326" s="126" t="s">
        <v>2083</v>
      </c>
      <c r="E326" s="126" t="s">
        <v>2084</v>
      </c>
      <c r="F326" s="126" t="s">
        <v>2085</v>
      </c>
      <c r="G326" s="126" t="s">
        <v>1155</v>
      </c>
      <c r="J326" s="126" t="s">
        <v>3136</v>
      </c>
    </row>
    <row r="327" spans="1:10" ht="11.25">
      <c r="A327" s="126">
        <v>326</v>
      </c>
      <c r="B327" s="126" t="s">
        <v>934</v>
      </c>
      <c r="C327" s="126" t="s">
        <v>308</v>
      </c>
      <c r="D327" s="126" t="s">
        <v>2086</v>
      </c>
      <c r="E327" s="126" t="s">
        <v>2087</v>
      </c>
      <c r="F327" s="126" t="s">
        <v>2088</v>
      </c>
      <c r="G327" s="126" t="s">
        <v>1251</v>
      </c>
      <c r="J327" s="126" t="s">
        <v>3136</v>
      </c>
    </row>
    <row r="328" spans="1:10" ht="11.25">
      <c r="A328" s="126">
        <v>327</v>
      </c>
      <c r="B328" s="126" t="s">
        <v>934</v>
      </c>
      <c r="C328" s="126" t="s">
        <v>308</v>
      </c>
      <c r="D328" s="126" t="s">
        <v>2089</v>
      </c>
      <c r="E328" s="126" t="s">
        <v>2090</v>
      </c>
      <c r="F328" s="126" t="s">
        <v>2091</v>
      </c>
      <c r="G328" s="126" t="s">
        <v>985</v>
      </c>
      <c r="J328" s="126" t="s">
        <v>3136</v>
      </c>
    </row>
    <row r="329" spans="1:10" ht="11.25">
      <c r="A329" s="126">
        <v>328</v>
      </c>
      <c r="B329" s="126" t="s">
        <v>934</v>
      </c>
      <c r="C329" s="126" t="s">
        <v>308</v>
      </c>
      <c r="D329" s="126" t="s">
        <v>2092</v>
      </c>
      <c r="E329" s="126" t="s">
        <v>2093</v>
      </c>
      <c r="F329" s="126" t="s">
        <v>2094</v>
      </c>
      <c r="G329" s="126" t="s">
        <v>1226</v>
      </c>
      <c r="J329" s="126" t="s">
        <v>3136</v>
      </c>
    </row>
    <row r="330" spans="1:10" ht="11.25">
      <c r="A330" s="126">
        <v>329</v>
      </c>
      <c r="B330" s="126" t="s">
        <v>934</v>
      </c>
      <c r="C330" s="126" t="s">
        <v>308</v>
      </c>
      <c r="D330" s="126" t="s">
        <v>2095</v>
      </c>
      <c r="E330" s="126" t="s">
        <v>2096</v>
      </c>
      <c r="F330" s="126" t="s">
        <v>2097</v>
      </c>
      <c r="G330" s="126" t="s">
        <v>1357</v>
      </c>
      <c r="J330" s="126" t="s">
        <v>3136</v>
      </c>
    </row>
    <row r="331" spans="1:10" ht="11.25">
      <c r="A331" s="126">
        <v>330</v>
      </c>
      <c r="B331" s="126" t="s">
        <v>934</v>
      </c>
      <c r="C331" s="126" t="s">
        <v>308</v>
      </c>
      <c r="D331" s="126" t="s">
        <v>2098</v>
      </c>
      <c r="E331" s="126" t="s">
        <v>2099</v>
      </c>
      <c r="F331" s="126" t="s">
        <v>2100</v>
      </c>
      <c r="G331" s="126" t="s">
        <v>1048</v>
      </c>
      <c r="J331" s="126" t="s">
        <v>3136</v>
      </c>
    </row>
    <row r="332" spans="1:10" ht="11.25">
      <c r="A332" s="126">
        <v>331</v>
      </c>
      <c r="B332" s="126" t="s">
        <v>934</v>
      </c>
      <c r="C332" s="126" t="s">
        <v>308</v>
      </c>
      <c r="D332" s="126" t="s">
        <v>2101</v>
      </c>
      <c r="E332" s="126" t="s">
        <v>2102</v>
      </c>
      <c r="F332" s="126" t="s">
        <v>2103</v>
      </c>
      <c r="G332" s="126" t="s">
        <v>996</v>
      </c>
      <c r="I332" s="126" t="s">
        <v>2104</v>
      </c>
      <c r="J332" s="126" t="s">
        <v>3136</v>
      </c>
    </row>
    <row r="333" spans="1:10" ht="11.25">
      <c r="A333" s="126">
        <v>332</v>
      </c>
      <c r="B333" s="126" t="s">
        <v>934</v>
      </c>
      <c r="C333" s="126" t="s">
        <v>308</v>
      </c>
      <c r="D333" s="126" t="s">
        <v>2105</v>
      </c>
      <c r="E333" s="126" t="s">
        <v>2106</v>
      </c>
      <c r="F333" s="126" t="s">
        <v>2107</v>
      </c>
      <c r="G333" s="126" t="s">
        <v>1243</v>
      </c>
      <c r="J333" s="126" t="s">
        <v>3136</v>
      </c>
    </row>
    <row r="334" spans="1:10" ht="11.25">
      <c r="A334" s="126">
        <v>333</v>
      </c>
      <c r="B334" s="126" t="s">
        <v>934</v>
      </c>
      <c r="C334" s="126" t="s">
        <v>308</v>
      </c>
      <c r="D334" s="126" t="s">
        <v>2108</v>
      </c>
      <c r="E334" s="126" t="s">
        <v>2109</v>
      </c>
      <c r="F334" s="126" t="s">
        <v>2110</v>
      </c>
      <c r="G334" s="126" t="s">
        <v>1357</v>
      </c>
      <c r="J334" s="126" t="s">
        <v>3136</v>
      </c>
    </row>
    <row r="335" spans="1:10" ht="11.25">
      <c r="A335" s="126">
        <v>334</v>
      </c>
      <c r="B335" s="126" t="s">
        <v>934</v>
      </c>
      <c r="C335" s="126" t="s">
        <v>308</v>
      </c>
      <c r="D335" s="126" t="s">
        <v>2111</v>
      </c>
      <c r="E335" s="126" t="s">
        <v>2112</v>
      </c>
      <c r="F335" s="126" t="s">
        <v>2113</v>
      </c>
      <c r="G335" s="126" t="s">
        <v>985</v>
      </c>
      <c r="J335" s="126" t="s">
        <v>3136</v>
      </c>
    </row>
    <row r="336" spans="1:10" ht="11.25">
      <c r="A336" s="126">
        <v>335</v>
      </c>
      <c r="B336" s="126" t="s">
        <v>934</v>
      </c>
      <c r="C336" s="126" t="s">
        <v>308</v>
      </c>
      <c r="D336" s="126" t="s">
        <v>2114</v>
      </c>
      <c r="E336" s="126" t="s">
        <v>2115</v>
      </c>
      <c r="F336" s="126" t="s">
        <v>2116</v>
      </c>
      <c r="G336" s="126" t="s">
        <v>985</v>
      </c>
      <c r="J336" s="126" t="s">
        <v>3136</v>
      </c>
    </row>
    <row r="337" spans="1:10" ht="11.25">
      <c r="A337" s="126">
        <v>336</v>
      </c>
      <c r="B337" s="126" t="s">
        <v>934</v>
      </c>
      <c r="C337" s="126" t="s">
        <v>308</v>
      </c>
      <c r="D337" s="126" t="s">
        <v>2117</v>
      </c>
      <c r="E337" s="126" t="s">
        <v>2118</v>
      </c>
      <c r="F337" s="126" t="s">
        <v>2119</v>
      </c>
      <c r="G337" s="126" t="s">
        <v>1243</v>
      </c>
      <c r="J337" s="126" t="s">
        <v>3136</v>
      </c>
    </row>
    <row r="338" spans="1:10" ht="11.25">
      <c r="A338" s="126">
        <v>337</v>
      </c>
      <c r="B338" s="126" t="s">
        <v>934</v>
      </c>
      <c r="C338" s="126" t="s">
        <v>308</v>
      </c>
      <c r="D338" s="126" t="s">
        <v>2120</v>
      </c>
      <c r="E338" s="126" t="s">
        <v>2121</v>
      </c>
      <c r="F338" s="126" t="s">
        <v>2122</v>
      </c>
      <c r="G338" s="126" t="s">
        <v>1243</v>
      </c>
      <c r="J338" s="126" t="s">
        <v>3136</v>
      </c>
    </row>
    <row r="339" spans="1:10" ht="11.25">
      <c r="A339" s="126">
        <v>338</v>
      </c>
      <c r="B339" s="126" t="s">
        <v>934</v>
      </c>
      <c r="C339" s="126" t="s">
        <v>308</v>
      </c>
      <c r="D339" s="126" t="s">
        <v>2123</v>
      </c>
      <c r="E339" s="126" t="s">
        <v>2124</v>
      </c>
      <c r="F339" s="126" t="s">
        <v>2125</v>
      </c>
      <c r="G339" s="126" t="s">
        <v>1155</v>
      </c>
      <c r="I339" s="126" t="s">
        <v>2126</v>
      </c>
      <c r="J339" s="126" t="s">
        <v>3136</v>
      </c>
    </row>
    <row r="340" spans="1:10" ht="11.25">
      <c r="A340" s="126">
        <v>339</v>
      </c>
      <c r="B340" s="126" t="s">
        <v>934</v>
      </c>
      <c r="C340" s="126" t="s">
        <v>308</v>
      </c>
      <c r="D340" s="126" t="s">
        <v>2127</v>
      </c>
      <c r="E340" s="126" t="s">
        <v>2128</v>
      </c>
      <c r="F340" s="126" t="s">
        <v>2129</v>
      </c>
      <c r="G340" s="126" t="s">
        <v>969</v>
      </c>
      <c r="J340" s="126" t="s">
        <v>3136</v>
      </c>
    </row>
    <row r="341" spans="1:10" ht="11.25">
      <c r="A341" s="126">
        <v>340</v>
      </c>
      <c r="B341" s="126" t="s">
        <v>934</v>
      </c>
      <c r="C341" s="126" t="s">
        <v>308</v>
      </c>
      <c r="D341" s="126" t="s">
        <v>2130</v>
      </c>
      <c r="E341" s="126" t="s">
        <v>2131</v>
      </c>
      <c r="F341" s="126" t="s">
        <v>2132</v>
      </c>
      <c r="G341" s="126" t="s">
        <v>996</v>
      </c>
      <c r="J341" s="126" t="s">
        <v>3136</v>
      </c>
    </row>
    <row r="342" spans="1:10" ht="11.25">
      <c r="A342" s="126">
        <v>341</v>
      </c>
      <c r="B342" s="126" t="s">
        <v>934</v>
      </c>
      <c r="C342" s="126" t="s">
        <v>308</v>
      </c>
      <c r="D342" s="126" t="s">
        <v>2133</v>
      </c>
      <c r="E342" s="126" t="s">
        <v>2134</v>
      </c>
      <c r="F342" s="126" t="s">
        <v>2135</v>
      </c>
      <c r="G342" s="126" t="s">
        <v>1226</v>
      </c>
      <c r="J342" s="126" t="s">
        <v>3136</v>
      </c>
    </row>
    <row r="343" spans="1:10" ht="11.25">
      <c r="A343" s="126">
        <v>342</v>
      </c>
      <c r="B343" s="126" t="s">
        <v>934</v>
      </c>
      <c r="C343" s="126" t="s">
        <v>308</v>
      </c>
      <c r="D343" s="126" t="s">
        <v>2136</v>
      </c>
      <c r="E343" s="126" t="s">
        <v>2137</v>
      </c>
      <c r="F343" s="126" t="s">
        <v>2138</v>
      </c>
      <c r="G343" s="126" t="s">
        <v>973</v>
      </c>
      <c r="J343" s="126" t="s">
        <v>3136</v>
      </c>
    </row>
    <row r="344" spans="1:10" ht="11.25">
      <c r="A344" s="126">
        <v>343</v>
      </c>
      <c r="B344" s="126" t="s">
        <v>934</v>
      </c>
      <c r="C344" s="126" t="s">
        <v>308</v>
      </c>
      <c r="D344" s="126" t="s">
        <v>2139</v>
      </c>
      <c r="E344" s="126" t="s">
        <v>2140</v>
      </c>
      <c r="F344" s="126" t="s">
        <v>2141</v>
      </c>
      <c r="G344" s="126" t="s">
        <v>996</v>
      </c>
      <c r="J344" s="126" t="s">
        <v>3136</v>
      </c>
    </row>
    <row r="345" spans="1:10" ht="11.25">
      <c r="A345" s="126">
        <v>344</v>
      </c>
      <c r="B345" s="126" t="s">
        <v>934</v>
      </c>
      <c r="C345" s="126" t="s">
        <v>308</v>
      </c>
      <c r="D345" s="126" t="s">
        <v>2142</v>
      </c>
      <c r="E345" s="126" t="s">
        <v>2143</v>
      </c>
      <c r="F345" s="126" t="s">
        <v>2144</v>
      </c>
      <c r="G345" s="126" t="s">
        <v>1226</v>
      </c>
      <c r="J345" s="126" t="s">
        <v>3136</v>
      </c>
    </row>
    <row r="346" spans="1:10" ht="11.25">
      <c r="A346" s="126">
        <v>345</v>
      </c>
      <c r="B346" s="126" t="s">
        <v>934</v>
      </c>
      <c r="C346" s="126" t="s">
        <v>308</v>
      </c>
      <c r="D346" s="126" t="s">
        <v>2145</v>
      </c>
      <c r="E346" s="126" t="s">
        <v>2146</v>
      </c>
      <c r="F346" s="126" t="s">
        <v>2147</v>
      </c>
      <c r="G346" s="126" t="s">
        <v>2148</v>
      </c>
      <c r="J346" s="126" t="s">
        <v>3136</v>
      </c>
    </row>
    <row r="347" spans="1:10" ht="11.25">
      <c r="A347" s="126">
        <v>346</v>
      </c>
      <c r="B347" s="126" t="s">
        <v>934</v>
      </c>
      <c r="C347" s="126" t="s">
        <v>308</v>
      </c>
      <c r="D347" s="126" t="s">
        <v>2149</v>
      </c>
      <c r="E347" s="126" t="s">
        <v>2150</v>
      </c>
      <c r="F347" s="126" t="s">
        <v>2151</v>
      </c>
      <c r="G347" s="126" t="s">
        <v>2152</v>
      </c>
      <c r="J347" s="126" t="s">
        <v>3136</v>
      </c>
    </row>
    <row r="348" spans="1:10" ht="11.25">
      <c r="A348" s="126">
        <v>347</v>
      </c>
      <c r="B348" s="126" t="s">
        <v>934</v>
      </c>
      <c r="C348" s="126" t="s">
        <v>308</v>
      </c>
      <c r="D348" s="126" t="s">
        <v>2153</v>
      </c>
      <c r="E348" s="126" t="s">
        <v>2154</v>
      </c>
      <c r="F348" s="126" t="s">
        <v>2155</v>
      </c>
      <c r="G348" s="126" t="s">
        <v>1357</v>
      </c>
      <c r="J348" s="126" t="s">
        <v>3136</v>
      </c>
    </row>
    <row r="349" spans="1:10" ht="11.25">
      <c r="A349" s="126">
        <v>348</v>
      </c>
      <c r="B349" s="126" t="s">
        <v>934</v>
      </c>
      <c r="C349" s="126" t="s">
        <v>308</v>
      </c>
      <c r="D349" s="126" t="s">
        <v>2156</v>
      </c>
      <c r="E349" s="126" t="s">
        <v>2157</v>
      </c>
      <c r="F349" s="126" t="s">
        <v>2158</v>
      </c>
      <c r="G349" s="126" t="s">
        <v>2159</v>
      </c>
      <c r="J349" s="126" t="s">
        <v>3136</v>
      </c>
    </row>
    <row r="350" spans="1:10" ht="11.25">
      <c r="A350" s="126">
        <v>349</v>
      </c>
      <c r="B350" s="126" t="s">
        <v>934</v>
      </c>
      <c r="C350" s="126" t="s">
        <v>308</v>
      </c>
      <c r="D350" s="126" t="s">
        <v>2160</v>
      </c>
      <c r="E350" s="126" t="s">
        <v>2161</v>
      </c>
      <c r="F350" s="126" t="s">
        <v>2162</v>
      </c>
      <c r="G350" s="126" t="s">
        <v>1060</v>
      </c>
      <c r="J350" s="126" t="s">
        <v>3136</v>
      </c>
    </row>
    <row r="351" spans="1:10" ht="11.25">
      <c r="A351" s="126">
        <v>350</v>
      </c>
      <c r="B351" s="126" t="s">
        <v>934</v>
      </c>
      <c r="C351" s="126" t="s">
        <v>308</v>
      </c>
      <c r="D351" s="126" t="s">
        <v>2163</v>
      </c>
      <c r="E351" s="126" t="s">
        <v>2164</v>
      </c>
      <c r="F351" s="126" t="s">
        <v>2165</v>
      </c>
      <c r="G351" s="126" t="s">
        <v>985</v>
      </c>
      <c r="J351" s="126" t="s">
        <v>3136</v>
      </c>
    </row>
    <row r="352" spans="1:10" ht="11.25">
      <c r="A352" s="126">
        <v>351</v>
      </c>
      <c r="B352" s="126" t="s">
        <v>934</v>
      </c>
      <c r="C352" s="126" t="s">
        <v>308</v>
      </c>
      <c r="D352" s="126" t="s">
        <v>2166</v>
      </c>
      <c r="E352" s="126" t="s">
        <v>2167</v>
      </c>
      <c r="F352" s="126" t="s">
        <v>2168</v>
      </c>
      <c r="G352" s="126" t="s">
        <v>973</v>
      </c>
      <c r="J352" s="126" t="s">
        <v>3136</v>
      </c>
    </row>
    <row r="353" spans="1:10" ht="11.25">
      <c r="A353" s="126">
        <v>352</v>
      </c>
      <c r="B353" s="126" t="s">
        <v>934</v>
      </c>
      <c r="C353" s="126" t="s">
        <v>308</v>
      </c>
      <c r="D353" s="126" t="s">
        <v>2169</v>
      </c>
      <c r="E353" s="126" t="s">
        <v>2170</v>
      </c>
      <c r="F353" s="126" t="s">
        <v>2171</v>
      </c>
      <c r="G353" s="126" t="s">
        <v>1226</v>
      </c>
      <c r="J353" s="126" t="s">
        <v>3136</v>
      </c>
    </row>
    <row r="354" spans="1:10" ht="11.25">
      <c r="A354" s="126">
        <v>353</v>
      </c>
      <c r="B354" s="126" t="s">
        <v>934</v>
      </c>
      <c r="C354" s="126" t="s">
        <v>308</v>
      </c>
      <c r="D354" s="126" t="s">
        <v>2172</v>
      </c>
      <c r="E354" s="126" t="s">
        <v>2173</v>
      </c>
      <c r="F354" s="126" t="s">
        <v>2174</v>
      </c>
      <c r="G354" s="126" t="s">
        <v>985</v>
      </c>
      <c r="J354" s="126" t="s">
        <v>3136</v>
      </c>
    </row>
    <row r="355" spans="1:10" ht="11.25">
      <c r="A355" s="126">
        <v>354</v>
      </c>
      <c r="B355" s="126" t="s">
        <v>934</v>
      </c>
      <c r="C355" s="126" t="s">
        <v>308</v>
      </c>
      <c r="D355" s="126" t="s">
        <v>2175</v>
      </c>
      <c r="E355" s="126" t="s">
        <v>2176</v>
      </c>
      <c r="F355" s="126" t="s">
        <v>2177</v>
      </c>
      <c r="G355" s="126" t="s">
        <v>1021</v>
      </c>
      <c r="J355" s="126" t="s">
        <v>3136</v>
      </c>
    </row>
    <row r="356" spans="1:10" ht="11.25">
      <c r="A356" s="126">
        <v>355</v>
      </c>
      <c r="B356" s="126" t="s">
        <v>934</v>
      </c>
      <c r="C356" s="126" t="s">
        <v>308</v>
      </c>
      <c r="D356" s="126" t="s">
        <v>2178</v>
      </c>
      <c r="E356" s="126" t="s">
        <v>2179</v>
      </c>
      <c r="F356" s="126" t="s">
        <v>2180</v>
      </c>
      <c r="G356" s="126" t="s">
        <v>977</v>
      </c>
      <c r="J356" s="126" t="s">
        <v>3136</v>
      </c>
    </row>
    <row r="357" spans="1:10" ht="11.25">
      <c r="A357" s="126">
        <v>356</v>
      </c>
      <c r="B357" s="126" t="s">
        <v>934</v>
      </c>
      <c r="C357" s="126" t="s">
        <v>308</v>
      </c>
      <c r="D357" s="126" t="s">
        <v>2181</v>
      </c>
      <c r="E357" s="126" t="s">
        <v>2182</v>
      </c>
      <c r="F357" s="126" t="s">
        <v>2183</v>
      </c>
      <c r="G357" s="126" t="s">
        <v>1048</v>
      </c>
      <c r="J357" s="126" t="s">
        <v>3136</v>
      </c>
    </row>
    <row r="358" spans="1:10" ht="11.25">
      <c r="A358" s="126">
        <v>357</v>
      </c>
      <c r="B358" s="126" t="s">
        <v>934</v>
      </c>
      <c r="C358" s="126" t="s">
        <v>308</v>
      </c>
      <c r="D358" s="126" t="s">
        <v>2184</v>
      </c>
      <c r="E358" s="126" t="s">
        <v>2185</v>
      </c>
      <c r="F358" s="126" t="s">
        <v>2044</v>
      </c>
      <c r="G358" s="126" t="s">
        <v>1155</v>
      </c>
      <c r="J358" s="126" t="s">
        <v>3136</v>
      </c>
    </row>
    <row r="359" spans="1:10" ht="11.25">
      <c r="A359" s="126">
        <v>358</v>
      </c>
      <c r="B359" s="126" t="s">
        <v>934</v>
      </c>
      <c r="C359" s="126" t="s">
        <v>308</v>
      </c>
      <c r="D359" s="126" t="s">
        <v>2186</v>
      </c>
      <c r="E359" s="126" t="s">
        <v>2187</v>
      </c>
      <c r="F359" s="126" t="s">
        <v>2188</v>
      </c>
      <c r="G359" s="126" t="s">
        <v>985</v>
      </c>
      <c r="J359" s="126" t="s">
        <v>3136</v>
      </c>
    </row>
    <row r="360" spans="1:10" ht="11.25">
      <c r="A360" s="126">
        <v>359</v>
      </c>
      <c r="B360" s="126" t="s">
        <v>934</v>
      </c>
      <c r="C360" s="126" t="s">
        <v>308</v>
      </c>
      <c r="D360" s="126" t="s">
        <v>2189</v>
      </c>
      <c r="E360" s="126" t="s">
        <v>2190</v>
      </c>
      <c r="F360" s="126" t="s">
        <v>2191</v>
      </c>
      <c r="G360" s="126" t="s">
        <v>973</v>
      </c>
      <c r="J360" s="126" t="s">
        <v>3136</v>
      </c>
    </row>
    <row r="361" spans="1:10" ht="11.25">
      <c r="A361" s="126">
        <v>360</v>
      </c>
      <c r="B361" s="126" t="s">
        <v>934</v>
      </c>
      <c r="C361" s="126" t="s">
        <v>308</v>
      </c>
      <c r="D361" s="126" t="s">
        <v>2192</v>
      </c>
      <c r="E361" s="126" t="s">
        <v>2193</v>
      </c>
      <c r="F361" s="126" t="s">
        <v>2194</v>
      </c>
      <c r="G361" s="126" t="s">
        <v>1226</v>
      </c>
      <c r="J361" s="126" t="s">
        <v>3136</v>
      </c>
    </row>
    <row r="362" spans="1:10" ht="11.25">
      <c r="A362" s="126">
        <v>361</v>
      </c>
      <c r="B362" s="126" t="s">
        <v>934</v>
      </c>
      <c r="C362" s="126" t="s">
        <v>308</v>
      </c>
      <c r="D362" s="126" t="s">
        <v>2195</v>
      </c>
      <c r="E362" s="126" t="s">
        <v>2196</v>
      </c>
      <c r="F362" s="126" t="s">
        <v>2197</v>
      </c>
      <c r="G362" s="126" t="s">
        <v>1155</v>
      </c>
      <c r="J362" s="126" t="s">
        <v>3136</v>
      </c>
    </row>
    <row r="363" spans="1:10" ht="11.25">
      <c r="A363" s="126">
        <v>362</v>
      </c>
      <c r="B363" s="126" t="s">
        <v>934</v>
      </c>
      <c r="C363" s="126" t="s">
        <v>308</v>
      </c>
      <c r="D363" s="126" t="s">
        <v>2198</v>
      </c>
      <c r="E363" s="126" t="s">
        <v>2199</v>
      </c>
      <c r="F363" s="126" t="s">
        <v>2200</v>
      </c>
      <c r="G363" s="126" t="s">
        <v>985</v>
      </c>
      <c r="J363" s="126" t="s">
        <v>3136</v>
      </c>
    </row>
    <row r="364" spans="1:10" ht="11.25">
      <c r="A364" s="126">
        <v>363</v>
      </c>
      <c r="B364" s="126" t="s">
        <v>934</v>
      </c>
      <c r="C364" s="126" t="s">
        <v>308</v>
      </c>
      <c r="D364" s="126" t="s">
        <v>2201</v>
      </c>
      <c r="E364" s="126" t="s">
        <v>2202</v>
      </c>
      <c r="F364" s="126" t="s">
        <v>2203</v>
      </c>
      <c r="G364" s="126" t="s">
        <v>973</v>
      </c>
      <c r="J364" s="126" t="s">
        <v>3136</v>
      </c>
    </row>
    <row r="365" spans="1:10" ht="11.25">
      <c r="A365" s="126">
        <v>364</v>
      </c>
      <c r="B365" s="126" t="s">
        <v>934</v>
      </c>
      <c r="C365" s="126" t="s">
        <v>308</v>
      </c>
      <c r="D365" s="126" t="s">
        <v>2204</v>
      </c>
      <c r="E365" s="126" t="s">
        <v>2205</v>
      </c>
      <c r="F365" s="126" t="s">
        <v>2206</v>
      </c>
      <c r="G365" s="126" t="s">
        <v>1060</v>
      </c>
      <c r="J365" s="126" t="s">
        <v>3136</v>
      </c>
    </row>
    <row r="366" spans="1:10" ht="11.25">
      <c r="A366" s="126">
        <v>365</v>
      </c>
      <c r="B366" s="126" t="s">
        <v>934</v>
      </c>
      <c r="C366" s="126" t="s">
        <v>308</v>
      </c>
      <c r="D366" s="126" t="s">
        <v>2207</v>
      </c>
      <c r="E366" s="126" t="s">
        <v>2208</v>
      </c>
      <c r="F366" s="126" t="s">
        <v>2209</v>
      </c>
      <c r="G366" s="126" t="s">
        <v>973</v>
      </c>
      <c r="J366" s="126" t="s">
        <v>3136</v>
      </c>
    </row>
    <row r="367" spans="1:10" ht="11.25">
      <c r="A367" s="126">
        <v>366</v>
      </c>
      <c r="B367" s="126" t="s">
        <v>934</v>
      </c>
      <c r="C367" s="126" t="s">
        <v>308</v>
      </c>
      <c r="D367" s="126" t="s">
        <v>2210</v>
      </c>
      <c r="E367" s="126" t="s">
        <v>2211</v>
      </c>
      <c r="F367" s="126" t="s">
        <v>2212</v>
      </c>
      <c r="G367" s="126" t="s">
        <v>996</v>
      </c>
      <c r="J367" s="126" t="s">
        <v>3136</v>
      </c>
    </row>
    <row r="368" spans="1:10" ht="11.25">
      <c r="A368" s="126">
        <v>367</v>
      </c>
      <c r="B368" s="126" t="s">
        <v>934</v>
      </c>
      <c r="C368" s="126" t="s">
        <v>308</v>
      </c>
      <c r="D368" s="126" t="s">
        <v>2213</v>
      </c>
      <c r="E368" s="126" t="s">
        <v>2214</v>
      </c>
      <c r="F368" s="126" t="s">
        <v>941</v>
      </c>
      <c r="G368" s="126" t="s">
        <v>1126</v>
      </c>
      <c r="J368" s="126" t="s">
        <v>3136</v>
      </c>
    </row>
    <row r="369" spans="1:10" ht="11.25">
      <c r="A369" s="126">
        <v>368</v>
      </c>
      <c r="B369" s="126" t="s">
        <v>934</v>
      </c>
      <c r="C369" s="126" t="s">
        <v>308</v>
      </c>
      <c r="D369" s="126" t="s">
        <v>2215</v>
      </c>
      <c r="E369" s="126" t="s">
        <v>2216</v>
      </c>
      <c r="F369" s="126" t="s">
        <v>1068</v>
      </c>
      <c r="G369" s="126" t="s">
        <v>2217</v>
      </c>
      <c r="H369" s="126" t="s">
        <v>1069</v>
      </c>
      <c r="J369" s="126" t="s">
        <v>3136</v>
      </c>
    </row>
    <row r="370" spans="1:10" ht="11.25">
      <c r="A370" s="126">
        <v>369</v>
      </c>
      <c r="B370" s="126" t="s">
        <v>934</v>
      </c>
      <c r="C370" s="126" t="s">
        <v>308</v>
      </c>
      <c r="D370" s="126" t="s">
        <v>2218</v>
      </c>
      <c r="E370" s="126" t="s">
        <v>2219</v>
      </c>
      <c r="F370" s="126" t="s">
        <v>2220</v>
      </c>
      <c r="G370" s="126" t="s">
        <v>1251</v>
      </c>
      <c r="J370" s="126" t="s">
        <v>3136</v>
      </c>
    </row>
    <row r="371" spans="1:10" ht="11.25">
      <c r="A371" s="126">
        <v>370</v>
      </c>
      <c r="B371" s="126" t="s">
        <v>934</v>
      </c>
      <c r="C371" s="126" t="s">
        <v>308</v>
      </c>
      <c r="D371" s="126" t="s">
        <v>2221</v>
      </c>
      <c r="E371" s="126" t="s">
        <v>2222</v>
      </c>
      <c r="F371" s="126" t="s">
        <v>2223</v>
      </c>
      <c r="G371" s="126" t="s">
        <v>996</v>
      </c>
      <c r="J371" s="126" t="s">
        <v>3136</v>
      </c>
    </row>
    <row r="372" spans="1:10" ht="11.25">
      <c r="A372" s="126">
        <v>371</v>
      </c>
      <c r="B372" s="126" t="s">
        <v>934</v>
      </c>
      <c r="C372" s="126" t="s">
        <v>308</v>
      </c>
      <c r="D372" s="126" t="s">
        <v>2224</v>
      </c>
      <c r="E372" s="126" t="s">
        <v>2225</v>
      </c>
      <c r="F372" s="126" t="s">
        <v>2226</v>
      </c>
      <c r="G372" s="126" t="s">
        <v>973</v>
      </c>
      <c r="J372" s="126" t="s">
        <v>3136</v>
      </c>
    </row>
    <row r="373" spans="1:10" ht="11.25">
      <c r="A373" s="126">
        <v>372</v>
      </c>
      <c r="B373" s="126" t="s">
        <v>934</v>
      </c>
      <c r="C373" s="126" t="s">
        <v>308</v>
      </c>
      <c r="D373" s="126" t="s">
        <v>2227</v>
      </c>
      <c r="E373" s="126" t="s">
        <v>2228</v>
      </c>
      <c r="F373" s="126" t="s">
        <v>2229</v>
      </c>
      <c r="G373" s="126" t="s">
        <v>985</v>
      </c>
      <c r="J373" s="126" t="s">
        <v>3136</v>
      </c>
    </row>
    <row r="374" spans="1:10" ht="11.25">
      <c r="A374" s="126">
        <v>373</v>
      </c>
      <c r="B374" s="126" t="s">
        <v>934</v>
      </c>
      <c r="C374" s="126" t="s">
        <v>308</v>
      </c>
      <c r="D374" s="126" t="s">
        <v>2230</v>
      </c>
      <c r="E374" s="126" t="s">
        <v>2231</v>
      </c>
      <c r="F374" s="126" t="s">
        <v>2232</v>
      </c>
      <c r="G374" s="126" t="s">
        <v>1048</v>
      </c>
      <c r="J374" s="126" t="s">
        <v>3136</v>
      </c>
    </row>
    <row r="375" spans="1:10" ht="11.25">
      <c r="A375" s="126">
        <v>374</v>
      </c>
      <c r="B375" s="126" t="s">
        <v>934</v>
      </c>
      <c r="C375" s="126" t="s">
        <v>308</v>
      </c>
      <c r="D375" s="126" t="s">
        <v>2233</v>
      </c>
      <c r="E375" s="126" t="s">
        <v>2234</v>
      </c>
      <c r="F375" s="126" t="s">
        <v>2235</v>
      </c>
      <c r="G375" s="126" t="s">
        <v>1021</v>
      </c>
      <c r="J375" s="126" t="s">
        <v>3136</v>
      </c>
    </row>
    <row r="376" spans="1:10" ht="11.25">
      <c r="A376" s="126">
        <v>375</v>
      </c>
      <c r="B376" s="126" t="s">
        <v>934</v>
      </c>
      <c r="C376" s="126" t="s">
        <v>308</v>
      </c>
      <c r="D376" s="126" t="s">
        <v>2236</v>
      </c>
      <c r="E376" s="126" t="s">
        <v>2237</v>
      </c>
      <c r="F376" s="126" t="s">
        <v>2238</v>
      </c>
      <c r="G376" s="126" t="s">
        <v>1251</v>
      </c>
      <c r="J376" s="126" t="s">
        <v>3136</v>
      </c>
    </row>
    <row r="377" spans="1:10" ht="11.25">
      <c r="A377" s="126">
        <v>376</v>
      </c>
      <c r="B377" s="126" t="s">
        <v>934</v>
      </c>
      <c r="C377" s="126" t="s">
        <v>308</v>
      </c>
      <c r="D377" s="126" t="s">
        <v>2239</v>
      </c>
      <c r="E377" s="126" t="s">
        <v>2240</v>
      </c>
      <c r="F377" s="126" t="s">
        <v>2241</v>
      </c>
      <c r="G377" s="126" t="s">
        <v>1401</v>
      </c>
      <c r="H377" s="126" t="s">
        <v>2242</v>
      </c>
      <c r="J377" s="126" t="s">
        <v>3136</v>
      </c>
    </row>
    <row r="378" spans="1:10" ht="11.25">
      <c r="A378" s="126">
        <v>377</v>
      </c>
      <c r="B378" s="126" t="s">
        <v>934</v>
      </c>
      <c r="C378" s="126" t="s">
        <v>308</v>
      </c>
      <c r="D378" s="126" t="s">
        <v>2243</v>
      </c>
      <c r="E378" s="126" t="s">
        <v>2244</v>
      </c>
      <c r="F378" s="126" t="s">
        <v>2245</v>
      </c>
      <c r="G378" s="126" t="s">
        <v>1155</v>
      </c>
      <c r="J378" s="126" t="s">
        <v>3136</v>
      </c>
    </row>
    <row r="379" spans="1:10" ht="11.25">
      <c r="A379" s="126">
        <v>378</v>
      </c>
      <c r="B379" s="126" t="s">
        <v>934</v>
      </c>
      <c r="C379" s="126" t="s">
        <v>308</v>
      </c>
      <c r="D379" s="126" t="s">
        <v>2246</v>
      </c>
      <c r="E379" s="126" t="s">
        <v>2247</v>
      </c>
      <c r="F379" s="126" t="s">
        <v>2248</v>
      </c>
      <c r="G379" s="126" t="s">
        <v>1583</v>
      </c>
      <c r="I379" s="126" t="s">
        <v>2249</v>
      </c>
      <c r="J379" s="126" t="s">
        <v>3136</v>
      </c>
    </row>
    <row r="380" spans="1:10" ht="11.25">
      <c r="A380" s="126">
        <v>379</v>
      </c>
      <c r="B380" s="126" t="s">
        <v>934</v>
      </c>
      <c r="C380" s="126" t="s">
        <v>308</v>
      </c>
      <c r="D380" s="126" t="s">
        <v>2250</v>
      </c>
      <c r="E380" s="126" t="s">
        <v>2251</v>
      </c>
      <c r="F380" s="126" t="s">
        <v>2252</v>
      </c>
      <c r="G380" s="126" t="s">
        <v>1021</v>
      </c>
      <c r="J380" s="126" t="s">
        <v>3136</v>
      </c>
    </row>
    <row r="381" spans="1:10" ht="11.25">
      <c r="A381" s="126">
        <v>380</v>
      </c>
      <c r="B381" s="126" t="s">
        <v>934</v>
      </c>
      <c r="C381" s="126" t="s">
        <v>308</v>
      </c>
      <c r="D381" s="126" t="s">
        <v>2253</v>
      </c>
      <c r="E381" s="126" t="s">
        <v>2254</v>
      </c>
      <c r="F381" s="126" t="s">
        <v>2255</v>
      </c>
      <c r="G381" s="126" t="s">
        <v>1583</v>
      </c>
      <c r="H381" s="126" t="s">
        <v>1823</v>
      </c>
      <c r="J381" s="126" t="s">
        <v>3136</v>
      </c>
    </row>
    <row r="382" spans="1:10" ht="11.25">
      <c r="A382" s="126">
        <v>381</v>
      </c>
      <c r="B382" s="126" t="s">
        <v>934</v>
      </c>
      <c r="C382" s="126" t="s">
        <v>308</v>
      </c>
      <c r="D382" s="126" t="s">
        <v>2256</v>
      </c>
      <c r="E382" s="126" t="s">
        <v>2257</v>
      </c>
      <c r="F382" s="126" t="s">
        <v>2258</v>
      </c>
      <c r="G382" s="126" t="s">
        <v>977</v>
      </c>
      <c r="H382" s="126" t="s">
        <v>2259</v>
      </c>
      <c r="J382" s="126" t="s">
        <v>3136</v>
      </c>
    </row>
    <row r="383" spans="1:10" ht="11.25">
      <c r="A383" s="126">
        <v>382</v>
      </c>
      <c r="B383" s="126" t="s">
        <v>934</v>
      </c>
      <c r="C383" s="126" t="s">
        <v>308</v>
      </c>
      <c r="D383" s="126" t="s">
        <v>2260</v>
      </c>
      <c r="E383" s="126" t="s">
        <v>2261</v>
      </c>
      <c r="F383" s="126" t="s">
        <v>2262</v>
      </c>
      <c r="G383" s="126" t="s">
        <v>973</v>
      </c>
      <c r="H383" s="126" t="s">
        <v>2263</v>
      </c>
      <c r="J383" s="126" t="s">
        <v>3136</v>
      </c>
    </row>
    <row r="384" spans="1:10" ht="11.25">
      <c r="A384" s="126">
        <v>383</v>
      </c>
      <c r="B384" s="126" t="s">
        <v>934</v>
      </c>
      <c r="C384" s="126" t="s">
        <v>308</v>
      </c>
      <c r="D384" s="126" t="s">
        <v>2264</v>
      </c>
      <c r="E384" s="126" t="s">
        <v>2265</v>
      </c>
      <c r="F384" s="126" t="s">
        <v>2266</v>
      </c>
      <c r="G384" s="126" t="s">
        <v>973</v>
      </c>
      <c r="J384" s="126" t="s">
        <v>3136</v>
      </c>
    </row>
    <row r="385" spans="1:10" ht="11.25">
      <c r="A385" s="126">
        <v>384</v>
      </c>
      <c r="B385" s="126" t="s">
        <v>934</v>
      </c>
      <c r="C385" s="126" t="s">
        <v>308</v>
      </c>
      <c r="D385" s="126" t="s">
        <v>2267</v>
      </c>
      <c r="E385" s="126" t="s">
        <v>2268</v>
      </c>
      <c r="F385" s="126" t="s">
        <v>2269</v>
      </c>
      <c r="G385" s="126" t="s">
        <v>1021</v>
      </c>
      <c r="J385" s="126" t="s">
        <v>3136</v>
      </c>
    </row>
    <row r="386" spans="1:10" ht="11.25">
      <c r="A386" s="126">
        <v>385</v>
      </c>
      <c r="B386" s="126" t="s">
        <v>934</v>
      </c>
      <c r="C386" s="126" t="s">
        <v>308</v>
      </c>
      <c r="D386" s="126" t="s">
        <v>2270</v>
      </c>
      <c r="E386" s="126" t="s">
        <v>2271</v>
      </c>
      <c r="F386" s="126" t="s">
        <v>2272</v>
      </c>
      <c r="G386" s="126" t="s">
        <v>1401</v>
      </c>
      <c r="H386" s="126" t="s">
        <v>2273</v>
      </c>
      <c r="J386" s="126" t="s">
        <v>3136</v>
      </c>
    </row>
    <row r="387" spans="1:10" ht="11.25">
      <c r="A387" s="126">
        <v>386</v>
      </c>
      <c r="B387" s="126" t="s">
        <v>934</v>
      </c>
      <c r="C387" s="126" t="s">
        <v>308</v>
      </c>
      <c r="D387" s="126" t="s">
        <v>2274</v>
      </c>
      <c r="E387" s="126" t="s">
        <v>2275</v>
      </c>
      <c r="F387" s="126" t="s">
        <v>2276</v>
      </c>
      <c r="G387" s="126" t="s">
        <v>1021</v>
      </c>
      <c r="H387" s="126" t="s">
        <v>2277</v>
      </c>
      <c r="J387" s="126" t="s">
        <v>3136</v>
      </c>
    </row>
    <row r="388" spans="1:10" ht="11.25">
      <c r="A388" s="126">
        <v>387</v>
      </c>
      <c r="B388" s="126" t="s">
        <v>934</v>
      </c>
      <c r="C388" s="126" t="s">
        <v>308</v>
      </c>
      <c r="D388" s="126" t="s">
        <v>2278</v>
      </c>
      <c r="E388" s="126" t="s">
        <v>2279</v>
      </c>
      <c r="F388" s="126" t="s">
        <v>2280</v>
      </c>
      <c r="G388" s="126" t="s">
        <v>1060</v>
      </c>
      <c r="J388" s="126" t="s">
        <v>3136</v>
      </c>
    </row>
    <row r="389" spans="1:10" ht="11.25">
      <c r="A389" s="126">
        <v>388</v>
      </c>
      <c r="B389" s="126" t="s">
        <v>934</v>
      </c>
      <c r="C389" s="126" t="s">
        <v>308</v>
      </c>
      <c r="D389" s="126" t="s">
        <v>2281</v>
      </c>
      <c r="E389" s="126" t="s">
        <v>2282</v>
      </c>
      <c r="F389" s="126" t="s">
        <v>2283</v>
      </c>
      <c r="G389" s="126" t="s">
        <v>1452</v>
      </c>
      <c r="H389" s="126" t="s">
        <v>2284</v>
      </c>
      <c r="J389" s="126" t="s">
        <v>3136</v>
      </c>
    </row>
    <row r="390" spans="1:10" ht="11.25">
      <c r="A390" s="126">
        <v>389</v>
      </c>
      <c r="B390" s="126" t="s">
        <v>934</v>
      </c>
      <c r="C390" s="126" t="s">
        <v>308</v>
      </c>
      <c r="D390" s="126" t="s">
        <v>2285</v>
      </c>
      <c r="E390" s="126" t="s">
        <v>2286</v>
      </c>
      <c r="F390" s="126" t="s">
        <v>2287</v>
      </c>
      <c r="G390" s="126" t="s">
        <v>1357</v>
      </c>
      <c r="H390" s="126" t="s">
        <v>2288</v>
      </c>
      <c r="J390" s="126" t="s">
        <v>3136</v>
      </c>
    </row>
    <row r="391" spans="1:10" ht="11.25">
      <c r="A391" s="126">
        <v>390</v>
      </c>
      <c r="B391" s="126" t="s">
        <v>934</v>
      </c>
      <c r="C391" s="126" t="s">
        <v>308</v>
      </c>
      <c r="D391" s="126" t="s">
        <v>2289</v>
      </c>
      <c r="E391" s="126" t="s">
        <v>2290</v>
      </c>
      <c r="F391" s="126" t="s">
        <v>2291</v>
      </c>
      <c r="G391" s="126" t="s">
        <v>1155</v>
      </c>
      <c r="J391" s="126" t="s">
        <v>3136</v>
      </c>
    </row>
    <row r="392" spans="1:10" ht="11.25">
      <c r="A392" s="126">
        <v>391</v>
      </c>
      <c r="B392" s="126" t="s">
        <v>934</v>
      </c>
      <c r="C392" s="126" t="s">
        <v>308</v>
      </c>
      <c r="D392" s="126" t="s">
        <v>2292</v>
      </c>
      <c r="E392" s="126" t="s">
        <v>2293</v>
      </c>
      <c r="F392" s="126" t="s">
        <v>2294</v>
      </c>
      <c r="G392" s="126" t="s">
        <v>973</v>
      </c>
      <c r="J392" s="126" t="s">
        <v>3136</v>
      </c>
    </row>
    <row r="393" spans="1:10" ht="11.25">
      <c r="A393" s="126">
        <v>392</v>
      </c>
      <c r="B393" s="126" t="s">
        <v>934</v>
      </c>
      <c r="C393" s="126" t="s">
        <v>308</v>
      </c>
      <c r="D393" s="126" t="s">
        <v>2295</v>
      </c>
      <c r="E393" s="126" t="s">
        <v>2296</v>
      </c>
      <c r="F393" s="126" t="s">
        <v>2297</v>
      </c>
      <c r="G393" s="126" t="s">
        <v>1021</v>
      </c>
      <c r="J393" s="126" t="s">
        <v>3136</v>
      </c>
    </row>
    <row r="394" spans="1:10" ht="11.25">
      <c r="A394" s="126">
        <v>393</v>
      </c>
      <c r="B394" s="126" t="s">
        <v>934</v>
      </c>
      <c r="C394" s="126" t="s">
        <v>308</v>
      </c>
      <c r="D394" s="126" t="s">
        <v>2298</v>
      </c>
      <c r="E394" s="126" t="s">
        <v>2299</v>
      </c>
      <c r="F394" s="126" t="s">
        <v>2300</v>
      </c>
      <c r="G394" s="126" t="s">
        <v>1914</v>
      </c>
      <c r="H394" s="126" t="s">
        <v>2301</v>
      </c>
      <c r="I394" s="126" t="s">
        <v>1723</v>
      </c>
      <c r="J394" s="126" t="s">
        <v>3136</v>
      </c>
    </row>
    <row r="395" spans="1:10" ht="11.25">
      <c r="A395" s="126">
        <v>394</v>
      </c>
      <c r="B395" s="126" t="s">
        <v>934</v>
      </c>
      <c r="C395" s="126" t="s">
        <v>308</v>
      </c>
      <c r="D395" s="126" t="s">
        <v>2302</v>
      </c>
      <c r="E395" s="126" t="s">
        <v>2303</v>
      </c>
      <c r="F395" s="126" t="s">
        <v>2304</v>
      </c>
      <c r="G395" s="126" t="s">
        <v>1033</v>
      </c>
      <c r="J395" s="126" t="s">
        <v>3136</v>
      </c>
    </row>
    <row r="396" spans="1:10" ht="11.25">
      <c r="A396" s="126">
        <v>395</v>
      </c>
      <c r="B396" s="126" t="s">
        <v>934</v>
      </c>
      <c r="C396" s="126" t="s">
        <v>308</v>
      </c>
      <c r="D396" s="126" t="s">
        <v>2305</v>
      </c>
      <c r="E396" s="126" t="s">
        <v>2306</v>
      </c>
      <c r="F396" s="126" t="s">
        <v>2307</v>
      </c>
      <c r="G396" s="126" t="s">
        <v>1459</v>
      </c>
      <c r="J396" s="126" t="s">
        <v>3136</v>
      </c>
    </row>
    <row r="397" spans="1:10" ht="11.25">
      <c r="A397" s="126">
        <v>396</v>
      </c>
      <c r="B397" s="126" t="s">
        <v>934</v>
      </c>
      <c r="C397" s="126" t="s">
        <v>308</v>
      </c>
      <c r="D397" s="126" t="s">
        <v>2308</v>
      </c>
      <c r="E397" s="126" t="s">
        <v>2309</v>
      </c>
      <c r="F397" s="126" t="s">
        <v>2310</v>
      </c>
      <c r="G397" s="126" t="s">
        <v>1048</v>
      </c>
      <c r="J397" s="126" t="s">
        <v>3136</v>
      </c>
    </row>
    <row r="398" spans="1:10" ht="11.25">
      <c r="A398" s="126">
        <v>397</v>
      </c>
      <c r="B398" s="126" t="s">
        <v>934</v>
      </c>
      <c r="C398" s="126" t="s">
        <v>308</v>
      </c>
      <c r="D398" s="126" t="s">
        <v>2311</v>
      </c>
      <c r="E398" s="126" t="s">
        <v>2312</v>
      </c>
      <c r="F398" s="126" t="s">
        <v>2313</v>
      </c>
      <c r="G398" s="126" t="s">
        <v>2314</v>
      </c>
      <c r="J398" s="126" t="s">
        <v>3136</v>
      </c>
    </row>
    <row r="399" spans="1:10" ht="11.25">
      <c r="A399" s="126">
        <v>398</v>
      </c>
      <c r="B399" s="126" t="s">
        <v>934</v>
      </c>
      <c r="C399" s="126" t="s">
        <v>308</v>
      </c>
      <c r="D399" s="126" t="s">
        <v>2315</v>
      </c>
      <c r="E399" s="126" t="s">
        <v>2316</v>
      </c>
      <c r="F399" s="126" t="s">
        <v>2313</v>
      </c>
      <c r="G399" s="126" t="s">
        <v>1021</v>
      </c>
      <c r="J399" s="126" t="s">
        <v>3136</v>
      </c>
    </row>
    <row r="400" spans="1:10" ht="11.25">
      <c r="A400" s="126">
        <v>399</v>
      </c>
      <c r="B400" s="126" t="s">
        <v>934</v>
      </c>
      <c r="C400" s="126" t="s">
        <v>308</v>
      </c>
      <c r="D400" s="126" t="s">
        <v>2317</v>
      </c>
      <c r="E400" s="126" t="s">
        <v>2318</v>
      </c>
      <c r="F400" s="126" t="s">
        <v>2313</v>
      </c>
      <c r="G400" s="126" t="s">
        <v>2319</v>
      </c>
      <c r="J400" s="126" t="s">
        <v>3136</v>
      </c>
    </row>
    <row r="401" spans="1:10" ht="11.25">
      <c r="A401" s="126">
        <v>400</v>
      </c>
      <c r="B401" s="126" t="s">
        <v>934</v>
      </c>
      <c r="C401" s="126" t="s">
        <v>308</v>
      </c>
      <c r="D401" s="126" t="s">
        <v>2320</v>
      </c>
      <c r="E401" s="126" t="s">
        <v>2321</v>
      </c>
      <c r="F401" s="126" t="s">
        <v>2313</v>
      </c>
      <c r="G401" s="126" t="s">
        <v>2322</v>
      </c>
      <c r="J401" s="126" t="s">
        <v>3136</v>
      </c>
    </row>
    <row r="402" spans="1:10" ht="11.25">
      <c r="A402" s="126">
        <v>401</v>
      </c>
      <c r="B402" s="126" t="s">
        <v>934</v>
      </c>
      <c r="C402" s="126" t="s">
        <v>308</v>
      </c>
      <c r="D402" s="126" t="s">
        <v>2323</v>
      </c>
      <c r="E402" s="126" t="s">
        <v>2324</v>
      </c>
      <c r="F402" s="126" t="s">
        <v>2313</v>
      </c>
      <c r="G402" s="126" t="s">
        <v>2325</v>
      </c>
      <c r="J402" s="126" t="s">
        <v>3136</v>
      </c>
    </row>
    <row r="403" spans="1:10" ht="11.25">
      <c r="A403" s="126">
        <v>402</v>
      </c>
      <c r="B403" s="126" t="s">
        <v>934</v>
      </c>
      <c r="C403" s="126" t="s">
        <v>308</v>
      </c>
      <c r="D403" s="126" t="s">
        <v>2326</v>
      </c>
      <c r="E403" s="126" t="s">
        <v>2327</v>
      </c>
      <c r="F403" s="126" t="s">
        <v>2313</v>
      </c>
      <c r="G403" s="126" t="s">
        <v>2328</v>
      </c>
      <c r="J403" s="126" t="s">
        <v>3136</v>
      </c>
    </row>
    <row r="404" spans="1:10" ht="11.25">
      <c r="A404" s="126">
        <v>403</v>
      </c>
      <c r="B404" s="126" t="s">
        <v>934</v>
      </c>
      <c r="C404" s="126" t="s">
        <v>308</v>
      </c>
      <c r="D404" s="126" t="s">
        <v>2329</v>
      </c>
      <c r="E404" s="126" t="s">
        <v>2330</v>
      </c>
      <c r="F404" s="126" t="s">
        <v>2313</v>
      </c>
      <c r="G404" s="126" t="s">
        <v>2331</v>
      </c>
      <c r="J404" s="126" t="s">
        <v>3136</v>
      </c>
    </row>
    <row r="405" spans="1:10" ht="11.25">
      <c r="A405" s="126">
        <v>404</v>
      </c>
      <c r="B405" s="126" t="s">
        <v>934</v>
      </c>
      <c r="C405" s="126" t="s">
        <v>308</v>
      </c>
      <c r="D405" s="126" t="s">
        <v>2332</v>
      </c>
      <c r="E405" s="126" t="s">
        <v>2333</v>
      </c>
      <c r="F405" s="126" t="s">
        <v>2313</v>
      </c>
      <c r="G405" s="126" t="s">
        <v>2334</v>
      </c>
      <c r="J405" s="126" t="s">
        <v>3136</v>
      </c>
    </row>
    <row r="406" spans="1:10" ht="11.25">
      <c r="A406" s="126">
        <v>405</v>
      </c>
      <c r="B406" s="126" t="s">
        <v>934</v>
      </c>
      <c r="C406" s="126" t="s">
        <v>308</v>
      </c>
      <c r="D406" s="126" t="s">
        <v>2335</v>
      </c>
      <c r="E406" s="126" t="s">
        <v>2336</v>
      </c>
      <c r="F406" s="126" t="s">
        <v>2313</v>
      </c>
      <c r="G406" s="126" t="s">
        <v>2337</v>
      </c>
      <c r="J406" s="126" t="s">
        <v>3136</v>
      </c>
    </row>
    <row r="407" spans="1:10" ht="11.25">
      <c r="A407" s="126">
        <v>406</v>
      </c>
      <c r="B407" s="126" t="s">
        <v>934</v>
      </c>
      <c r="C407" s="126" t="s">
        <v>308</v>
      </c>
      <c r="D407" s="126" t="s">
        <v>2338</v>
      </c>
      <c r="E407" s="126" t="s">
        <v>2339</v>
      </c>
      <c r="F407" s="126" t="s">
        <v>2313</v>
      </c>
      <c r="G407" s="126" t="s">
        <v>2340</v>
      </c>
      <c r="J407" s="126" t="s">
        <v>3136</v>
      </c>
    </row>
    <row r="408" spans="1:10" ht="11.25">
      <c r="A408" s="126">
        <v>407</v>
      </c>
      <c r="B408" s="126" t="s">
        <v>934</v>
      </c>
      <c r="C408" s="126" t="s">
        <v>308</v>
      </c>
      <c r="D408" s="126" t="s">
        <v>2341</v>
      </c>
      <c r="E408" s="126" t="s">
        <v>2342</v>
      </c>
      <c r="F408" s="126" t="s">
        <v>2343</v>
      </c>
      <c r="G408" s="126" t="s">
        <v>1338</v>
      </c>
      <c r="H408" s="126" t="s">
        <v>2344</v>
      </c>
      <c r="J408" s="126" t="s">
        <v>3136</v>
      </c>
    </row>
    <row r="409" spans="1:10" ht="11.25">
      <c r="A409" s="126">
        <v>408</v>
      </c>
      <c r="B409" s="126" t="s">
        <v>934</v>
      </c>
      <c r="C409" s="126" t="s">
        <v>308</v>
      </c>
      <c r="D409" s="126" t="s">
        <v>2345</v>
      </c>
      <c r="E409" s="126" t="s">
        <v>2346</v>
      </c>
      <c r="F409" s="126" t="s">
        <v>2343</v>
      </c>
      <c r="G409" s="126" t="s">
        <v>2347</v>
      </c>
      <c r="H409" s="126" t="s">
        <v>2344</v>
      </c>
      <c r="J409" s="126" t="s">
        <v>3136</v>
      </c>
    </row>
    <row r="410" spans="1:10" ht="11.25">
      <c r="A410" s="126">
        <v>409</v>
      </c>
      <c r="B410" s="126" t="s">
        <v>934</v>
      </c>
      <c r="C410" s="126" t="s">
        <v>308</v>
      </c>
      <c r="D410" s="126" t="s">
        <v>2348</v>
      </c>
      <c r="E410" s="126" t="s">
        <v>2349</v>
      </c>
      <c r="F410" s="126" t="s">
        <v>2350</v>
      </c>
      <c r="G410" s="126" t="s">
        <v>1656</v>
      </c>
      <c r="J410" s="126" t="s">
        <v>3136</v>
      </c>
    </row>
    <row r="411" spans="1:10" ht="11.25">
      <c r="A411" s="126">
        <v>410</v>
      </c>
      <c r="B411" s="126" t="s">
        <v>934</v>
      </c>
      <c r="C411" s="126" t="s">
        <v>308</v>
      </c>
      <c r="D411" s="126" t="s">
        <v>2351</v>
      </c>
      <c r="E411" s="126" t="s">
        <v>2352</v>
      </c>
      <c r="F411" s="126" t="s">
        <v>2353</v>
      </c>
      <c r="G411" s="126" t="s">
        <v>1251</v>
      </c>
      <c r="H411" s="126" t="s">
        <v>2354</v>
      </c>
      <c r="I411" s="126" t="s">
        <v>2355</v>
      </c>
      <c r="J411" s="126" t="s">
        <v>3136</v>
      </c>
    </row>
    <row r="412" spans="1:10" ht="11.25">
      <c r="A412" s="126">
        <v>411</v>
      </c>
      <c r="B412" s="126" t="s">
        <v>934</v>
      </c>
      <c r="C412" s="126" t="s">
        <v>308</v>
      </c>
      <c r="D412" s="126" t="s">
        <v>2356</v>
      </c>
      <c r="E412" s="126" t="s">
        <v>2357</v>
      </c>
      <c r="F412" s="126" t="s">
        <v>2358</v>
      </c>
      <c r="G412" s="126" t="s">
        <v>1226</v>
      </c>
      <c r="J412" s="126" t="s">
        <v>3136</v>
      </c>
    </row>
    <row r="413" spans="1:10" ht="11.25">
      <c r="A413" s="126">
        <v>412</v>
      </c>
      <c r="B413" s="126" t="s">
        <v>934</v>
      </c>
      <c r="C413" s="126" t="s">
        <v>308</v>
      </c>
      <c r="D413" s="126" t="s">
        <v>2359</v>
      </c>
      <c r="E413" s="126" t="s">
        <v>2360</v>
      </c>
      <c r="F413" s="126" t="s">
        <v>2361</v>
      </c>
      <c r="G413" s="126" t="s">
        <v>1017</v>
      </c>
      <c r="H413" s="126" t="s">
        <v>2362</v>
      </c>
      <c r="J413" s="126" t="s">
        <v>3136</v>
      </c>
    </row>
    <row r="414" spans="1:10" ht="11.25">
      <c r="A414" s="126">
        <v>413</v>
      </c>
      <c r="B414" s="126" t="s">
        <v>934</v>
      </c>
      <c r="C414" s="126" t="s">
        <v>308</v>
      </c>
      <c r="D414" s="126" t="s">
        <v>2363</v>
      </c>
      <c r="E414" s="126" t="s">
        <v>2364</v>
      </c>
      <c r="F414" s="126" t="s">
        <v>2365</v>
      </c>
      <c r="G414" s="126" t="s">
        <v>1155</v>
      </c>
      <c r="J414" s="126" t="s">
        <v>3136</v>
      </c>
    </row>
    <row r="415" spans="1:10" ht="11.25">
      <c r="A415" s="126">
        <v>414</v>
      </c>
      <c r="B415" s="126" t="s">
        <v>934</v>
      </c>
      <c r="C415" s="126" t="s">
        <v>308</v>
      </c>
      <c r="D415" s="126" t="s">
        <v>2366</v>
      </c>
      <c r="E415" s="126" t="s">
        <v>2367</v>
      </c>
      <c r="F415" s="126" t="s">
        <v>2368</v>
      </c>
      <c r="G415" s="126" t="s">
        <v>2369</v>
      </c>
      <c r="J415" s="126" t="s">
        <v>3136</v>
      </c>
    </row>
    <row r="416" spans="1:10" ht="11.25">
      <c r="A416" s="126">
        <v>415</v>
      </c>
      <c r="B416" s="126" t="s">
        <v>934</v>
      </c>
      <c r="C416" s="126" t="s">
        <v>308</v>
      </c>
      <c r="D416" s="126" t="s">
        <v>2370</v>
      </c>
      <c r="E416" s="126" t="s">
        <v>2371</v>
      </c>
      <c r="F416" s="126" t="s">
        <v>2372</v>
      </c>
      <c r="G416" s="126" t="s">
        <v>1764</v>
      </c>
      <c r="J416" s="126" t="s">
        <v>3136</v>
      </c>
    </row>
    <row r="417" spans="1:10" ht="11.25">
      <c r="A417" s="126">
        <v>416</v>
      </c>
      <c r="B417" s="126" t="s">
        <v>934</v>
      </c>
      <c r="C417" s="126" t="s">
        <v>308</v>
      </c>
      <c r="D417" s="126" t="s">
        <v>2373</v>
      </c>
      <c r="E417" s="126" t="s">
        <v>2374</v>
      </c>
      <c r="F417" s="126" t="s">
        <v>2375</v>
      </c>
      <c r="G417" s="126" t="s">
        <v>1579</v>
      </c>
      <c r="J417" s="126" t="s">
        <v>3136</v>
      </c>
    </row>
    <row r="418" spans="1:10" ht="11.25">
      <c r="A418" s="126">
        <v>417</v>
      </c>
      <c r="B418" s="126" t="s">
        <v>934</v>
      </c>
      <c r="C418" s="126" t="s">
        <v>308</v>
      </c>
      <c r="D418" s="126" t="s">
        <v>2376</v>
      </c>
      <c r="E418" s="126" t="s">
        <v>2377</v>
      </c>
      <c r="F418" s="126" t="s">
        <v>2378</v>
      </c>
      <c r="G418" s="126" t="s">
        <v>1048</v>
      </c>
      <c r="H418" s="126" t="s">
        <v>2379</v>
      </c>
      <c r="J418" s="126" t="s">
        <v>3136</v>
      </c>
    </row>
    <row r="419" spans="1:10" ht="11.25">
      <c r="A419" s="126">
        <v>418</v>
      </c>
      <c r="B419" s="126" t="s">
        <v>934</v>
      </c>
      <c r="C419" s="126" t="s">
        <v>308</v>
      </c>
      <c r="D419" s="126" t="s">
        <v>2380</v>
      </c>
      <c r="E419" s="126" t="s">
        <v>2381</v>
      </c>
      <c r="F419" s="126" t="s">
        <v>2382</v>
      </c>
      <c r="G419" s="126" t="s">
        <v>977</v>
      </c>
      <c r="J419" s="126" t="s">
        <v>3136</v>
      </c>
    </row>
    <row r="420" spans="1:10" ht="11.25">
      <c r="A420" s="126">
        <v>419</v>
      </c>
      <c r="B420" s="126" t="s">
        <v>934</v>
      </c>
      <c r="C420" s="126" t="s">
        <v>308</v>
      </c>
      <c r="D420" s="126" t="s">
        <v>2383</v>
      </c>
      <c r="E420" s="126" t="s">
        <v>2384</v>
      </c>
      <c r="F420" s="126" t="s">
        <v>2385</v>
      </c>
      <c r="G420" s="126" t="s">
        <v>2386</v>
      </c>
      <c r="J420" s="126" t="s">
        <v>3136</v>
      </c>
    </row>
    <row r="421" spans="1:10" ht="11.25">
      <c r="A421" s="126">
        <v>420</v>
      </c>
      <c r="B421" s="126" t="s">
        <v>934</v>
      </c>
      <c r="C421" s="126" t="s">
        <v>308</v>
      </c>
      <c r="D421" s="126" t="s">
        <v>2387</v>
      </c>
      <c r="E421" s="126" t="s">
        <v>2388</v>
      </c>
      <c r="F421" s="126" t="s">
        <v>2389</v>
      </c>
      <c r="G421" s="126" t="s">
        <v>977</v>
      </c>
      <c r="J421" s="126" t="s">
        <v>3136</v>
      </c>
    </row>
    <row r="422" spans="1:10" ht="11.25">
      <c r="A422" s="126">
        <v>421</v>
      </c>
      <c r="B422" s="126" t="s">
        <v>934</v>
      </c>
      <c r="C422" s="126" t="s">
        <v>308</v>
      </c>
      <c r="D422" s="126" t="s">
        <v>2390</v>
      </c>
      <c r="E422" s="126" t="s">
        <v>2391</v>
      </c>
      <c r="F422" s="126" t="s">
        <v>2392</v>
      </c>
      <c r="G422" s="126" t="s">
        <v>985</v>
      </c>
      <c r="H422" s="126" t="s">
        <v>1402</v>
      </c>
      <c r="J422" s="126" t="s">
        <v>3136</v>
      </c>
    </row>
    <row r="423" spans="1:10" ht="11.25">
      <c r="A423" s="126">
        <v>422</v>
      </c>
      <c r="B423" s="126" t="s">
        <v>934</v>
      </c>
      <c r="C423" s="126" t="s">
        <v>308</v>
      </c>
      <c r="D423" s="126" t="s">
        <v>2393</v>
      </c>
      <c r="E423" s="126" t="s">
        <v>2394</v>
      </c>
      <c r="F423" s="126" t="s">
        <v>2395</v>
      </c>
      <c r="G423" s="126" t="s">
        <v>1017</v>
      </c>
      <c r="J423" s="126" t="s">
        <v>3136</v>
      </c>
    </row>
    <row r="424" spans="1:10" ht="11.25">
      <c r="A424" s="126">
        <v>423</v>
      </c>
      <c r="B424" s="126" t="s">
        <v>934</v>
      </c>
      <c r="C424" s="126" t="s">
        <v>308</v>
      </c>
      <c r="D424" s="126" t="s">
        <v>2396</v>
      </c>
      <c r="E424" s="126" t="s">
        <v>2397</v>
      </c>
      <c r="F424" s="126" t="s">
        <v>2398</v>
      </c>
      <c r="G424" s="126" t="s">
        <v>1021</v>
      </c>
      <c r="H424" s="126" t="s">
        <v>1777</v>
      </c>
      <c r="J424" s="126" t="s">
        <v>3136</v>
      </c>
    </row>
    <row r="425" spans="1:10" ht="11.25">
      <c r="A425" s="126">
        <v>424</v>
      </c>
      <c r="B425" s="126" t="s">
        <v>934</v>
      </c>
      <c r="C425" s="126" t="s">
        <v>308</v>
      </c>
      <c r="D425" s="126" t="s">
        <v>2399</v>
      </c>
      <c r="E425" s="126" t="s">
        <v>2400</v>
      </c>
      <c r="F425" s="126" t="s">
        <v>2401</v>
      </c>
      <c r="G425" s="126" t="s">
        <v>985</v>
      </c>
      <c r="H425" s="126" t="s">
        <v>2402</v>
      </c>
      <c r="J425" s="126" t="s">
        <v>3136</v>
      </c>
    </row>
    <row r="426" spans="1:10" ht="11.25">
      <c r="A426" s="126">
        <v>425</v>
      </c>
      <c r="B426" s="126" t="s">
        <v>934</v>
      </c>
      <c r="C426" s="126" t="s">
        <v>308</v>
      </c>
      <c r="D426" s="126" t="s">
        <v>2403</v>
      </c>
      <c r="E426" s="126" t="s">
        <v>2404</v>
      </c>
      <c r="F426" s="126" t="s">
        <v>2405</v>
      </c>
      <c r="G426" s="126" t="s">
        <v>1459</v>
      </c>
      <c r="J426" s="126" t="s">
        <v>3136</v>
      </c>
    </row>
    <row r="427" spans="1:10" ht="11.25">
      <c r="A427" s="126">
        <v>426</v>
      </c>
      <c r="B427" s="126" t="s">
        <v>934</v>
      </c>
      <c r="C427" s="126" t="s">
        <v>308</v>
      </c>
      <c r="D427" s="126" t="s">
        <v>2406</v>
      </c>
      <c r="E427" s="126" t="s">
        <v>2407</v>
      </c>
      <c r="F427" s="126" t="s">
        <v>2408</v>
      </c>
      <c r="G427" s="126" t="s">
        <v>1226</v>
      </c>
      <c r="H427" s="126" t="s">
        <v>1673</v>
      </c>
      <c r="J427" s="126" t="s">
        <v>3136</v>
      </c>
    </row>
    <row r="428" spans="1:10" ht="11.25">
      <c r="A428" s="126">
        <v>427</v>
      </c>
      <c r="B428" s="126" t="s">
        <v>934</v>
      </c>
      <c r="C428" s="126" t="s">
        <v>308</v>
      </c>
      <c r="D428" s="126" t="s">
        <v>2409</v>
      </c>
      <c r="E428" s="126" t="s">
        <v>2410</v>
      </c>
      <c r="F428" s="126" t="s">
        <v>2411</v>
      </c>
      <c r="G428" s="126" t="s">
        <v>985</v>
      </c>
      <c r="J428" s="126" t="s">
        <v>3136</v>
      </c>
    </row>
    <row r="429" spans="1:10" ht="11.25">
      <c r="A429" s="126">
        <v>428</v>
      </c>
      <c r="B429" s="126" t="s">
        <v>934</v>
      </c>
      <c r="C429" s="126" t="s">
        <v>308</v>
      </c>
      <c r="D429" s="126" t="s">
        <v>2412</v>
      </c>
      <c r="E429" s="126" t="s">
        <v>2413</v>
      </c>
      <c r="F429" s="126" t="s">
        <v>2414</v>
      </c>
      <c r="G429" s="126" t="s">
        <v>2415</v>
      </c>
      <c r="J429" s="126" t="s">
        <v>3136</v>
      </c>
    </row>
    <row r="430" spans="1:10" ht="11.25">
      <c r="A430" s="126">
        <v>429</v>
      </c>
      <c r="B430" s="126" t="s">
        <v>934</v>
      </c>
      <c r="C430" s="126" t="s">
        <v>308</v>
      </c>
      <c r="D430" s="126" t="s">
        <v>2416</v>
      </c>
      <c r="E430" s="126" t="s">
        <v>2417</v>
      </c>
      <c r="F430" s="126" t="s">
        <v>2418</v>
      </c>
      <c r="G430" s="126" t="s">
        <v>1226</v>
      </c>
      <c r="H430" s="126" t="s">
        <v>2419</v>
      </c>
      <c r="J430" s="126" t="s">
        <v>3136</v>
      </c>
    </row>
    <row r="431" spans="1:10" ht="11.25">
      <c r="A431" s="126">
        <v>430</v>
      </c>
      <c r="B431" s="126" t="s">
        <v>934</v>
      </c>
      <c r="C431" s="126" t="s">
        <v>308</v>
      </c>
      <c r="D431" s="126" t="s">
        <v>2420</v>
      </c>
      <c r="E431" s="126" t="s">
        <v>2421</v>
      </c>
      <c r="F431" s="126" t="s">
        <v>2422</v>
      </c>
      <c r="G431" s="126" t="s">
        <v>2423</v>
      </c>
      <c r="J431" s="126" t="s">
        <v>3136</v>
      </c>
    </row>
    <row r="432" spans="1:10" ht="11.25">
      <c r="A432" s="126">
        <v>431</v>
      </c>
      <c r="B432" s="126" t="s">
        <v>934</v>
      </c>
      <c r="C432" s="126" t="s">
        <v>308</v>
      </c>
      <c r="D432" s="126" t="s">
        <v>2424</v>
      </c>
      <c r="E432" s="126" t="s">
        <v>2425</v>
      </c>
      <c r="F432" s="126" t="s">
        <v>2426</v>
      </c>
      <c r="G432" s="126" t="s">
        <v>1048</v>
      </c>
      <c r="J432" s="126" t="s">
        <v>3136</v>
      </c>
    </row>
    <row r="433" spans="1:10" ht="11.25">
      <c r="A433" s="126">
        <v>432</v>
      </c>
      <c r="B433" s="126" t="s">
        <v>934</v>
      </c>
      <c r="C433" s="126" t="s">
        <v>308</v>
      </c>
      <c r="D433" s="126" t="s">
        <v>2427</v>
      </c>
      <c r="E433" s="126" t="s">
        <v>2428</v>
      </c>
      <c r="F433" s="126" t="s">
        <v>2429</v>
      </c>
      <c r="G433" s="126" t="s">
        <v>985</v>
      </c>
      <c r="J433" s="126" t="s">
        <v>3136</v>
      </c>
    </row>
    <row r="434" spans="1:10" ht="11.25">
      <c r="A434" s="126">
        <v>433</v>
      </c>
      <c r="B434" s="126" t="s">
        <v>934</v>
      </c>
      <c r="C434" s="126" t="s">
        <v>308</v>
      </c>
      <c r="D434" s="126" t="s">
        <v>2430</v>
      </c>
      <c r="E434" s="126" t="s">
        <v>2431</v>
      </c>
      <c r="F434" s="126" t="s">
        <v>2432</v>
      </c>
      <c r="G434" s="126" t="s">
        <v>1000</v>
      </c>
      <c r="J434" s="126" t="s">
        <v>3136</v>
      </c>
    </row>
    <row r="435" spans="1:10" ht="11.25">
      <c r="A435" s="126">
        <v>434</v>
      </c>
      <c r="B435" s="126" t="s">
        <v>934</v>
      </c>
      <c r="C435" s="126" t="s">
        <v>308</v>
      </c>
      <c r="D435" s="126" t="s">
        <v>2433</v>
      </c>
      <c r="E435" s="126" t="s">
        <v>2434</v>
      </c>
      <c r="F435" s="126" t="s">
        <v>2435</v>
      </c>
      <c r="G435" s="126" t="s">
        <v>1021</v>
      </c>
      <c r="J435" s="126" t="s">
        <v>3136</v>
      </c>
    </row>
    <row r="436" spans="1:10" ht="11.25">
      <c r="A436" s="126">
        <v>435</v>
      </c>
      <c r="B436" s="126" t="s">
        <v>934</v>
      </c>
      <c r="C436" s="126" t="s">
        <v>308</v>
      </c>
      <c r="D436" s="126" t="s">
        <v>2436</v>
      </c>
      <c r="E436" s="126" t="s">
        <v>2437</v>
      </c>
      <c r="F436" s="126" t="s">
        <v>2438</v>
      </c>
      <c r="G436" s="126" t="s">
        <v>992</v>
      </c>
      <c r="H436" s="126" t="s">
        <v>2439</v>
      </c>
      <c r="J436" s="126" t="s">
        <v>3136</v>
      </c>
    </row>
    <row r="437" spans="1:10" ht="11.25">
      <c r="A437" s="126">
        <v>436</v>
      </c>
      <c r="B437" s="126" t="s">
        <v>934</v>
      </c>
      <c r="C437" s="126" t="s">
        <v>308</v>
      </c>
      <c r="D437" s="126" t="s">
        <v>2440</v>
      </c>
      <c r="E437" s="126" t="s">
        <v>2441</v>
      </c>
      <c r="F437" s="126" t="s">
        <v>2442</v>
      </c>
      <c r="G437" s="126" t="s">
        <v>1357</v>
      </c>
      <c r="J437" s="126" t="s">
        <v>3136</v>
      </c>
    </row>
    <row r="438" spans="1:10" ht="11.25">
      <c r="A438" s="126">
        <v>437</v>
      </c>
      <c r="B438" s="126" t="s">
        <v>934</v>
      </c>
      <c r="C438" s="126" t="s">
        <v>308</v>
      </c>
      <c r="D438" s="126" t="s">
        <v>2443</v>
      </c>
      <c r="E438" s="126" t="s">
        <v>2444</v>
      </c>
      <c r="F438" s="126" t="s">
        <v>2445</v>
      </c>
      <c r="G438" s="126" t="s">
        <v>1155</v>
      </c>
      <c r="J438" s="126" t="s">
        <v>3136</v>
      </c>
    </row>
    <row r="439" spans="1:10" ht="11.25">
      <c r="A439" s="126">
        <v>438</v>
      </c>
      <c r="B439" s="126" t="s">
        <v>934</v>
      </c>
      <c r="C439" s="126" t="s">
        <v>308</v>
      </c>
      <c r="D439" s="126" t="s">
        <v>2446</v>
      </c>
      <c r="E439" s="126" t="s">
        <v>2447</v>
      </c>
      <c r="F439" s="126" t="s">
        <v>2448</v>
      </c>
      <c r="G439" s="126" t="s">
        <v>1155</v>
      </c>
      <c r="J439" s="126" t="s">
        <v>3136</v>
      </c>
    </row>
    <row r="440" spans="1:10" ht="11.25">
      <c r="A440" s="126">
        <v>439</v>
      </c>
      <c r="B440" s="126" t="s">
        <v>934</v>
      </c>
      <c r="C440" s="126" t="s">
        <v>308</v>
      </c>
      <c r="D440" s="126" t="s">
        <v>2449</v>
      </c>
      <c r="E440" s="126" t="s">
        <v>2450</v>
      </c>
      <c r="F440" s="126" t="s">
        <v>2451</v>
      </c>
      <c r="G440" s="126" t="s">
        <v>1021</v>
      </c>
      <c r="J440" s="126" t="s">
        <v>3136</v>
      </c>
    </row>
    <row r="441" spans="1:10" ht="11.25">
      <c r="A441" s="126">
        <v>440</v>
      </c>
      <c r="B441" s="126" t="s">
        <v>934</v>
      </c>
      <c r="C441" s="126" t="s">
        <v>308</v>
      </c>
      <c r="D441" s="126" t="s">
        <v>2452</v>
      </c>
      <c r="E441" s="126" t="s">
        <v>2453</v>
      </c>
      <c r="F441" s="126" t="s">
        <v>2454</v>
      </c>
      <c r="G441" s="126" t="s">
        <v>1048</v>
      </c>
      <c r="J441" s="126" t="s">
        <v>3136</v>
      </c>
    </row>
    <row r="442" spans="1:10" ht="11.25">
      <c r="A442" s="126">
        <v>441</v>
      </c>
      <c r="B442" s="126" t="s">
        <v>934</v>
      </c>
      <c r="C442" s="126" t="s">
        <v>308</v>
      </c>
      <c r="D442" s="126" t="s">
        <v>2455</v>
      </c>
      <c r="E442" s="126" t="s">
        <v>2456</v>
      </c>
      <c r="F442" s="126" t="s">
        <v>2457</v>
      </c>
      <c r="G442" s="126" t="s">
        <v>1025</v>
      </c>
      <c r="J442" s="126" t="s">
        <v>3136</v>
      </c>
    </row>
    <row r="443" spans="1:10" ht="11.25">
      <c r="A443" s="126">
        <v>442</v>
      </c>
      <c r="B443" s="126" t="s">
        <v>934</v>
      </c>
      <c r="C443" s="126" t="s">
        <v>308</v>
      </c>
      <c r="D443" s="126" t="s">
        <v>2458</v>
      </c>
      <c r="E443" s="126" t="s">
        <v>2459</v>
      </c>
      <c r="F443" s="126" t="s">
        <v>2460</v>
      </c>
      <c r="G443" s="126" t="s">
        <v>1048</v>
      </c>
      <c r="H443" s="126" t="s">
        <v>2461</v>
      </c>
      <c r="J443" s="126" t="s">
        <v>3136</v>
      </c>
    </row>
    <row r="444" spans="1:10" ht="11.25">
      <c r="A444" s="126">
        <v>443</v>
      </c>
      <c r="B444" s="126" t="s">
        <v>934</v>
      </c>
      <c r="C444" s="126" t="s">
        <v>308</v>
      </c>
      <c r="D444" s="126" t="s">
        <v>2462</v>
      </c>
      <c r="E444" s="126" t="s">
        <v>2463</v>
      </c>
      <c r="F444" s="126" t="s">
        <v>2464</v>
      </c>
      <c r="G444" s="126" t="s">
        <v>1021</v>
      </c>
      <c r="H444" s="126" t="s">
        <v>2465</v>
      </c>
      <c r="J444" s="126" t="s">
        <v>3136</v>
      </c>
    </row>
    <row r="445" spans="1:10" ht="11.25">
      <c r="A445" s="126">
        <v>444</v>
      </c>
      <c r="B445" s="126" t="s">
        <v>934</v>
      </c>
      <c r="C445" s="126" t="s">
        <v>308</v>
      </c>
      <c r="D445" s="126" t="s">
        <v>2466</v>
      </c>
      <c r="E445" s="126" t="s">
        <v>2467</v>
      </c>
      <c r="F445" s="126" t="s">
        <v>2468</v>
      </c>
      <c r="G445" s="126" t="s">
        <v>2469</v>
      </c>
      <c r="I445" s="126" t="s">
        <v>2470</v>
      </c>
      <c r="J445" s="126" t="s">
        <v>3136</v>
      </c>
    </row>
    <row r="446" spans="1:10" ht="11.25">
      <c r="A446" s="126">
        <v>445</v>
      </c>
      <c r="B446" s="126" t="s">
        <v>934</v>
      </c>
      <c r="C446" s="126" t="s">
        <v>308</v>
      </c>
      <c r="D446" s="126" t="s">
        <v>2471</v>
      </c>
      <c r="E446" s="126" t="s">
        <v>2472</v>
      </c>
      <c r="F446" s="126" t="s">
        <v>2473</v>
      </c>
      <c r="G446" s="126" t="s">
        <v>1017</v>
      </c>
      <c r="H446" s="126" t="s">
        <v>2474</v>
      </c>
      <c r="J446" s="126" t="s">
        <v>3136</v>
      </c>
    </row>
    <row r="447" spans="1:10" ht="11.25">
      <c r="A447" s="126">
        <v>446</v>
      </c>
      <c r="B447" s="126" t="s">
        <v>934</v>
      </c>
      <c r="C447" s="126" t="s">
        <v>308</v>
      </c>
      <c r="D447" s="126" t="s">
        <v>2475</v>
      </c>
      <c r="E447" s="126" t="s">
        <v>2476</v>
      </c>
      <c r="F447" s="126" t="s">
        <v>2477</v>
      </c>
      <c r="G447" s="126" t="s">
        <v>996</v>
      </c>
      <c r="J447" s="126" t="s">
        <v>3136</v>
      </c>
    </row>
    <row r="448" spans="1:10" ht="11.25">
      <c r="A448" s="126">
        <v>447</v>
      </c>
      <c r="B448" s="126" t="s">
        <v>934</v>
      </c>
      <c r="C448" s="126" t="s">
        <v>308</v>
      </c>
      <c r="D448" s="126" t="s">
        <v>2478</v>
      </c>
      <c r="E448" s="126" t="s">
        <v>2479</v>
      </c>
      <c r="F448" s="126" t="s">
        <v>2480</v>
      </c>
      <c r="G448" s="126" t="s">
        <v>2481</v>
      </c>
      <c r="J448" s="126" t="s">
        <v>3136</v>
      </c>
    </row>
    <row r="449" spans="1:10" ht="11.25">
      <c r="A449" s="126">
        <v>448</v>
      </c>
      <c r="B449" s="126" t="s">
        <v>934</v>
      </c>
      <c r="C449" s="126" t="s">
        <v>308</v>
      </c>
      <c r="D449" s="126" t="s">
        <v>2482</v>
      </c>
      <c r="E449" s="126" t="s">
        <v>2483</v>
      </c>
      <c r="F449" s="126" t="s">
        <v>2484</v>
      </c>
      <c r="G449" s="126" t="s">
        <v>2485</v>
      </c>
      <c r="J449" s="126" t="s">
        <v>3136</v>
      </c>
    </row>
    <row r="450" spans="1:10" ht="11.25">
      <c r="A450" s="126">
        <v>449</v>
      </c>
      <c r="B450" s="126" t="s">
        <v>934</v>
      </c>
      <c r="C450" s="126" t="s">
        <v>308</v>
      </c>
      <c r="D450" s="126" t="s">
        <v>2486</v>
      </c>
      <c r="E450" s="126" t="s">
        <v>2487</v>
      </c>
      <c r="F450" s="126" t="s">
        <v>2488</v>
      </c>
      <c r="G450" s="126" t="s">
        <v>1251</v>
      </c>
      <c r="H450" s="126" t="s">
        <v>2489</v>
      </c>
      <c r="J450" s="126" t="s">
        <v>3136</v>
      </c>
    </row>
    <row r="451" spans="1:10" ht="11.25">
      <c r="A451" s="126">
        <v>450</v>
      </c>
      <c r="B451" s="126" t="s">
        <v>934</v>
      </c>
      <c r="C451" s="126" t="s">
        <v>308</v>
      </c>
      <c r="D451" s="126" t="s">
        <v>2490</v>
      </c>
      <c r="E451" s="126" t="s">
        <v>2491</v>
      </c>
      <c r="F451" s="126" t="s">
        <v>2492</v>
      </c>
      <c r="G451" s="126" t="s">
        <v>996</v>
      </c>
      <c r="J451" s="126" t="s">
        <v>3136</v>
      </c>
    </row>
    <row r="452" spans="1:10" ht="11.25">
      <c r="A452" s="126">
        <v>451</v>
      </c>
      <c r="B452" s="126" t="s">
        <v>934</v>
      </c>
      <c r="C452" s="126" t="s">
        <v>308</v>
      </c>
      <c r="D452" s="126" t="s">
        <v>2493</v>
      </c>
      <c r="E452" s="126" t="s">
        <v>2494</v>
      </c>
      <c r="F452" s="126" t="s">
        <v>2495</v>
      </c>
      <c r="G452" s="126" t="s">
        <v>2496</v>
      </c>
      <c r="H452" s="126" t="s">
        <v>2497</v>
      </c>
      <c r="I452" s="126" t="s">
        <v>2498</v>
      </c>
      <c r="J452" s="126" t="s">
        <v>3136</v>
      </c>
    </row>
    <row r="453" spans="1:10" ht="11.25">
      <c r="A453" s="126">
        <v>452</v>
      </c>
      <c r="B453" s="126" t="s">
        <v>934</v>
      </c>
      <c r="C453" s="126" t="s">
        <v>308</v>
      </c>
      <c r="D453" s="126" t="s">
        <v>2499</v>
      </c>
      <c r="E453" s="126" t="s">
        <v>2500</v>
      </c>
      <c r="F453" s="126" t="s">
        <v>2501</v>
      </c>
      <c r="G453" s="126" t="s">
        <v>1251</v>
      </c>
      <c r="J453" s="126" t="s">
        <v>3136</v>
      </c>
    </row>
    <row r="454" spans="1:10" ht="11.25">
      <c r="A454" s="126">
        <v>453</v>
      </c>
      <c r="B454" s="126" t="s">
        <v>934</v>
      </c>
      <c r="C454" s="126" t="s">
        <v>308</v>
      </c>
      <c r="D454" s="126" t="s">
        <v>2502</v>
      </c>
      <c r="E454" s="126" t="s">
        <v>2503</v>
      </c>
      <c r="F454" s="126" t="s">
        <v>2504</v>
      </c>
      <c r="G454" s="126" t="s">
        <v>1155</v>
      </c>
      <c r="J454" s="126" t="s">
        <v>3136</v>
      </c>
    </row>
    <row r="455" spans="1:10" ht="11.25">
      <c r="A455" s="126">
        <v>454</v>
      </c>
      <c r="B455" s="126" t="s">
        <v>934</v>
      </c>
      <c r="C455" s="126" t="s">
        <v>308</v>
      </c>
      <c r="D455" s="126" t="s">
        <v>2505</v>
      </c>
      <c r="E455" s="126" t="s">
        <v>2506</v>
      </c>
      <c r="F455" s="126" t="s">
        <v>2507</v>
      </c>
      <c r="G455" s="126" t="s">
        <v>1021</v>
      </c>
      <c r="J455" s="126" t="s">
        <v>3136</v>
      </c>
    </row>
    <row r="456" spans="1:10" ht="11.25">
      <c r="A456" s="126">
        <v>455</v>
      </c>
      <c r="B456" s="126" t="s">
        <v>934</v>
      </c>
      <c r="C456" s="126" t="s">
        <v>308</v>
      </c>
      <c r="D456" s="126" t="s">
        <v>2508</v>
      </c>
      <c r="E456" s="126" t="s">
        <v>2509</v>
      </c>
      <c r="F456" s="126" t="s">
        <v>2510</v>
      </c>
      <c r="G456" s="126" t="s">
        <v>1536</v>
      </c>
      <c r="J456" s="126" t="s">
        <v>3136</v>
      </c>
    </row>
    <row r="457" spans="1:10" ht="11.25">
      <c r="A457" s="126">
        <v>456</v>
      </c>
      <c r="B457" s="126" t="s">
        <v>934</v>
      </c>
      <c r="C457" s="126" t="s">
        <v>308</v>
      </c>
      <c r="D457" s="126" t="s">
        <v>2511</v>
      </c>
      <c r="E457" s="126" t="s">
        <v>2512</v>
      </c>
      <c r="F457" s="126" t="s">
        <v>2513</v>
      </c>
      <c r="G457" s="126" t="s">
        <v>1021</v>
      </c>
      <c r="J457" s="126" t="s">
        <v>3136</v>
      </c>
    </row>
    <row r="458" spans="1:10" ht="11.25">
      <c r="A458" s="126">
        <v>457</v>
      </c>
      <c r="B458" s="126" t="s">
        <v>934</v>
      </c>
      <c r="C458" s="126" t="s">
        <v>308</v>
      </c>
      <c r="D458" s="126" t="s">
        <v>2514</v>
      </c>
      <c r="E458" s="126" t="s">
        <v>2515</v>
      </c>
      <c r="F458" s="126" t="s">
        <v>2516</v>
      </c>
      <c r="G458" s="126" t="s">
        <v>2517</v>
      </c>
      <c r="J458" s="126" t="s">
        <v>3136</v>
      </c>
    </row>
    <row r="459" spans="1:10" ht="11.25">
      <c r="A459" s="126">
        <v>458</v>
      </c>
      <c r="B459" s="126" t="s">
        <v>934</v>
      </c>
      <c r="C459" s="126" t="s">
        <v>308</v>
      </c>
      <c r="D459" s="126" t="s">
        <v>2518</v>
      </c>
      <c r="E459" s="126" t="s">
        <v>2519</v>
      </c>
      <c r="F459" s="126" t="s">
        <v>2520</v>
      </c>
      <c r="G459" s="126" t="s">
        <v>1579</v>
      </c>
      <c r="I459" s="126" t="s">
        <v>2521</v>
      </c>
      <c r="J459" s="126" t="s">
        <v>3136</v>
      </c>
    </row>
    <row r="460" spans="1:10" ht="11.25">
      <c r="A460" s="126">
        <v>459</v>
      </c>
      <c r="B460" s="126" t="s">
        <v>934</v>
      </c>
      <c r="C460" s="126" t="s">
        <v>308</v>
      </c>
      <c r="D460" s="126" t="s">
        <v>2522</v>
      </c>
      <c r="E460" s="126" t="s">
        <v>2523</v>
      </c>
      <c r="F460" s="126" t="s">
        <v>2524</v>
      </c>
      <c r="G460" s="126" t="s">
        <v>1226</v>
      </c>
      <c r="J460" s="126" t="s">
        <v>3136</v>
      </c>
    </row>
    <row r="461" spans="1:10" ht="11.25">
      <c r="A461" s="126">
        <v>460</v>
      </c>
      <c r="B461" s="126" t="s">
        <v>934</v>
      </c>
      <c r="C461" s="126" t="s">
        <v>308</v>
      </c>
      <c r="D461" s="126" t="s">
        <v>2525</v>
      </c>
      <c r="E461" s="126" t="s">
        <v>2526</v>
      </c>
      <c r="F461" s="126" t="s">
        <v>2527</v>
      </c>
      <c r="G461" s="126" t="s">
        <v>969</v>
      </c>
      <c r="J461" s="126" t="s">
        <v>3136</v>
      </c>
    </row>
    <row r="462" spans="1:10" ht="11.25">
      <c r="A462" s="126">
        <v>461</v>
      </c>
      <c r="B462" s="126" t="s">
        <v>934</v>
      </c>
      <c r="C462" s="126" t="s">
        <v>308</v>
      </c>
      <c r="D462" s="126" t="s">
        <v>2528</v>
      </c>
      <c r="E462" s="126" t="s">
        <v>2529</v>
      </c>
      <c r="F462" s="126" t="s">
        <v>2530</v>
      </c>
      <c r="G462" s="126" t="s">
        <v>1226</v>
      </c>
      <c r="I462" s="126" t="s">
        <v>2531</v>
      </c>
      <c r="J462" s="126" t="s">
        <v>3136</v>
      </c>
    </row>
    <row r="463" spans="1:10" ht="11.25">
      <c r="A463" s="126">
        <v>462</v>
      </c>
      <c r="B463" s="126" t="s">
        <v>934</v>
      </c>
      <c r="C463" s="126" t="s">
        <v>308</v>
      </c>
      <c r="D463" s="126" t="s">
        <v>2532</v>
      </c>
      <c r="E463" s="126" t="s">
        <v>2533</v>
      </c>
      <c r="F463" s="126" t="s">
        <v>2534</v>
      </c>
      <c r="G463" s="126" t="s">
        <v>2386</v>
      </c>
      <c r="H463" s="126" t="s">
        <v>2535</v>
      </c>
      <c r="J463" s="126" t="s">
        <v>3136</v>
      </c>
    </row>
    <row r="464" spans="1:10" ht="11.25">
      <c r="A464" s="126">
        <v>463</v>
      </c>
      <c r="B464" s="126" t="s">
        <v>934</v>
      </c>
      <c r="C464" s="126" t="s">
        <v>308</v>
      </c>
      <c r="D464" s="126" t="s">
        <v>2536</v>
      </c>
      <c r="E464" s="126" t="s">
        <v>2537</v>
      </c>
      <c r="F464" s="126" t="s">
        <v>2538</v>
      </c>
      <c r="G464" s="126" t="s">
        <v>969</v>
      </c>
      <c r="H464" s="126" t="s">
        <v>2539</v>
      </c>
      <c r="J464" s="126" t="s">
        <v>3136</v>
      </c>
    </row>
    <row r="465" spans="1:10" ht="11.25">
      <c r="A465" s="126">
        <v>464</v>
      </c>
      <c r="B465" s="126" t="s">
        <v>934</v>
      </c>
      <c r="C465" s="126" t="s">
        <v>308</v>
      </c>
      <c r="D465" s="126" t="s">
        <v>2540</v>
      </c>
      <c r="E465" s="126" t="s">
        <v>2541</v>
      </c>
      <c r="F465" s="126" t="s">
        <v>2542</v>
      </c>
      <c r="G465" s="126" t="s">
        <v>1021</v>
      </c>
      <c r="I465" s="126" t="s">
        <v>2009</v>
      </c>
      <c r="J465" s="126" t="s">
        <v>3136</v>
      </c>
    </row>
    <row r="466" spans="1:10" ht="11.25">
      <c r="A466" s="126">
        <v>465</v>
      </c>
      <c r="B466" s="126" t="s">
        <v>934</v>
      </c>
      <c r="C466" s="126" t="s">
        <v>308</v>
      </c>
      <c r="D466" s="126" t="s">
        <v>2543</v>
      </c>
      <c r="E466" s="126" t="s">
        <v>2544</v>
      </c>
      <c r="F466" s="126" t="s">
        <v>2545</v>
      </c>
      <c r="G466" s="126" t="s">
        <v>992</v>
      </c>
      <c r="J466" s="126" t="s">
        <v>3136</v>
      </c>
    </row>
    <row r="467" spans="1:10" ht="11.25">
      <c r="A467" s="126">
        <v>466</v>
      </c>
      <c r="B467" s="126" t="s">
        <v>934</v>
      </c>
      <c r="C467" s="126" t="s">
        <v>308</v>
      </c>
      <c r="D467" s="126" t="s">
        <v>2546</v>
      </c>
      <c r="E467" s="126" t="s">
        <v>2547</v>
      </c>
      <c r="F467" s="126" t="s">
        <v>2548</v>
      </c>
      <c r="G467" s="126" t="s">
        <v>1226</v>
      </c>
      <c r="J467" s="126" t="s">
        <v>3136</v>
      </c>
    </row>
    <row r="468" spans="1:10" ht="11.25">
      <c r="A468" s="126">
        <v>467</v>
      </c>
      <c r="B468" s="126" t="s">
        <v>934</v>
      </c>
      <c r="C468" s="126" t="s">
        <v>308</v>
      </c>
      <c r="D468" s="126" t="s">
        <v>2549</v>
      </c>
      <c r="E468" s="126" t="s">
        <v>2550</v>
      </c>
      <c r="F468" s="126" t="s">
        <v>2551</v>
      </c>
      <c r="G468" s="126" t="s">
        <v>1226</v>
      </c>
      <c r="H468" s="126" t="s">
        <v>2552</v>
      </c>
      <c r="J468" s="126" t="s">
        <v>3136</v>
      </c>
    </row>
    <row r="469" spans="1:10" ht="11.25">
      <c r="A469" s="126">
        <v>468</v>
      </c>
      <c r="B469" s="126" t="s">
        <v>934</v>
      </c>
      <c r="C469" s="126" t="s">
        <v>308</v>
      </c>
      <c r="D469" s="126" t="s">
        <v>2553</v>
      </c>
      <c r="E469" s="126" t="s">
        <v>2554</v>
      </c>
      <c r="F469" s="126" t="s">
        <v>2555</v>
      </c>
      <c r="G469" s="126" t="s">
        <v>1226</v>
      </c>
      <c r="J469" s="126" t="s">
        <v>3136</v>
      </c>
    </row>
    <row r="470" spans="1:10" ht="11.25">
      <c r="A470" s="126">
        <v>469</v>
      </c>
      <c r="B470" s="126" t="s">
        <v>934</v>
      </c>
      <c r="C470" s="126" t="s">
        <v>308</v>
      </c>
      <c r="D470" s="126" t="s">
        <v>2556</v>
      </c>
      <c r="E470" s="126" t="s">
        <v>2557</v>
      </c>
      <c r="F470" s="126" t="s">
        <v>2558</v>
      </c>
      <c r="G470" s="126" t="s">
        <v>977</v>
      </c>
      <c r="J470" s="126" t="s">
        <v>3136</v>
      </c>
    </row>
    <row r="471" spans="1:10" ht="11.25">
      <c r="A471" s="126">
        <v>470</v>
      </c>
      <c r="B471" s="126" t="s">
        <v>934</v>
      </c>
      <c r="C471" s="126" t="s">
        <v>308</v>
      </c>
      <c r="D471" s="126" t="s">
        <v>2559</v>
      </c>
      <c r="E471" s="126" t="s">
        <v>2560</v>
      </c>
      <c r="F471" s="126" t="s">
        <v>2561</v>
      </c>
      <c r="G471" s="126" t="s">
        <v>1048</v>
      </c>
      <c r="H471" s="126" t="s">
        <v>2562</v>
      </c>
      <c r="I471" s="126" t="s">
        <v>1151</v>
      </c>
      <c r="J471" s="126" t="s">
        <v>3136</v>
      </c>
    </row>
    <row r="472" spans="1:10" ht="11.25">
      <c r="A472" s="126">
        <v>471</v>
      </c>
      <c r="B472" s="126" t="s">
        <v>934</v>
      </c>
      <c r="C472" s="126" t="s">
        <v>308</v>
      </c>
      <c r="D472" s="126" t="s">
        <v>2563</v>
      </c>
      <c r="E472" s="126" t="s">
        <v>2564</v>
      </c>
      <c r="F472" s="126" t="s">
        <v>2565</v>
      </c>
      <c r="G472" s="126" t="s">
        <v>996</v>
      </c>
      <c r="J472" s="126" t="s">
        <v>3136</v>
      </c>
    </row>
    <row r="473" spans="1:10" ht="11.25">
      <c r="A473" s="126">
        <v>472</v>
      </c>
      <c r="B473" s="126" t="s">
        <v>934</v>
      </c>
      <c r="C473" s="126" t="s">
        <v>308</v>
      </c>
      <c r="D473" s="126" t="s">
        <v>2566</v>
      </c>
      <c r="E473" s="126" t="s">
        <v>2567</v>
      </c>
      <c r="F473" s="126" t="s">
        <v>2568</v>
      </c>
      <c r="G473" s="126" t="s">
        <v>1452</v>
      </c>
      <c r="H473" s="126" t="s">
        <v>2569</v>
      </c>
      <c r="J473" s="126" t="s">
        <v>3136</v>
      </c>
    </row>
    <row r="474" spans="1:10" ht="11.25">
      <c r="A474" s="126">
        <v>473</v>
      </c>
      <c r="B474" s="126" t="s">
        <v>934</v>
      </c>
      <c r="C474" s="126" t="s">
        <v>308</v>
      </c>
      <c r="D474" s="126" t="s">
        <v>2570</v>
      </c>
      <c r="E474" s="126" t="s">
        <v>2571</v>
      </c>
      <c r="F474" s="126" t="s">
        <v>2572</v>
      </c>
      <c r="G474" s="126" t="s">
        <v>1048</v>
      </c>
      <c r="J474" s="126" t="s">
        <v>3136</v>
      </c>
    </row>
    <row r="475" spans="1:10" ht="11.25">
      <c r="A475" s="126">
        <v>474</v>
      </c>
      <c r="B475" s="126" t="s">
        <v>934</v>
      </c>
      <c r="C475" s="126" t="s">
        <v>308</v>
      </c>
      <c r="D475" s="126" t="s">
        <v>2573</v>
      </c>
      <c r="E475" s="126" t="s">
        <v>2574</v>
      </c>
      <c r="F475" s="126" t="s">
        <v>2575</v>
      </c>
      <c r="G475" s="126" t="s">
        <v>1012</v>
      </c>
      <c r="H475" s="126" t="s">
        <v>1641</v>
      </c>
      <c r="J475" s="126" t="s">
        <v>3136</v>
      </c>
    </row>
    <row r="476" spans="1:10" ht="11.25">
      <c r="A476" s="126">
        <v>475</v>
      </c>
      <c r="B476" s="126" t="s">
        <v>934</v>
      </c>
      <c r="C476" s="126" t="s">
        <v>308</v>
      </c>
      <c r="D476" s="126" t="s">
        <v>2576</v>
      </c>
      <c r="E476" s="126" t="s">
        <v>2577</v>
      </c>
      <c r="F476" s="126" t="s">
        <v>2578</v>
      </c>
      <c r="G476" s="126" t="s">
        <v>1914</v>
      </c>
      <c r="H476" s="126" t="s">
        <v>2579</v>
      </c>
      <c r="J476" s="126" t="s">
        <v>3136</v>
      </c>
    </row>
    <row r="477" spans="1:10" ht="11.25">
      <c r="A477" s="126">
        <v>476</v>
      </c>
      <c r="B477" s="126" t="s">
        <v>934</v>
      </c>
      <c r="C477" s="126" t="s">
        <v>308</v>
      </c>
      <c r="D477" s="126" t="s">
        <v>2580</v>
      </c>
      <c r="E477" s="126" t="s">
        <v>2581</v>
      </c>
      <c r="F477" s="126" t="s">
        <v>2582</v>
      </c>
      <c r="G477" s="126" t="s">
        <v>1243</v>
      </c>
      <c r="H477" s="126" t="s">
        <v>2583</v>
      </c>
      <c r="J477" s="126" t="s">
        <v>3136</v>
      </c>
    </row>
    <row r="478" spans="1:10" ht="11.25">
      <c r="A478" s="126">
        <v>477</v>
      </c>
      <c r="B478" s="126" t="s">
        <v>934</v>
      </c>
      <c r="C478" s="126" t="s">
        <v>308</v>
      </c>
      <c r="D478" s="126" t="s">
        <v>2584</v>
      </c>
      <c r="E478" s="126" t="s">
        <v>2585</v>
      </c>
      <c r="F478" s="126" t="s">
        <v>2586</v>
      </c>
      <c r="G478" s="126" t="s">
        <v>1021</v>
      </c>
      <c r="H478" s="126" t="s">
        <v>2587</v>
      </c>
      <c r="J478" s="126" t="s">
        <v>3136</v>
      </c>
    </row>
    <row r="479" spans="1:10" ht="11.25">
      <c r="A479" s="126">
        <v>478</v>
      </c>
      <c r="B479" s="126" t="s">
        <v>934</v>
      </c>
      <c r="C479" s="126" t="s">
        <v>308</v>
      </c>
      <c r="D479" s="126" t="s">
        <v>2588</v>
      </c>
      <c r="E479" s="126" t="s">
        <v>2589</v>
      </c>
      <c r="F479" s="126" t="s">
        <v>2590</v>
      </c>
      <c r="G479" s="126" t="s">
        <v>1226</v>
      </c>
      <c r="H479" s="126" t="s">
        <v>2591</v>
      </c>
      <c r="J479" s="126" t="s">
        <v>3136</v>
      </c>
    </row>
    <row r="480" spans="1:10" ht="11.25">
      <c r="A480" s="126">
        <v>479</v>
      </c>
      <c r="B480" s="126" t="s">
        <v>934</v>
      </c>
      <c r="C480" s="126" t="s">
        <v>308</v>
      </c>
      <c r="D480" s="126" t="s">
        <v>2592</v>
      </c>
      <c r="E480" s="126" t="s">
        <v>2593</v>
      </c>
      <c r="F480" s="126" t="s">
        <v>2594</v>
      </c>
      <c r="G480" s="126" t="s">
        <v>973</v>
      </c>
      <c r="J480" s="126" t="s">
        <v>3136</v>
      </c>
    </row>
    <row r="481" spans="1:10" ht="11.25">
      <c r="A481" s="126">
        <v>480</v>
      </c>
      <c r="B481" s="126" t="s">
        <v>934</v>
      </c>
      <c r="C481" s="126" t="s">
        <v>308</v>
      </c>
      <c r="D481" s="126" t="s">
        <v>2595</v>
      </c>
      <c r="E481" s="126" t="s">
        <v>2596</v>
      </c>
      <c r="F481" s="126" t="s">
        <v>2597</v>
      </c>
      <c r="G481" s="126" t="s">
        <v>1021</v>
      </c>
      <c r="H481" s="126" t="s">
        <v>2598</v>
      </c>
      <c r="J481" s="126" t="s">
        <v>3136</v>
      </c>
    </row>
    <row r="482" spans="1:10" ht="11.25">
      <c r="A482" s="126">
        <v>481</v>
      </c>
      <c r="B482" s="126" t="s">
        <v>934</v>
      </c>
      <c r="C482" s="126" t="s">
        <v>308</v>
      </c>
      <c r="D482" s="126" t="s">
        <v>2599</v>
      </c>
      <c r="E482" s="126" t="s">
        <v>2600</v>
      </c>
      <c r="F482" s="126" t="s">
        <v>2601</v>
      </c>
      <c r="G482" s="126" t="s">
        <v>1397</v>
      </c>
      <c r="J482" s="126" t="s">
        <v>3136</v>
      </c>
    </row>
    <row r="483" spans="1:10" ht="11.25">
      <c r="A483" s="126">
        <v>482</v>
      </c>
      <c r="B483" s="126" t="s">
        <v>934</v>
      </c>
      <c r="C483" s="126" t="s">
        <v>308</v>
      </c>
      <c r="D483" s="126" t="s">
        <v>2602</v>
      </c>
      <c r="E483" s="126" t="s">
        <v>2603</v>
      </c>
      <c r="F483" s="126" t="s">
        <v>2604</v>
      </c>
      <c r="G483" s="126" t="s">
        <v>1579</v>
      </c>
      <c r="J483" s="126" t="s">
        <v>3136</v>
      </c>
    </row>
    <row r="484" spans="1:10" ht="11.25">
      <c r="A484" s="126">
        <v>483</v>
      </c>
      <c r="B484" s="126" t="s">
        <v>934</v>
      </c>
      <c r="C484" s="126" t="s">
        <v>308</v>
      </c>
      <c r="D484" s="126" t="s">
        <v>2605</v>
      </c>
      <c r="E484" s="126" t="s">
        <v>2606</v>
      </c>
      <c r="F484" s="126" t="s">
        <v>2607</v>
      </c>
      <c r="G484" s="126" t="s">
        <v>1048</v>
      </c>
      <c r="J484" s="126" t="s">
        <v>3136</v>
      </c>
    </row>
    <row r="485" spans="1:10" ht="11.25">
      <c r="A485" s="126">
        <v>484</v>
      </c>
      <c r="B485" s="126" t="s">
        <v>934</v>
      </c>
      <c r="C485" s="126" t="s">
        <v>308</v>
      </c>
      <c r="D485" s="126" t="s">
        <v>2608</v>
      </c>
      <c r="E485" s="126" t="s">
        <v>2609</v>
      </c>
      <c r="F485" s="126" t="s">
        <v>2610</v>
      </c>
      <c r="G485" s="126" t="s">
        <v>1155</v>
      </c>
      <c r="J485" s="126" t="s">
        <v>3136</v>
      </c>
    </row>
    <row r="486" spans="1:10" ht="11.25">
      <c r="A486" s="126">
        <v>485</v>
      </c>
      <c r="B486" s="126" t="s">
        <v>934</v>
      </c>
      <c r="C486" s="126" t="s">
        <v>308</v>
      </c>
      <c r="D486" s="126" t="s">
        <v>2611</v>
      </c>
      <c r="E486" s="126" t="s">
        <v>2612</v>
      </c>
      <c r="F486" s="126" t="s">
        <v>2613</v>
      </c>
      <c r="G486" s="126" t="s">
        <v>1021</v>
      </c>
      <c r="J486" s="126" t="s">
        <v>3136</v>
      </c>
    </row>
    <row r="487" spans="1:10" ht="11.25">
      <c r="A487" s="126">
        <v>486</v>
      </c>
      <c r="B487" s="126" t="s">
        <v>934</v>
      </c>
      <c r="C487" s="126" t="s">
        <v>308</v>
      </c>
      <c r="D487" s="126" t="s">
        <v>2614</v>
      </c>
      <c r="E487" s="126" t="s">
        <v>2615</v>
      </c>
      <c r="F487" s="126" t="s">
        <v>2616</v>
      </c>
      <c r="G487" s="126" t="s">
        <v>969</v>
      </c>
      <c r="H487" s="126" t="s">
        <v>2617</v>
      </c>
      <c r="J487" s="126" t="s">
        <v>3136</v>
      </c>
    </row>
    <row r="488" spans="1:10" ht="11.25">
      <c r="A488" s="126">
        <v>487</v>
      </c>
      <c r="B488" s="126" t="s">
        <v>934</v>
      </c>
      <c r="C488" s="126" t="s">
        <v>308</v>
      </c>
      <c r="D488" s="126" t="s">
        <v>2618</v>
      </c>
      <c r="E488" s="126" t="s">
        <v>2619</v>
      </c>
      <c r="F488" s="126" t="s">
        <v>2620</v>
      </c>
      <c r="G488" s="126" t="s">
        <v>1251</v>
      </c>
      <c r="H488" s="126" t="s">
        <v>2621</v>
      </c>
      <c r="J488" s="126" t="s">
        <v>3136</v>
      </c>
    </row>
    <row r="489" spans="1:10" ht="11.25">
      <c r="A489" s="126">
        <v>488</v>
      </c>
      <c r="B489" s="126" t="s">
        <v>934</v>
      </c>
      <c r="C489" s="126" t="s">
        <v>308</v>
      </c>
      <c r="D489" s="126" t="s">
        <v>2622</v>
      </c>
      <c r="E489" s="126" t="s">
        <v>2623</v>
      </c>
      <c r="F489" s="126" t="s">
        <v>2624</v>
      </c>
      <c r="G489" s="126" t="s">
        <v>973</v>
      </c>
      <c r="J489" s="126" t="s">
        <v>3136</v>
      </c>
    </row>
    <row r="490" spans="1:10" ht="11.25">
      <c r="A490" s="126">
        <v>489</v>
      </c>
      <c r="B490" s="126" t="s">
        <v>934</v>
      </c>
      <c r="C490" s="126" t="s">
        <v>308</v>
      </c>
      <c r="D490" s="126" t="s">
        <v>2625</v>
      </c>
      <c r="E490" s="126" t="s">
        <v>2626</v>
      </c>
      <c r="F490" s="126" t="s">
        <v>2627</v>
      </c>
      <c r="G490" s="126" t="s">
        <v>1243</v>
      </c>
      <c r="J490" s="126" t="s">
        <v>3136</v>
      </c>
    </row>
    <row r="491" spans="1:10" ht="11.25">
      <c r="A491" s="126">
        <v>490</v>
      </c>
      <c r="B491" s="126" t="s">
        <v>934</v>
      </c>
      <c r="C491" s="126" t="s">
        <v>308</v>
      </c>
      <c r="D491" s="126" t="s">
        <v>2628</v>
      </c>
      <c r="E491" s="126" t="s">
        <v>2629</v>
      </c>
      <c r="F491" s="126" t="s">
        <v>2630</v>
      </c>
      <c r="G491" s="126" t="s">
        <v>1048</v>
      </c>
      <c r="H491" s="126" t="s">
        <v>2631</v>
      </c>
      <c r="J491" s="126" t="s">
        <v>3136</v>
      </c>
    </row>
    <row r="492" spans="1:10" ht="11.25">
      <c r="A492" s="126">
        <v>491</v>
      </c>
      <c r="B492" s="126" t="s">
        <v>934</v>
      </c>
      <c r="C492" s="126" t="s">
        <v>308</v>
      </c>
      <c r="D492" s="126" t="s">
        <v>2632</v>
      </c>
      <c r="E492" s="126" t="s">
        <v>2633</v>
      </c>
      <c r="F492" s="126" t="s">
        <v>2634</v>
      </c>
      <c r="G492" s="126" t="s">
        <v>985</v>
      </c>
      <c r="H492" s="126" t="s">
        <v>1749</v>
      </c>
      <c r="I492" s="126" t="s">
        <v>2635</v>
      </c>
      <c r="J492" s="126" t="s">
        <v>3136</v>
      </c>
    </row>
    <row r="493" spans="1:10" ht="11.25">
      <c r="A493" s="126">
        <v>492</v>
      </c>
      <c r="B493" s="126" t="s">
        <v>934</v>
      </c>
      <c r="C493" s="126" t="s">
        <v>308</v>
      </c>
      <c r="D493" s="126" t="s">
        <v>2636</v>
      </c>
      <c r="E493" s="126" t="s">
        <v>2637</v>
      </c>
      <c r="F493" s="126" t="s">
        <v>2638</v>
      </c>
      <c r="G493" s="126" t="s">
        <v>1021</v>
      </c>
      <c r="H493" s="126" t="s">
        <v>2639</v>
      </c>
      <c r="J493" s="126" t="s">
        <v>3136</v>
      </c>
    </row>
    <row r="494" spans="1:10" ht="11.25">
      <c r="A494" s="126">
        <v>493</v>
      </c>
      <c r="B494" s="126" t="s">
        <v>934</v>
      </c>
      <c r="C494" s="126" t="s">
        <v>308</v>
      </c>
      <c r="D494" s="126" t="s">
        <v>2640</v>
      </c>
      <c r="E494" s="126" t="s">
        <v>2641</v>
      </c>
      <c r="F494" s="126" t="s">
        <v>2642</v>
      </c>
      <c r="G494" s="126" t="s">
        <v>1906</v>
      </c>
      <c r="H494" s="126" t="s">
        <v>2643</v>
      </c>
      <c r="J494" s="126" t="s">
        <v>3136</v>
      </c>
    </row>
    <row r="495" spans="1:10" ht="11.25">
      <c r="A495" s="126">
        <v>494</v>
      </c>
      <c r="B495" s="126" t="s">
        <v>934</v>
      </c>
      <c r="C495" s="126" t="s">
        <v>308</v>
      </c>
      <c r="D495" s="126" t="s">
        <v>2644</v>
      </c>
      <c r="E495" s="126" t="s">
        <v>2645</v>
      </c>
      <c r="F495" s="126" t="s">
        <v>2646</v>
      </c>
      <c r="G495" s="126" t="s">
        <v>1357</v>
      </c>
      <c r="J495" s="126" t="s">
        <v>3136</v>
      </c>
    </row>
    <row r="496" spans="1:10" ht="11.25">
      <c r="A496" s="126">
        <v>495</v>
      </c>
      <c r="B496" s="126" t="s">
        <v>934</v>
      </c>
      <c r="C496" s="126" t="s">
        <v>308</v>
      </c>
      <c r="D496" s="126" t="s">
        <v>2647</v>
      </c>
      <c r="E496" s="126" t="s">
        <v>2648</v>
      </c>
      <c r="F496" s="126" t="s">
        <v>2649</v>
      </c>
      <c r="G496" s="126" t="s">
        <v>973</v>
      </c>
      <c r="J496" s="126" t="s">
        <v>3136</v>
      </c>
    </row>
    <row r="497" spans="1:10" ht="11.25">
      <c r="A497" s="126">
        <v>496</v>
      </c>
      <c r="B497" s="126" t="s">
        <v>934</v>
      </c>
      <c r="C497" s="126" t="s">
        <v>308</v>
      </c>
      <c r="D497" s="126" t="s">
        <v>2650</v>
      </c>
      <c r="E497" s="126" t="s">
        <v>2651</v>
      </c>
      <c r="F497" s="126" t="s">
        <v>2652</v>
      </c>
      <c r="G497" s="126" t="s">
        <v>1357</v>
      </c>
      <c r="J497" s="126" t="s">
        <v>3136</v>
      </c>
    </row>
    <row r="498" spans="1:10" ht="11.25">
      <c r="A498" s="126">
        <v>497</v>
      </c>
      <c r="B498" s="126" t="s">
        <v>934</v>
      </c>
      <c r="C498" s="126" t="s">
        <v>308</v>
      </c>
      <c r="D498" s="126" t="s">
        <v>2653</v>
      </c>
      <c r="E498" s="126" t="s">
        <v>2654</v>
      </c>
      <c r="F498" s="126" t="s">
        <v>2655</v>
      </c>
      <c r="G498" s="126" t="s">
        <v>1583</v>
      </c>
      <c r="J498" s="126" t="s">
        <v>3136</v>
      </c>
    </row>
    <row r="499" spans="1:10" ht="11.25">
      <c r="A499" s="126">
        <v>498</v>
      </c>
      <c r="B499" s="126" t="s">
        <v>934</v>
      </c>
      <c r="C499" s="126" t="s">
        <v>308</v>
      </c>
      <c r="D499" s="126" t="s">
        <v>2656</v>
      </c>
      <c r="E499" s="126" t="s">
        <v>2657</v>
      </c>
      <c r="F499" s="126" t="s">
        <v>2658</v>
      </c>
      <c r="G499" s="126" t="s">
        <v>1155</v>
      </c>
      <c r="J499" s="126" t="s">
        <v>3136</v>
      </c>
    </row>
    <row r="500" spans="1:10" ht="11.25">
      <c r="A500" s="126">
        <v>499</v>
      </c>
      <c r="B500" s="126" t="s">
        <v>934</v>
      </c>
      <c r="C500" s="126" t="s">
        <v>308</v>
      </c>
      <c r="D500" s="126" t="s">
        <v>2659</v>
      </c>
      <c r="E500" s="126" t="s">
        <v>2660</v>
      </c>
      <c r="F500" s="126" t="s">
        <v>2661</v>
      </c>
      <c r="G500" s="126" t="s">
        <v>1021</v>
      </c>
      <c r="H500" s="126" t="s">
        <v>1323</v>
      </c>
      <c r="J500" s="126" t="s">
        <v>3136</v>
      </c>
    </row>
    <row r="501" spans="1:10" ht="11.25">
      <c r="A501" s="126">
        <v>500</v>
      </c>
      <c r="B501" s="126" t="s">
        <v>934</v>
      </c>
      <c r="C501" s="126" t="s">
        <v>308</v>
      </c>
      <c r="D501" s="126" t="s">
        <v>2662</v>
      </c>
      <c r="E501" s="126" t="s">
        <v>2663</v>
      </c>
      <c r="F501" s="126" t="s">
        <v>2664</v>
      </c>
      <c r="G501" s="126" t="s">
        <v>1155</v>
      </c>
      <c r="H501" s="126" t="s">
        <v>2474</v>
      </c>
      <c r="J501" s="126" t="s">
        <v>3136</v>
      </c>
    </row>
    <row r="502" spans="1:10" ht="11.25">
      <c r="A502" s="126">
        <v>501</v>
      </c>
      <c r="B502" s="126" t="s">
        <v>934</v>
      </c>
      <c r="C502" s="126" t="s">
        <v>308</v>
      </c>
      <c r="D502" s="126" t="s">
        <v>2665</v>
      </c>
      <c r="E502" s="126" t="s">
        <v>2666</v>
      </c>
      <c r="F502" s="126" t="s">
        <v>2667</v>
      </c>
      <c r="G502" s="126" t="s">
        <v>1155</v>
      </c>
      <c r="H502" s="126" t="s">
        <v>2668</v>
      </c>
      <c r="J502" s="126" t="s">
        <v>3136</v>
      </c>
    </row>
    <row r="503" spans="1:10" ht="11.25">
      <c r="A503" s="126">
        <v>502</v>
      </c>
      <c r="B503" s="126" t="s">
        <v>934</v>
      </c>
      <c r="C503" s="126" t="s">
        <v>308</v>
      </c>
      <c r="D503" s="126" t="s">
        <v>2669</v>
      </c>
      <c r="E503" s="126" t="s">
        <v>2670</v>
      </c>
      <c r="F503" s="126" t="s">
        <v>2671</v>
      </c>
      <c r="G503" s="126" t="s">
        <v>1226</v>
      </c>
      <c r="J503" s="126" t="s">
        <v>3136</v>
      </c>
    </row>
    <row r="504" spans="1:10" ht="11.25">
      <c r="A504" s="126">
        <v>503</v>
      </c>
      <c r="B504" s="126" t="s">
        <v>934</v>
      </c>
      <c r="C504" s="126" t="s">
        <v>308</v>
      </c>
      <c r="D504" s="126" t="s">
        <v>2672</v>
      </c>
      <c r="E504" s="126" t="s">
        <v>2673</v>
      </c>
      <c r="F504" s="126" t="s">
        <v>2674</v>
      </c>
      <c r="G504" s="126" t="s">
        <v>1021</v>
      </c>
      <c r="J504" s="126" t="s">
        <v>3136</v>
      </c>
    </row>
    <row r="505" spans="1:10" ht="11.25">
      <c r="A505" s="126">
        <v>504</v>
      </c>
      <c r="B505" s="126" t="s">
        <v>934</v>
      </c>
      <c r="C505" s="126" t="s">
        <v>308</v>
      </c>
      <c r="D505" s="126" t="s">
        <v>2675</v>
      </c>
      <c r="E505" s="126" t="s">
        <v>2676</v>
      </c>
      <c r="F505" s="126" t="s">
        <v>2677</v>
      </c>
      <c r="G505" s="126" t="s">
        <v>1017</v>
      </c>
      <c r="H505" s="126" t="s">
        <v>2678</v>
      </c>
      <c r="I505" s="126" t="s">
        <v>1859</v>
      </c>
      <c r="J505" s="126" t="s">
        <v>3136</v>
      </c>
    </row>
    <row r="506" spans="1:10" ht="11.25">
      <c r="A506" s="126">
        <v>505</v>
      </c>
      <c r="B506" s="126" t="s">
        <v>934</v>
      </c>
      <c r="C506" s="126" t="s">
        <v>308</v>
      </c>
      <c r="D506" s="126" t="s">
        <v>2679</v>
      </c>
      <c r="E506" s="126" t="s">
        <v>2680</v>
      </c>
      <c r="F506" s="126" t="s">
        <v>2681</v>
      </c>
      <c r="G506" s="126" t="s">
        <v>985</v>
      </c>
      <c r="J506" s="126" t="s">
        <v>3136</v>
      </c>
    </row>
    <row r="507" spans="1:10" ht="11.25">
      <c r="A507" s="126">
        <v>506</v>
      </c>
      <c r="B507" s="126" t="s">
        <v>934</v>
      </c>
      <c r="C507" s="126" t="s">
        <v>308</v>
      </c>
      <c r="D507" s="126" t="s">
        <v>2682</v>
      </c>
      <c r="E507" s="126" t="s">
        <v>2683</v>
      </c>
      <c r="F507" s="126" t="s">
        <v>2684</v>
      </c>
      <c r="G507" s="126" t="s">
        <v>1021</v>
      </c>
      <c r="H507" s="126" t="s">
        <v>2685</v>
      </c>
      <c r="J507" s="126" t="s">
        <v>3136</v>
      </c>
    </row>
    <row r="508" spans="1:10" ht="11.25">
      <c r="A508" s="126">
        <v>507</v>
      </c>
      <c r="B508" s="126" t="s">
        <v>934</v>
      </c>
      <c r="C508" s="126" t="s">
        <v>308</v>
      </c>
      <c r="D508" s="126" t="s">
        <v>2686</v>
      </c>
      <c r="E508" s="126" t="s">
        <v>2687</v>
      </c>
      <c r="F508" s="126" t="s">
        <v>2688</v>
      </c>
      <c r="G508" s="126" t="s">
        <v>1000</v>
      </c>
      <c r="H508" s="126" t="s">
        <v>2689</v>
      </c>
      <c r="J508" s="126" t="s">
        <v>3136</v>
      </c>
    </row>
    <row r="509" spans="1:10" ht="11.25">
      <c r="A509" s="126">
        <v>508</v>
      </c>
      <c r="B509" s="126" t="s">
        <v>934</v>
      </c>
      <c r="C509" s="126" t="s">
        <v>308</v>
      </c>
      <c r="D509" s="126" t="s">
        <v>2690</v>
      </c>
      <c r="E509" s="126" t="s">
        <v>2691</v>
      </c>
      <c r="F509" s="126" t="s">
        <v>2692</v>
      </c>
      <c r="G509" s="126" t="s">
        <v>1048</v>
      </c>
      <c r="H509" s="126" t="s">
        <v>2693</v>
      </c>
      <c r="J509" s="126" t="s">
        <v>3136</v>
      </c>
    </row>
    <row r="510" spans="1:10" ht="11.25">
      <c r="A510" s="126">
        <v>509</v>
      </c>
      <c r="B510" s="126" t="s">
        <v>934</v>
      </c>
      <c r="C510" s="126" t="s">
        <v>308</v>
      </c>
      <c r="D510" s="126" t="s">
        <v>2694</v>
      </c>
      <c r="E510" s="126" t="s">
        <v>2695</v>
      </c>
      <c r="F510" s="126" t="s">
        <v>2696</v>
      </c>
      <c r="G510" s="126" t="s">
        <v>1048</v>
      </c>
      <c r="H510" s="126" t="s">
        <v>2697</v>
      </c>
      <c r="J510" s="126" t="s">
        <v>3136</v>
      </c>
    </row>
    <row r="511" spans="1:10" ht="11.25">
      <c r="A511" s="126">
        <v>510</v>
      </c>
      <c r="B511" s="126" t="s">
        <v>934</v>
      </c>
      <c r="C511" s="126" t="s">
        <v>308</v>
      </c>
      <c r="D511" s="126" t="s">
        <v>2698</v>
      </c>
      <c r="E511" s="126" t="s">
        <v>2699</v>
      </c>
      <c r="F511" s="126" t="s">
        <v>2700</v>
      </c>
      <c r="G511" s="126" t="s">
        <v>1048</v>
      </c>
      <c r="J511" s="126" t="s">
        <v>3136</v>
      </c>
    </row>
    <row r="512" spans="1:10" ht="11.25">
      <c r="A512" s="126">
        <v>511</v>
      </c>
      <c r="B512" s="126" t="s">
        <v>934</v>
      </c>
      <c r="C512" s="126" t="s">
        <v>308</v>
      </c>
      <c r="D512" s="126" t="s">
        <v>2701</v>
      </c>
      <c r="E512" s="126" t="s">
        <v>2702</v>
      </c>
      <c r="F512" s="126" t="s">
        <v>2703</v>
      </c>
      <c r="G512" s="126" t="s">
        <v>1243</v>
      </c>
      <c r="H512" s="126" t="s">
        <v>2704</v>
      </c>
      <c r="J512" s="126" t="s">
        <v>3136</v>
      </c>
    </row>
    <row r="513" spans="1:10" ht="11.25">
      <c r="A513" s="126">
        <v>512</v>
      </c>
      <c r="B513" s="126" t="s">
        <v>934</v>
      </c>
      <c r="C513" s="126" t="s">
        <v>308</v>
      </c>
      <c r="D513" s="126" t="s">
        <v>2705</v>
      </c>
      <c r="E513" s="126" t="s">
        <v>2706</v>
      </c>
      <c r="F513" s="126" t="s">
        <v>2707</v>
      </c>
      <c r="G513" s="126" t="s">
        <v>1048</v>
      </c>
      <c r="I513" s="126" t="s">
        <v>2708</v>
      </c>
      <c r="J513" s="126" t="s">
        <v>3136</v>
      </c>
    </row>
    <row r="514" spans="1:10" ht="11.25">
      <c r="A514" s="126">
        <v>513</v>
      </c>
      <c r="B514" s="126" t="s">
        <v>934</v>
      </c>
      <c r="C514" s="126" t="s">
        <v>308</v>
      </c>
      <c r="D514" s="126" t="s">
        <v>2709</v>
      </c>
      <c r="E514" s="126" t="s">
        <v>2710</v>
      </c>
      <c r="F514" s="126" t="s">
        <v>2711</v>
      </c>
      <c r="G514" s="126" t="s">
        <v>973</v>
      </c>
      <c r="J514" s="126" t="s">
        <v>3136</v>
      </c>
    </row>
    <row r="515" spans="1:10" ht="11.25">
      <c r="A515" s="126">
        <v>514</v>
      </c>
      <c r="B515" s="126" t="s">
        <v>934</v>
      </c>
      <c r="C515" s="126" t="s">
        <v>308</v>
      </c>
      <c r="D515" s="126" t="s">
        <v>2712</v>
      </c>
      <c r="E515" s="126" t="s">
        <v>2713</v>
      </c>
      <c r="F515" s="126" t="s">
        <v>2714</v>
      </c>
      <c r="G515" s="126" t="s">
        <v>985</v>
      </c>
      <c r="J515" s="126" t="s">
        <v>3136</v>
      </c>
    </row>
    <row r="516" spans="1:10" ht="11.25">
      <c r="A516" s="126">
        <v>515</v>
      </c>
      <c r="B516" s="126" t="s">
        <v>934</v>
      </c>
      <c r="C516" s="126" t="s">
        <v>308</v>
      </c>
      <c r="D516" s="126" t="s">
        <v>2715</v>
      </c>
      <c r="E516" s="126" t="s">
        <v>2716</v>
      </c>
      <c r="F516" s="126" t="s">
        <v>2717</v>
      </c>
      <c r="G516" s="126" t="s">
        <v>1155</v>
      </c>
      <c r="J516" s="126" t="s">
        <v>3136</v>
      </c>
    </row>
    <row r="517" spans="1:10" ht="11.25">
      <c r="A517" s="126">
        <v>516</v>
      </c>
      <c r="B517" s="126" t="s">
        <v>934</v>
      </c>
      <c r="C517" s="126" t="s">
        <v>308</v>
      </c>
      <c r="D517" s="126" t="s">
        <v>2718</v>
      </c>
      <c r="E517" s="126" t="s">
        <v>2719</v>
      </c>
      <c r="F517" s="126" t="s">
        <v>2720</v>
      </c>
      <c r="G517" s="126" t="s">
        <v>1418</v>
      </c>
      <c r="H517" s="126" t="s">
        <v>2721</v>
      </c>
      <c r="J517" s="126" t="s">
        <v>3136</v>
      </c>
    </row>
    <row r="518" spans="1:10" ht="11.25">
      <c r="A518" s="126">
        <v>517</v>
      </c>
      <c r="B518" s="126" t="s">
        <v>934</v>
      </c>
      <c r="C518" s="126" t="s">
        <v>308</v>
      </c>
      <c r="D518" s="126" t="s">
        <v>2722</v>
      </c>
      <c r="E518" s="126" t="s">
        <v>2723</v>
      </c>
      <c r="F518" s="126" t="s">
        <v>2724</v>
      </c>
      <c r="G518" s="126" t="s">
        <v>973</v>
      </c>
      <c r="J518" s="126" t="s">
        <v>3136</v>
      </c>
    </row>
    <row r="519" spans="1:10" ht="11.25">
      <c r="A519" s="126">
        <v>518</v>
      </c>
      <c r="B519" s="126" t="s">
        <v>934</v>
      </c>
      <c r="C519" s="126" t="s">
        <v>308</v>
      </c>
      <c r="D519" s="126" t="s">
        <v>2725</v>
      </c>
      <c r="E519" s="126" t="s">
        <v>2726</v>
      </c>
      <c r="F519" s="126" t="s">
        <v>2727</v>
      </c>
      <c r="G519" s="126" t="s">
        <v>1429</v>
      </c>
      <c r="J519" s="126" t="s">
        <v>3136</v>
      </c>
    </row>
    <row r="520" spans="1:10" ht="11.25">
      <c r="A520" s="126">
        <v>519</v>
      </c>
      <c r="B520" s="126" t="s">
        <v>934</v>
      </c>
      <c r="C520" s="126" t="s">
        <v>308</v>
      </c>
      <c r="D520" s="126" t="s">
        <v>2728</v>
      </c>
      <c r="E520" s="126" t="s">
        <v>2729</v>
      </c>
      <c r="F520" s="126" t="s">
        <v>2730</v>
      </c>
      <c r="G520" s="126" t="s">
        <v>973</v>
      </c>
      <c r="H520" s="126" t="s">
        <v>2731</v>
      </c>
      <c r="J520" s="126" t="s">
        <v>3136</v>
      </c>
    </row>
    <row r="521" spans="1:10" ht="11.25">
      <c r="A521" s="126">
        <v>520</v>
      </c>
      <c r="B521" s="126" t="s">
        <v>934</v>
      </c>
      <c r="C521" s="126" t="s">
        <v>308</v>
      </c>
      <c r="D521" s="126" t="s">
        <v>2732</v>
      </c>
      <c r="E521" s="126" t="s">
        <v>2733</v>
      </c>
      <c r="F521" s="126" t="s">
        <v>2734</v>
      </c>
      <c r="G521" s="126" t="s">
        <v>1155</v>
      </c>
      <c r="H521" s="126" t="s">
        <v>2535</v>
      </c>
      <c r="J521" s="126" t="s">
        <v>3136</v>
      </c>
    </row>
    <row r="522" spans="1:10" ht="11.25">
      <c r="A522" s="126">
        <v>521</v>
      </c>
      <c r="B522" s="126" t="s">
        <v>934</v>
      </c>
      <c r="C522" s="126" t="s">
        <v>308</v>
      </c>
      <c r="D522" s="126" t="s">
        <v>2735</v>
      </c>
      <c r="E522" s="126" t="s">
        <v>2736</v>
      </c>
      <c r="F522" s="126" t="s">
        <v>2737</v>
      </c>
      <c r="G522" s="126" t="s">
        <v>1914</v>
      </c>
      <c r="J522" s="126" t="s">
        <v>3136</v>
      </c>
    </row>
    <row r="523" spans="1:10" ht="11.25">
      <c r="A523" s="126">
        <v>522</v>
      </c>
      <c r="B523" s="126" t="s">
        <v>934</v>
      </c>
      <c r="C523" s="126" t="s">
        <v>308</v>
      </c>
      <c r="D523" s="126" t="s">
        <v>2738</v>
      </c>
      <c r="E523" s="126" t="s">
        <v>2739</v>
      </c>
      <c r="F523" s="126" t="s">
        <v>2740</v>
      </c>
      <c r="G523" s="126" t="s">
        <v>1226</v>
      </c>
      <c r="J523" s="126" t="s">
        <v>3136</v>
      </c>
    </row>
    <row r="524" spans="1:10" ht="11.25">
      <c r="A524" s="126">
        <v>523</v>
      </c>
      <c r="B524" s="126" t="s">
        <v>934</v>
      </c>
      <c r="C524" s="126" t="s">
        <v>308</v>
      </c>
      <c r="D524" s="126" t="s">
        <v>2741</v>
      </c>
      <c r="E524" s="126" t="s">
        <v>2742</v>
      </c>
      <c r="F524" s="126" t="s">
        <v>2743</v>
      </c>
      <c r="G524" s="126" t="s">
        <v>985</v>
      </c>
      <c r="H524" s="126" t="s">
        <v>2744</v>
      </c>
      <c r="J524" s="126" t="s">
        <v>3136</v>
      </c>
    </row>
    <row r="525" spans="1:10" ht="11.25">
      <c r="A525" s="126">
        <v>524</v>
      </c>
      <c r="B525" s="126" t="s">
        <v>934</v>
      </c>
      <c r="C525" s="126" t="s">
        <v>308</v>
      </c>
      <c r="D525" s="126" t="s">
        <v>2745</v>
      </c>
      <c r="E525" s="126" t="s">
        <v>2746</v>
      </c>
      <c r="F525" s="126" t="s">
        <v>2747</v>
      </c>
      <c r="G525" s="126" t="s">
        <v>1048</v>
      </c>
      <c r="H525" s="126" t="s">
        <v>2748</v>
      </c>
      <c r="J525" s="126" t="s">
        <v>3136</v>
      </c>
    </row>
    <row r="526" spans="1:10" ht="11.25">
      <c r="A526" s="126">
        <v>525</v>
      </c>
      <c r="B526" s="126" t="s">
        <v>934</v>
      </c>
      <c r="C526" s="126" t="s">
        <v>308</v>
      </c>
      <c r="D526" s="126" t="s">
        <v>2749</v>
      </c>
      <c r="E526" s="126" t="s">
        <v>2750</v>
      </c>
      <c r="F526" s="126" t="s">
        <v>2751</v>
      </c>
      <c r="G526" s="126" t="s">
        <v>1226</v>
      </c>
      <c r="H526" s="126" t="s">
        <v>2752</v>
      </c>
      <c r="J526" s="126" t="s">
        <v>3136</v>
      </c>
    </row>
    <row r="527" spans="1:10" ht="11.25">
      <c r="A527" s="126">
        <v>526</v>
      </c>
      <c r="B527" s="126" t="s">
        <v>934</v>
      </c>
      <c r="C527" s="126" t="s">
        <v>308</v>
      </c>
      <c r="D527" s="126" t="s">
        <v>2753</v>
      </c>
      <c r="E527" s="126" t="s">
        <v>2754</v>
      </c>
      <c r="F527" s="126" t="s">
        <v>2755</v>
      </c>
      <c r="G527" s="126" t="s">
        <v>1155</v>
      </c>
      <c r="J527" s="126" t="s">
        <v>3136</v>
      </c>
    </row>
    <row r="528" spans="1:10" ht="11.25">
      <c r="A528" s="126">
        <v>527</v>
      </c>
      <c r="B528" s="126" t="s">
        <v>934</v>
      </c>
      <c r="C528" s="126" t="s">
        <v>308</v>
      </c>
      <c r="D528" s="126" t="s">
        <v>2756</v>
      </c>
      <c r="E528" s="126" t="s">
        <v>2757</v>
      </c>
      <c r="F528" s="126" t="s">
        <v>2758</v>
      </c>
      <c r="G528" s="126" t="s">
        <v>1021</v>
      </c>
      <c r="J528" s="126" t="s">
        <v>3136</v>
      </c>
    </row>
    <row r="529" spans="1:10" ht="11.25">
      <c r="A529" s="126">
        <v>528</v>
      </c>
      <c r="B529" s="126" t="s">
        <v>934</v>
      </c>
      <c r="C529" s="126" t="s">
        <v>308</v>
      </c>
      <c r="D529" s="126" t="s">
        <v>2759</v>
      </c>
      <c r="E529" s="126" t="s">
        <v>2760</v>
      </c>
      <c r="F529" s="126" t="s">
        <v>2761</v>
      </c>
      <c r="G529" s="126" t="s">
        <v>1155</v>
      </c>
      <c r="J529" s="126" t="s">
        <v>3136</v>
      </c>
    </row>
    <row r="530" spans="1:10" ht="11.25">
      <c r="A530" s="126">
        <v>529</v>
      </c>
      <c r="B530" s="126" t="s">
        <v>934</v>
      </c>
      <c r="C530" s="126" t="s">
        <v>308</v>
      </c>
      <c r="D530" s="126" t="s">
        <v>2762</v>
      </c>
      <c r="E530" s="126" t="s">
        <v>2763</v>
      </c>
      <c r="F530" s="126" t="s">
        <v>2764</v>
      </c>
      <c r="G530" s="126" t="s">
        <v>985</v>
      </c>
      <c r="J530" s="126" t="s">
        <v>3136</v>
      </c>
    </row>
    <row r="531" spans="1:10" ht="11.25">
      <c r="A531" s="126">
        <v>530</v>
      </c>
      <c r="B531" s="126" t="s">
        <v>934</v>
      </c>
      <c r="C531" s="126" t="s">
        <v>308</v>
      </c>
      <c r="D531" s="126" t="s">
        <v>2765</v>
      </c>
      <c r="E531" s="126" t="s">
        <v>2766</v>
      </c>
      <c r="F531" s="126" t="s">
        <v>2767</v>
      </c>
      <c r="G531" s="126" t="s">
        <v>1226</v>
      </c>
      <c r="J531" s="126" t="s">
        <v>3136</v>
      </c>
    </row>
    <row r="532" spans="1:10" ht="11.25">
      <c r="A532" s="126">
        <v>531</v>
      </c>
      <c r="B532" s="126" t="s">
        <v>934</v>
      </c>
      <c r="C532" s="126" t="s">
        <v>308</v>
      </c>
      <c r="D532" s="126" t="s">
        <v>2768</v>
      </c>
      <c r="E532" s="126" t="s">
        <v>2769</v>
      </c>
      <c r="F532" s="126" t="s">
        <v>2770</v>
      </c>
      <c r="G532" s="126" t="s">
        <v>1390</v>
      </c>
      <c r="J532" s="126" t="s">
        <v>3136</v>
      </c>
    </row>
    <row r="533" spans="1:10" ht="11.25">
      <c r="A533" s="126">
        <v>532</v>
      </c>
      <c r="B533" s="126" t="s">
        <v>934</v>
      </c>
      <c r="C533" s="126" t="s">
        <v>308</v>
      </c>
      <c r="D533" s="126" t="s">
        <v>2771</v>
      </c>
      <c r="E533" s="126" t="s">
        <v>2772</v>
      </c>
      <c r="F533" s="126" t="s">
        <v>2773</v>
      </c>
      <c r="G533" s="126" t="s">
        <v>1000</v>
      </c>
      <c r="J533" s="126" t="s">
        <v>3136</v>
      </c>
    </row>
    <row r="534" spans="1:10" ht="11.25">
      <c r="A534" s="126">
        <v>533</v>
      </c>
      <c r="B534" s="126" t="s">
        <v>934</v>
      </c>
      <c r="C534" s="126" t="s">
        <v>308</v>
      </c>
      <c r="D534" s="126" t="s">
        <v>2774</v>
      </c>
      <c r="E534" s="126" t="s">
        <v>2775</v>
      </c>
      <c r="F534" s="126" t="s">
        <v>2158</v>
      </c>
      <c r="G534" s="126" t="s">
        <v>1155</v>
      </c>
      <c r="H534" s="126" t="s">
        <v>2776</v>
      </c>
      <c r="J534" s="126" t="s">
        <v>3136</v>
      </c>
    </row>
    <row r="535" spans="1:10" ht="11.25">
      <c r="A535" s="126">
        <v>534</v>
      </c>
      <c r="B535" s="126" t="s">
        <v>934</v>
      </c>
      <c r="C535" s="126" t="s">
        <v>308</v>
      </c>
      <c r="D535" s="126" t="s">
        <v>2777</v>
      </c>
      <c r="E535" s="126" t="s">
        <v>2778</v>
      </c>
      <c r="F535" s="126" t="s">
        <v>2779</v>
      </c>
      <c r="G535" s="126" t="s">
        <v>1155</v>
      </c>
      <c r="J535" s="126" t="s">
        <v>3136</v>
      </c>
    </row>
    <row r="536" spans="1:10" ht="11.25">
      <c r="A536" s="126">
        <v>535</v>
      </c>
      <c r="B536" s="126" t="s">
        <v>934</v>
      </c>
      <c r="C536" s="126" t="s">
        <v>308</v>
      </c>
      <c r="D536" s="126" t="s">
        <v>2780</v>
      </c>
      <c r="E536" s="126" t="s">
        <v>2781</v>
      </c>
      <c r="F536" s="126" t="s">
        <v>2782</v>
      </c>
      <c r="G536" s="126" t="s">
        <v>1243</v>
      </c>
      <c r="J536" s="126" t="s">
        <v>3136</v>
      </c>
    </row>
    <row r="537" spans="1:10" ht="11.25">
      <c r="A537" s="126">
        <v>536</v>
      </c>
      <c r="B537" s="126" t="s">
        <v>934</v>
      </c>
      <c r="C537" s="126" t="s">
        <v>308</v>
      </c>
      <c r="D537" s="126" t="s">
        <v>2783</v>
      </c>
      <c r="E537" s="126" t="s">
        <v>2784</v>
      </c>
      <c r="F537" s="126" t="s">
        <v>2785</v>
      </c>
      <c r="G537" s="126" t="s">
        <v>1155</v>
      </c>
      <c r="J537" s="126" t="s">
        <v>3136</v>
      </c>
    </row>
    <row r="538" spans="1:10" ht="11.25">
      <c r="A538" s="126">
        <v>537</v>
      </c>
      <c r="B538" s="126" t="s">
        <v>934</v>
      </c>
      <c r="C538" s="126" t="s">
        <v>308</v>
      </c>
      <c r="D538" s="126" t="s">
        <v>2786</v>
      </c>
      <c r="E538" s="126" t="s">
        <v>2787</v>
      </c>
      <c r="F538" s="126" t="s">
        <v>2788</v>
      </c>
      <c r="G538" s="126" t="s">
        <v>973</v>
      </c>
      <c r="H538" s="126" t="s">
        <v>2789</v>
      </c>
      <c r="J538" s="126" t="s">
        <v>3136</v>
      </c>
    </row>
    <row r="539" spans="1:10" ht="11.25">
      <c r="A539" s="126">
        <v>538</v>
      </c>
      <c r="B539" s="126" t="s">
        <v>934</v>
      </c>
      <c r="C539" s="126" t="s">
        <v>308</v>
      </c>
      <c r="D539" s="126" t="s">
        <v>2790</v>
      </c>
      <c r="E539" s="126" t="s">
        <v>2791</v>
      </c>
      <c r="F539" s="126" t="s">
        <v>2792</v>
      </c>
      <c r="G539" s="126" t="s">
        <v>996</v>
      </c>
      <c r="J539" s="126" t="s">
        <v>3136</v>
      </c>
    </row>
    <row r="540" spans="1:10" ht="11.25">
      <c r="A540" s="126">
        <v>539</v>
      </c>
      <c r="B540" s="126" t="s">
        <v>934</v>
      </c>
      <c r="C540" s="126" t="s">
        <v>308</v>
      </c>
      <c r="D540" s="126" t="s">
        <v>2793</v>
      </c>
      <c r="E540" s="126" t="s">
        <v>2794</v>
      </c>
      <c r="F540" s="126" t="s">
        <v>2795</v>
      </c>
      <c r="G540" s="126" t="s">
        <v>1558</v>
      </c>
      <c r="H540" s="126" t="s">
        <v>2796</v>
      </c>
      <c r="J540" s="126" t="s">
        <v>3136</v>
      </c>
    </row>
    <row r="541" spans="1:10" ht="11.25">
      <c r="A541" s="126">
        <v>540</v>
      </c>
      <c r="B541" s="126" t="s">
        <v>934</v>
      </c>
      <c r="C541" s="126" t="s">
        <v>308</v>
      </c>
      <c r="D541" s="126" t="s">
        <v>2797</v>
      </c>
      <c r="E541" s="126" t="s">
        <v>2798</v>
      </c>
      <c r="F541" s="126" t="s">
        <v>2799</v>
      </c>
      <c r="G541" s="126" t="s">
        <v>1558</v>
      </c>
      <c r="J541" s="126" t="s">
        <v>3136</v>
      </c>
    </row>
    <row r="542" spans="1:10" ht="11.25">
      <c r="A542" s="126">
        <v>541</v>
      </c>
      <c r="B542" s="126" t="s">
        <v>934</v>
      </c>
      <c r="C542" s="126" t="s">
        <v>308</v>
      </c>
      <c r="D542" s="126" t="s">
        <v>2800</v>
      </c>
      <c r="E542" s="126" t="s">
        <v>2801</v>
      </c>
      <c r="F542" s="126" t="s">
        <v>2802</v>
      </c>
      <c r="G542" s="126" t="s">
        <v>2803</v>
      </c>
      <c r="H542" s="126" t="s">
        <v>2804</v>
      </c>
      <c r="J542" s="126" t="s">
        <v>3136</v>
      </c>
    </row>
    <row r="543" spans="1:10" ht="11.25">
      <c r="A543" s="126">
        <v>542</v>
      </c>
      <c r="B543" s="126" t="s">
        <v>934</v>
      </c>
      <c r="C543" s="126" t="s">
        <v>308</v>
      </c>
      <c r="D543" s="126" t="s">
        <v>2805</v>
      </c>
      <c r="E543" s="126" t="s">
        <v>2806</v>
      </c>
      <c r="F543" s="126" t="s">
        <v>2807</v>
      </c>
      <c r="G543" s="126" t="s">
        <v>2808</v>
      </c>
      <c r="J543" s="126" t="s">
        <v>3136</v>
      </c>
    </row>
    <row r="544" spans="1:10" ht="11.25">
      <c r="A544" s="126">
        <v>543</v>
      </c>
      <c r="B544" s="126" t="s">
        <v>934</v>
      </c>
      <c r="C544" s="126" t="s">
        <v>308</v>
      </c>
      <c r="D544" s="126" t="s">
        <v>2809</v>
      </c>
      <c r="E544" s="126" t="s">
        <v>2810</v>
      </c>
      <c r="F544" s="126" t="s">
        <v>2313</v>
      </c>
      <c r="G544" s="126" t="s">
        <v>2811</v>
      </c>
      <c r="J544" s="126" t="s">
        <v>3136</v>
      </c>
    </row>
    <row r="545" spans="1:10" ht="11.25">
      <c r="A545" s="126">
        <v>544</v>
      </c>
      <c r="B545" s="126" t="s">
        <v>934</v>
      </c>
      <c r="C545" s="126" t="s">
        <v>308</v>
      </c>
      <c r="D545" s="126" t="s">
        <v>2812</v>
      </c>
      <c r="E545" s="126" t="s">
        <v>2813</v>
      </c>
      <c r="F545" s="126" t="s">
        <v>2814</v>
      </c>
      <c r="G545" s="126" t="s">
        <v>1017</v>
      </c>
      <c r="H545" s="126" t="s">
        <v>2815</v>
      </c>
      <c r="J545" s="126" t="s">
        <v>3136</v>
      </c>
    </row>
    <row r="546" spans="1:10" ht="11.25">
      <c r="A546" s="126">
        <v>545</v>
      </c>
      <c r="B546" s="126" t="s">
        <v>934</v>
      </c>
      <c r="C546" s="126" t="s">
        <v>308</v>
      </c>
      <c r="D546" s="126" t="s">
        <v>2816</v>
      </c>
      <c r="E546" s="126" t="s">
        <v>2817</v>
      </c>
      <c r="F546" s="126" t="s">
        <v>2818</v>
      </c>
      <c r="G546" s="126" t="s">
        <v>973</v>
      </c>
      <c r="J546" s="126" t="s">
        <v>3136</v>
      </c>
    </row>
    <row r="547" spans="1:10" ht="11.25">
      <c r="A547" s="126">
        <v>546</v>
      </c>
      <c r="B547" s="126" t="s">
        <v>934</v>
      </c>
      <c r="C547" s="126" t="s">
        <v>308</v>
      </c>
      <c r="D547" s="126" t="s">
        <v>2819</v>
      </c>
      <c r="E547" s="126" t="s">
        <v>2820</v>
      </c>
      <c r="F547" s="126" t="s">
        <v>2821</v>
      </c>
      <c r="G547" s="126" t="s">
        <v>973</v>
      </c>
      <c r="J547" s="126" t="s">
        <v>3136</v>
      </c>
    </row>
    <row r="548" spans="1:10" ht="11.25">
      <c r="A548" s="126">
        <v>547</v>
      </c>
      <c r="B548" s="126" t="s">
        <v>934</v>
      </c>
      <c r="C548" s="126" t="s">
        <v>308</v>
      </c>
      <c r="D548" s="126" t="s">
        <v>2822</v>
      </c>
      <c r="E548" s="126" t="s">
        <v>2823</v>
      </c>
      <c r="F548" s="126" t="s">
        <v>2824</v>
      </c>
      <c r="G548" s="126" t="s">
        <v>985</v>
      </c>
      <c r="J548" s="126" t="s">
        <v>3136</v>
      </c>
    </row>
    <row r="549" spans="1:10" ht="11.25">
      <c r="A549" s="126">
        <v>548</v>
      </c>
      <c r="B549" s="126" t="s">
        <v>934</v>
      </c>
      <c r="C549" s="126" t="s">
        <v>308</v>
      </c>
      <c r="D549" s="126" t="s">
        <v>2825</v>
      </c>
      <c r="E549" s="126" t="s">
        <v>2826</v>
      </c>
      <c r="F549" s="126" t="s">
        <v>2827</v>
      </c>
      <c r="G549" s="126" t="s">
        <v>1021</v>
      </c>
      <c r="J549" s="126" t="s">
        <v>3136</v>
      </c>
    </row>
    <row r="550" spans="1:10" ht="11.25">
      <c r="A550" s="126">
        <v>549</v>
      </c>
      <c r="B550" s="126" t="s">
        <v>934</v>
      </c>
      <c r="C550" s="126" t="s">
        <v>308</v>
      </c>
      <c r="D550" s="126" t="s">
        <v>2828</v>
      </c>
      <c r="E550" s="126" t="s">
        <v>2829</v>
      </c>
      <c r="F550" s="126" t="s">
        <v>2830</v>
      </c>
      <c r="G550" s="126" t="s">
        <v>1060</v>
      </c>
      <c r="H550" s="126" t="s">
        <v>2831</v>
      </c>
      <c r="J550" s="126" t="s">
        <v>3136</v>
      </c>
    </row>
    <row r="551" spans="1:10" ht="11.25">
      <c r="A551" s="126">
        <v>550</v>
      </c>
      <c r="B551" s="126" t="s">
        <v>934</v>
      </c>
      <c r="C551" s="126" t="s">
        <v>308</v>
      </c>
      <c r="D551" s="126" t="s">
        <v>2832</v>
      </c>
      <c r="E551" s="126" t="s">
        <v>2833</v>
      </c>
      <c r="F551" s="126" t="s">
        <v>2834</v>
      </c>
      <c r="G551" s="126" t="s">
        <v>1155</v>
      </c>
      <c r="J551" s="126" t="s">
        <v>3136</v>
      </c>
    </row>
    <row r="552" spans="1:10" ht="11.25">
      <c r="A552" s="126">
        <v>551</v>
      </c>
      <c r="B552" s="126" t="s">
        <v>934</v>
      </c>
      <c r="C552" s="126" t="s">
        <v>308</v>
      </c>
      <c r="D552" s="126" t="s">
        <v>2835</v>
      </c>
      <c r="E552" s="126" t="s">
        <v>2836</v>
      </c>
      <c r="F552" s="126" t="s">
        <v>2837</v>
      </c>
      <c r="G552" s="126" t="s">
        <v>996</v>
      </c>
      <c r="H552" s="126" t="s">
        <v>2838</v>
      </c>
      <c r="J552" s="126" t="s">
        <v>3136</v>
      </c>
    </row>
    <row r="553" spans="1:10" ht="11.25">
      <c r="A553" s="126">
        <v>552</v>
      </c>
      <c r="B553" s="126" t="s">
        <v>934</v>
      </c>
      <c r="C553" s="126" t="s">
        <v>308</v>
      </c>
      <c r="D553" s="126" t="s">
        <v>2839</v>
      </c>
      <c r="E553" s="126" t="s">
        <v>2840</v>
      </c>
      <c r="F553" s="126" t="s">
        <v>2841</v>
      </c>
      <c r="G553" s="126" t="s">
        <v>1380</v>
      </c>
      <c r="I553" s="126" t="s">
        <v>2842</v>
      </c>
      <c r="J553" s="126" t="s">
        <v>3136</v>
      </c>
    </row>
    <row r="554" spans="1:10" ht="11.25">
      <c r="A554" s="126">
        <v>553</v>
      </c>
      <c r="B554" s="126" t="s">
        <v>934</v>
      </c>
      <c r="C554" s="126" t="s">
        <v>308</v>
      </c>
      <c r="D554" s="126" t="s">
        <v>2843</v>
      </c>
      <c r="E554" s="126" t="s">
        <v>2844</v>
      </c>
      <c r="F554" s="126" t="s">
        <v>2845</v>
      </c>
      <c r="G554" s="126" t="s">
        <v>1226</v>
      </c>
      <c r="J554" s="126" t="s">
        <v>3136</v>
      </c>
    </row>
    <row r="555" spans="1:10" ht="11.25">
      <c r="A555" s="126">
        <v>554</v>
      </c>
      <c r="B555" s="126" t="s">
        <v>934</v>
      </c>
      <c r="C555" s="126" t="s">
        <v>308</v>
      </c>
      <c r="D555" s="126" t="s">
        <v>2846</v>
      </c>
      <c r="E555" s="126" t="s">
        <v>2847</v>
      </c>
      <c r="F555" s="126" t="s">
        <v>2848</v>
      </c>
      <c r="G555" s="126" t="s">
        <v>1251</v>
      </c>
      <c r="J555" s="126" t="s">
        <v>3136</v>
      </c>
    </row>
    <row r="556" spans="1:10" ht="11.25">
      <c r="A556" s="126">
        <v>555</v>
      </c>
      <c r="B556" s="126" t="s">
        <v>934</v>
      </c>
      <c r="C556" s="126" t="s">
        <v>308</v>
      </c>
      <c r="D556" s="126" t="s">
        <v>2849</v>
      </c>
      <c r="E556" s="126" t="s">
        <v>2850</v>
      </c>
      <c r="F556" s="126" t="s">
        <v>2851</v>
      </c>
      <c r="G556" s="126" t="s">
        <v>1452</v>
      </c>
      <c r="J556" s="126" t="s">
        <v>3136</v>
      </c>
    </row>
    <row r="557" spans="1:10" ht="11.25">
      <c r="A557" s="126">
        <v>556</v>
      </c>
      <c r="B557" s="126" t="s">
        <v>934</v>
      </c>
      <c r="C557" s="126" t="s">
        <v>308</v>
      </c>
      <c r="D557" s="126" t="s">
        <v>2852</v>
      </c>
      <c r="E557" s="126" t="s">
        <v>2853</v>
      </c>
      <c r="F557" s="126" t="s">
        <v>2854</v>
      </c>
      <c r="G557" s="126" t="s">
        <v>1906</v>
      </c>
      <c r="H557" s="126" t="s">
        <v>2855</v>
      </c>
      <c r="J557" s="126" t="s">
        <v>3136</v>
      </c>
    </row>
    <row r="558" spans="1:10" ht="11.25">
      <c r="A558" s="126">
        <v>557</v>
      </c>
      <c r="B558" s="126" t="s">
        <v>934</v>
      </c>
      <c r="C558" s="126" t="s">
        <v>308</v>
      </c>
      <c r="D558" s="126" t="s">
        <v>2856</v>
      </c>
      <c r="E558" s="126" t="s">
        <v>2857</v>
      </c>
      <c r="F558" s="126" t="s">
        <v>2858</v>
      </c>
      <c r="G558" s="126" t="s">
        <v>1251</v>
      </c>
      <c r="H558" s="126" t="s">
        <v>2859</v>
      </c>
      <c r="J558" s="126" t="s">
        <v>3136</v>
      </c>
    </row>
    <row r="559" spans="1:10" ht="11.25">
      <c r="A559" s="126">
        <v>558</v>
      </c>
      <c r="B559" s="126" t="s">
        <v>934</v>
      </c>
      <c r="C559" s="126" t="s">
        <v>308</v>
      </c>
      <c r="D559" s="126" t="s">
        <v>2860</v>
      </c>
      <c r="E559" s="126" t="s">
        <v>2861</v>
      </c>
      <c r="F559" s="126" t="s">
        <v>2862</v>
      </c>
      <c r="G559" s="126" t="s">
        <v>1037</v>
      </c>
      <c r="J559" s="126" t="s">
        <v>3136</v>
      </c>
    </row>
    <row r="560" spans="1:10" ht="11.25">
      <c r="A560" s="126">
        <v>559</v>
      </c>
      <c r="B560" s="126" t="s">
        <v>934</v>
      </c>
      <c r="C560" s="126" t="s">
        <v>308</v>
      </c>
      <c r="D560" s="126" t="s">
        <v>2863</v>
      </c>
      <c r="E560" s="126" t="s">
        <v>2864</v>
      </c>
      <c r="F560" s="126" t="s">
        <v>2865</v>
      </c>
      <c r="G560" s="126" t="s">
        <v>1008</v>
      </c>
      <c r="J560" s="126" t="s">
        <v>3136</v>
      </c>
    </row>
    <row r="561" spans="1:10" ht="11.25">
      <c r="A561" s="126">
        <v>560</v>
      </c>
      <c r="B561" s="126" t="s">
        <v>934</v>
      </c>
      <c r="C561" s="126" t="s">
        <v>308</v>
      </c>
      <c r="D561" s="126" t="s">
        <v>2866</v>
      </c>
      <c r="E561" s="126" t="s">
        <v>2867</v>
      </c>
      <c r="F561" s="126" t="s">
        <v>2868</v>
      </c>
      <c r="G561" s="126" t="s">
        <v>1021</v>
      </c>
      <c r="J561" s="126" t="s">
        <v>3136</v>
      </c>
    </row>
    <row r="562" spans="1:10" ht="11.25">
      <c r="A562" s="126">
        <v>561</v>
      </c>
      <c r="B562" s="126" t="s">
        <v>934</v>
      </c>
      <c r="C562" s="126" t="s">
        <v>308</v>
      </c>
      <c r="D562" s="126" t="s">
        <v>2869</v>
      </c>
      <c r="E562" s="126" t="s">
        <v>2870</v>
      </c>
      <c r="F562" s="126" t="s">
        <v>2871</v>
      </c>
      <c r="G562" s="126" t="s">
        <v>1155</v>
      </c>
      <c r="J562" s="126" t="s">
        <v>3136</v>
      </c>
    </row>
    <row r="563" spans="1:10" ht="11.25">
      <c r="A563" s="126">
        <v>562</v>
      </c>
      <c r="B563" s="126" t="s">
        <v>934</v>
      </c>
      <c r="C563" s="126" t="s">
        <v>308</v>
      </c>
      <c r="D563" s="126" t="s">
        <v>2872</v>
      </c>
      <c r="E563" s="126" t="s">
        <v>2873</v>
      </c>
      <c r="F563" s="126" t="s">
        <v>2874</v>
      </c>
      <c r="G563" s="126" t="s">
        <v>1536</v>
      </c>
      <c r="H563" s="126" t="s">
        <v>2875</v>
      </c>
      <c r="J563" s="126" t="s">
        <v>3136</v>
      </c>
    </row>
    <row r="564" spans="1:10" ht="11.25">
      <c r="A564" s="126">
        <v>563</v>
      </c>
      <c r="B564" s="126" t="s">
        <v>934</v>
      </c>
      <c r="C564" s="126" t="s">
        <v>308</v>
      </c>
      <c r="D564" s="126" t="s">
        <v>2876</v>
      </c>
      <c r="E564" s="126" t="s">
        <v>2877</v>
      </c>
      <c r="F564" s="126" t="s">
        <v>2878</v>
      </c>
      <c r="G564" s="126" t="s">
        <v>1243</v>
      </c>
      <c r="J564" s="126" t="s">
        <v>3136</v>
      </c>
    </row>
    <row r="565" spans="1:10" ht="11.25">
      <c r="A565" s="126">
        <v>564</v>
      </c>
      <c r="B565" s="126" t="s">
        <v>934</v>
      </c>
      <c r="C565" s="126" t="s">
        <v>308</v>
      </c>
      <c r="D565" s="126" t="s">
        <v>2879</v>
      </c>
      <c r="E565" s="126" t="s">
        <v>2880</v>
      </c>
      <c r="F565" s="126" t="s">
        <v>2881</v>
      </c>
      <c r="G565" s="126" t="s">
        <v>1033</v>
      </c>
      <c r="J565" s="126" t="s">
        <v>3136</v>
      </c>
    </row>
    <row r="566" spans="1:10" ht="11.25">
      <c r="A566" s="126">
        <v>565</v>
      </c>
      <c r="B566" s="126" t="s">
        <v>934</v>
      </c>
      <c r="C566" s="126" t="s">
        <v>308</v>
      </c>
      <c r="D566" s="126" t="s">
        <v>2882</v>
      </c>
      <c r="E566" s="126" t="s">
        <v>2883</v>
      </c>
      <c r="F566" s="126" t="s">
        <v>2884</v>
      </c>
      <c r="G566" s="126" t="s">
        <v>1452</v>
      </c>
      <c r="J566" s="126" t="s">
        <v>3136</v>
      </c>
    </row>
    <row r="567" spans="1:10" ht="11.25">
      <c r="A567" s="126">
        <v>566</v>
      </c>
      <c r="B567" s="126" t="s">
        <v>934</v>
      </c>
      <c r="C567" s="126" t="s">
        <v>308</v>
      </c>
      <c r="D567" s="126" t="s">
        <v>2885</v>
      </c>
      <c r="E567" s="126" t="s">
        <v>2886</v>
      </c>
      <c r="F567" s="126" t="s">
        <v>2887</v>
      </c>
      <c r="G567" s="126" t="s">
        <v>1226</v>
      </c>
      <c r="J567" s="126" t="s">
        <v>3136</v>
      </c>
    </row>
    <row r="568" spans="1:10" ht="11.25">
      <c r="A568" s="126">
        <v>567</v>
      </c>
      <c r="B568" s="126" t="s">
        <v>934</v>
      </c>
      <c r="C568" s="126" t="s">
        <v>308</v>
      </c>
      <c r="D568" s="126" t="s">
        <v>2888</v>
      </c>
      <c r="E568" s="126" t="s">
        <v>2889</v>
      </c>
      <c r="F568" s="126" t="s">
        <v>2890</v>
      </c>
      <c r="G568" s="126" t="s">
        <v>1444</v>
      </c>
      <c r="J568" s="126" t="s">
        <v>3136</v>
      </c>
    </row>
    <row r="569" spans="1:10" ht="11.25">
      <c r="A569" s="126">
        <v>568</v>
      </c>
      <c r="B569" s="126" t="s">
        <v>934</v>
      </c>
      <c r="C569" s="126" t="s">
        <v>308</v>
      </c>
      <c r="D569" s="126" t="s">
        <v>2891</v>
      </c>
      <c r="E569" s="126" t="s">
        <v>2892</v>
      </c>
      <c r="F569" s="126" t="s">
        <v>2893</v>
      </c>
      <c r="G569" s="126" t="s">
        <v>2894</v>
      </c>
      <c r="J569" s="126" t="s">
        <v>3136</v>
      </c>
    </row>
    <row r="570" spans="1:10" ht="11.25">
      <c r="A570" s="126">
        <v>569</v>
      </c>
      <c r="B570" s="126" t="s">
        <v>934</v>
      </c>
      <c r="C570" s="126" t="s">
        <v>308</v>
      </c>
      <c r="D570" s="126" t="s">
        <v>2895</v>
      </c>
      <c r="E570" s="126" t="s">
        <v>2896</v>
      </c>
      <c r="F570" s="126" t="s">
        <v>2897</v>
      </c>
      <c r="G570" s="126" t="s">
        <v>977</v>
      </c>
      <c r="H570" s="126" t="s">
        <v>1937</v>
      </c>
      <c r="J570" s="126" t="s">
        <v>3136</v>
      </c>
    </row>
    <row r="571" spans="1:10" ht="11.25">
      <c r="A571" s="126">
        <v>570</v>
      </c>
      <c r="B571" s="126" t="s">
        <v>934</v>
      </c>
      <c r="C571" s="126" t="s">
        <v>308</v>
      </c>
      <c r="D571" s="126" t="s">
        <v>2898</v>
      </c>
      <c r="E571" s="126" t="s">
        <v>2899</v>
      </c>
      <c r="F571" s="126" t="s">
        <v>2900</v>
      </c>
      <c r="G571" s="126" t="s">
        <v>1226</v>
      </c>
      <c r="H571" s="126" t="s">
        <v>2901</v>
      </c>
      <c r="J571" s="126" t="s">
        <v>3136</v>
      </c>
    </row>
    <row r="572" spans="1:10" ht="11.25">
      <c r="A572" s="126">
        <v>571</v>
      </c>
      <c r="B572" s="126" t="s">
        <v>934</v>
      </c>
      <c r="C572" s="126" t="s">
        <v>308</v>
      </c>
      <c r="D572" s="126" t="s">
        <v>2902</v>
      </c>
      <c r="E572" s="126" t="s">
        <v>2903</v>
      </c>
      <c r="F572" s="126" t="s">
        <v>1208</v>
      </c>
      <c r="G572" s="126" t="s">
        <v>2904</v>
      </c>
      <c r="J572" s="126" t="s">
        <v>3136</v>
      </c>
    </row>
    <row r="573" spans="1:10" ht="11.25">
      <c r="A573" s="126">
        <v>572</v>
      </c>
      <c r="B573" s="126" t="s">
        <v>934</v>
      </c>
      <c r="C573" s="126" t="s">
        <v>308</v>
      </c>
      <c r="D573" s="126" t="s">
        <v>2905</v>
      </c>
      <c r="E573" s="126" t="s">
        <v>2906</v>
      </c>
      <c r="F573" s="126" t="s">
        <v>1208</v>
      </c>
      <c r="G573" s="126" t="s">
        <v>2907</v>
      </c>
      <c r="J573" s="126" t="s">
        <v>3136</v>
      </c>
    </row>
    <row r="574" spans="1:10" ht="11.25">
      <c r="A574" s="126">
        <v>573</v>
      </c>
      <c r="B574" s="126" t="s">
        <v>934</v>
      </c>
      <c r="C574" s="126" t="s">
        <v>308</v>
      </c>
      <c r="D574" s="126" t="s">
        <v>2908</v>
      </c>
      <c r="E574" s="126" t="s">
        <v>2909</v>
      </c>
      <c r="F574" s="126" t="s">
        <v>2910</v>
      </c>
      <c r="G574" s="126" t="s">
        <v>1251</v>
      </c>
      <c r="H574" s="126" t="s">
        <v>2911</v>
      </c>
      <c r="J574" s="126" t="s">
        <v>3136</v>
      </c>
    </row>
    <row r="575" spans="1:10" ht="11.25">
      <c r="A575" s="126">
        <v>574</v>
      </c>
      <c r="B575" s="126" t="s">
        <v>934</v>
      </c>
      <c r="C575" s="126" t="s">
        <v>308</v>
      </c>
      <c r="D575" s="126" t="s">
        <v>2912</v>
      </c>
      <c r="E575" s="126" t="s">
        <v>2913</v>
      </c>
      <c r="F575" s="126" t="s">
        <v>2914</v>
      </c>
      <c r="G575" s="126" t="s">
        <v>973</v>
      </c>
      <c r="J575" s="126" t="s">
        <v>3136</v>
      </c>
    </row>
    <row r="576" spans="1:10" ht="11.25">
      <c r="A576" s="126">
        <v>575</v>
      </c>
      <c r="B576" s="126" t="s">
        <v>934</v>
      </c>
      <c r="C576" s="126" t="s">
        <v>308</v>
      </c>
      <c r="D576" s="126" t="s">
        <v>2915</v>
      </c>
      <c r="E576" s="126" t="s">
        <v>2916</v>
      </c>
      <c r="F576" s="126" t="s">
        <v>2917</v>
      </c>
      <c r="G576" s="126" t="s">
        <v>1418</v>
      </c>
      <c r="J576" s="126" t="s">
        <v>3136</v>
      </c>
    </row>
    <row r="577" spans="1:10" ht="11.25">
      <c r="A577" s="126">
        <v>576</v>
      </c>
      <c r="B577" s="126" t="s">
        <v>934</v>
      </c>
      <c r="C577" s="126" t="s">
        <v>308</v>
      </c>
      <c r="D577" s="126" t="s">
        <v>2918</v>
      </c>
      <c r="E577" s="126" t="s">
        <v>2919</v>
      </c>
      <c r="F577" s="126" t="s">
        <v>2920</v>
      </c>
      <c r="G577" s="126" t="s">
        <v>1017</v>
      </c>
      <c r="H577" s="126" t="s">
        <v>2461</v>
      </c>
      <c r="J577" s="126" t="s">
        <v>3136</v>
      </c>
    </row>
    <row r="578" spans="1:10" ht="11.25">
      <c r="A578" s="126">
        <v>577</v>
      </c>
      <c r="B578" s="126" t="s">
        <v>934</v>
      </c>
      <c r="C578" s="126" t="s">
        <v>308</v>
      </c>
      <c r="D578" s="126" t="s">
        <v>2921</v>
      </c>
      <c r="E578" s="126" t="s">
        <v>2922</v>
      </c>
      <c r="F578" s="126" t="s">
        <v>2923</v>
      </c>
      <c r="G578" s="126" t="s">
        <v>1021</v>
      </c>
      <c r="J578" s="126" t="s">
        <v>3136</v>
      </c>
    </row>
    <row r="579" spans="1:10" ht="11.25">
      <c r="A579" s="126">
        <v>578</v>
      </c>
      <c r="B579" s="126" t="s">
        <v>934</v>
      </c>
      <c r="C579" s="126" t="s">
        <v>308</v>
      </c>
      <c r="D579" s="126" t="s">
        <v>2924</v>
      </c>
      <c r="E579" s="126" t="s">
        <v>2925</v>
      </c>
      <c r="F579" s="126" t="s">
        <v>2926</v>
      </c>
      <c r="G579" s="126" t="s">
        <v>1251</v>
      </c>
      <c r="J579" s="126" t="s">
        <v>3136</v>
      </c>
    </row>
    <row r="580" spans="1:10" ht="11.25">
      <c r="A580" s="126">
        <v>579</v>
      </c>
      <c r="B580" s="126" t="s">
        <v>934</v>
      </c>
      <c r="C580" s="126" t="s">
        <v>308</v>
      </c>
      <c r="D580" s="126" t="s">
        <v>2927</v>
      </c>
      <c r="E580" s="126" t="s">
        <v>2928</v>
      </c>
      <c r="F580" s="126" t="s">
        <v>2929</v>
      </c>
      <c r="G580" s="126" t="s">
        <v>1397</v>
      </c>
      <c r="J580" s="126" t="s">
        <v>3136</v>
      </c>
    </row>
    <row r="581" spans="1:10" ht="11.25">
      <c r="A581" s="126">
        <v>580</v>
      </c>
      <c r="B581" s="126" t="s">
        <v>934</v>
      </c>
      <c r="C581" s="126" t="s">
        <v>308</v>
      </c>
      <c r="D581" s="126" t="s">
        <v>2930</v>
      </c>
      <c r="E581" s="126" t="s">
        <v>2931</v>
      </c>
      <c r="F581" s="126" t="s">
        <v>2932</v>
      </c>
      <c r="G581" s="126" t="s">
        <v>985</v>
      </c>
      <c r="J581" s="126" t="s">
        <v>3136</v>
      </c>
    </row>
    <row r="582" spans="1:10" ht="11.25">
      <c r="A582" s="126">
        <v>581</v>
      </c>
      <c r="B582" s="126" t="s">
        <v>934</v>
      </c>
      <c r="C582" s="126" t="s">
        <v>308</v>
      </c>
      <c r="D582" s="126" t="s">
        <v>2933</v>
      </c>
      <c r="E582" s="126" t="s">
        <v>2934</v>
      </c>
      <c r="F582" s="126" t="s">
        <v>2935</v>
      </c>
      <c r="G582" s="126" t="s">
        <v>1008</v>
      </c>
      <c r="J582" s="126" t="s">
        <v>3136</v>
      </c>
    </row>
    <row r="583" spans="1:10" ht="11.25">
      <c r="A583" s="126">
        <v>582</v>
      </c>
      <c r="B583" s="126" t="s">
        <v>934</v>
      </c>
      <c r="C583" s="126" t="s">
        <v>308</v>
      </c>
      <c r="D583" s="126" t="s">
        <v>2936</v>
      </c>
      <c r="E583" s="126" t="s">
        <v>2937</v>
      </c>
      <c r="F583" s="126" t="s">
        <v>2938</v>
      </c>
      <c r="G583" s="126" t="s">
        <v>1579</v>
      </c>
      <c r="J583" s="126" t="s">
        <v>3136</v>
      </c>
    </row>
    <row r="584" spans="1:10" ht="11.25">
      <c r="A584" s="126">
        <v>583</v>
      </c>
      <c r="B584" s="126" t="s">
        <v>934</v>
      </c>
      <c r="C584" s="126" t="s">
        <v>308</v>
      </c>
      <c r="D584" s="126" t="s">
        <v>2939</v>
      </c>
      <c r="E584" s="126" t="s">
        <v>2940</v>
      </c>
      <c r="F584" s="126" t="s">
        <v>2941</v>
      </c>
      <c r="G584" s="126" t="s">
        <v>1906</v>
      </c>
      <c r="J584" s="126" t="s">
        <v>3136</v>
      </c>
    </row>
    <row r="585" spans="1:10" ht="11.25">
      <c r="A585" s="126">
        <v>584</v>
      </c>
      <c r="B585" s="126" t="s">
        <v>934</v>
      </c>
      <c r="C585" s="126" t="s">
        <v>308</v>
      </c>
      <c r="D585" s="126" t="s">
        <v>2942</v>
      </c>
      <c r="E585" s="126" t="s">
        <v>2943</v>
      </c>
      <c r="F585" s="126" t="s">
        <v>2944</v>
      </c>
      <c r="G585" s="126" t="s">
        <v>1155</v>
      </c>
      <c r="J585" s="126" t="s">
        <v>3136</v>
      </c>
    </row>
    <row r="586" spans="1:10" ht="11.25">
      <c r="A586" s="126">
        <v>585</v>
      </c>
      <c r="B586" s="126" t="s">
        <v>934</v>
      </c>
      <c r="C586" s="126" t="s">
        <v>308</v>
      </c>
      <c r="D586" s="126" t="s">
        <v>2945</v>
      </c>
      <c r="E586" s="126" t="s">
        <v>2946</v>
      </c>
      <c r="F586" s="126" t="s">
        <v>2947</v>
      </c>
      <c r="G586" s="126" t="s">
        <v>2948</v>
      </c>
      <c r="J586" s="126" t="s">
        <v>3136</v>
      </c>
    </row>
    <row r="587" spans="1:10" ht="11.25">
      <c r="A587" s="126">
        <v>586</v>
      </c>
      <c r="B587" s="126" t="s">
        <v>934</v>
      </c>
      <c r="C587" s="126" t="s">
        <v>308</v>
      </c>
      <c r="D587" s="126" t="s">
        <v>2949</v>
      </c>
      <c r="E587" s="126" t="s">
        <v>2950</v>
      </c>
      <c r="F587" s="126" t="s">
        <v>2951</v>
      </c>
      <c r="G587" s="126" t="s">
        <v>2952</v>
      </c>
      <c r="J587" s="126" t="s">
        <v>3136</v>
      </c>
    </row>
    <row r="588" spans="1:10" ht="11.25">
      <c r="A588" s="126">
        <v>587</v>
      </c>
      <c r="B588" s="126" t="s">
        <v>934</v>
      </c>
      <c r="C588" s="126" t="s">
        <v>308</v>
      </c>
      <c r="D588" s="126" t="s">
        <v>2953</v>
      </c>
      <c r="E588" s="126" t="s">
        <v>2954</v>
      </c>
      <c r="F588" s="126" t="s">
        <v>2955</v>
      </c>
      <c r="G588" s="126" t="s">
        <v>1243</v>
      </c>
      <c r="H588" s="126" t="s">
        <v>2461</v>
      </c>
      <c r="J588" s="126" t="s">
        <v>3136</v>
      </c>
    </row>
    <row r="589" spans="1:10" ht="11.25">
      <c r="A589" s="126">
        <v>588</v>
      </c>
      <c r="B589" s="126" t="s">
        <v>934</v>
      </c>
      <c r="C589" s="126" t="s">
        <v>308</v>
      </c>
      <c r="D589" s="126" t="s">
        <v>2956</v>
      </c>
      <c r="E589" s="126" t="s">
        <v>2957</v>
      </c>
      <c r="F589" s="126" t="s">
        <v>2958</v>
      </c>
      <c r="G589" s="126" t="s">
        <v>2959</v>
      </c>
      <c r="J589" s="126" t="s">
        <v>3136</v>
      </c>
    </row>
    <row r="590" spans="1:10" ht="11.25">
      <c r="A590" s="126">
        <v>589</v>
      </c>
      <c r="B590" s="126" t="s">
        <v>934</v>
      </c>
      <c r="C590" s="126" t="s">
        <v>308</v>
      </c>
      <c r="D590" s="126" t="s">
        <v>2960</v>
      </c>
      <c r="E590" s="126" t="s">
        <v>2961</v>
      </c>
      <c r="F590" s="126" t="s">
        <v>2962</v>
      </c>
      <c r="G590" s="126" t="s">
        <v>2803</v>
      </c>
      <c r="H590" s="126" t="s">
        <v>2963</v>
      </c>
      <c r="J590" s="126" t="s">
        <v>3136</v>
      </c>
    </row>
    <row r="591" spans="1:10" ht="11.25">
      <c r="A591" s="126">
        <v>590</v>
      </c>
      <c r="B591" s="126" t="s">
        <v>934</v>
      </c>
      <c r="C591" s="126" t="s">
        <v>308</v>
      </c>
      <c r="D591" s="126" t="s">
        <v>2964</v>
      </c>
      <c r="E591" s="126" t="s">
        <v>2965</v>
      </c>
      <c r="F591" s="126" t="s">
        <v>2966</v>
      </c>
      <c r="G591" s="126" t="s">
        <v>977</v>
      </c>
      <c r="H591" s="126" t="s">
        <v>2967</v>
      </c>
      <c r="J591" s="126" t="s">
        <v>3136</v>
      </c>
    </row>
    <row r="592" spans="1:10" ht="11.25">
      <c r="A592" s="126">
        <v>591</v>
      </c>
      <c r="B592" s="126" t="s">
        <v>934</v>
      </c>
      <c r="C592" s="126" t="s">
        <v>308</v>
      </c>
      <c r="D592" s="126" t="s">
        <v>2968</v>
      </c>
      <c r="E592" s="126" t="s">
        <v>2969</v>
      </c>
      <c r="F592" s="126" t="s">
        <v>2970</v>
      </c>
      <c r="G592" s="126" t="s">
        <v>977</v>
      </c>
      <c r="J592" s="126" t="s">
        <v>3136</v>
      </c>
    </row>
    <row r="593" spans="1:10" ht="11.25">
      <c r="A593" s="126">
        <v>592</v>
      </c>
      <c r="B593" s="126" t="s">
        <v>934</v>
      </c>
      <c r="C593" s="126" t="s">
        <v>308</v>
      </c>
      <c r="D593" s="126" t="s">
        <v>2971</v>
      </c>
      <c r="E593" s="126" t="s">
        <v>2972</v>
      </c>
      <c r="F593" s="126" t="s">
        <v>2973</v>
      </c>
      <c r="G593" s="126" t="s">
        <v>1390</v>
      </c>
      <c r="J593" s="126" t="s">
        <v>3136</v>
      </c>
    </row>
    <row r="594" spans="1:10" ht="11.25">
      <c r="A594" s="126">
        <v>593</v>
      </c>
      <c r="B594" s="126" t="s">
        <v>934</v>
      </c>
      <c r="C594" s="126" t="s">
        <v>308</v>
      </c>
      <c r="D594" s="126" t="s">
        <v>2974</v>
      </c>
      <c r="E594" s="126" t="s">
        <v>2975</v>
      </c>
      <c r="F594" s="126" t="s">
        <v>2976</v>
      </c>
      <c r="G594" s="126" t="s">
        <v>1390</v>
      </c>
      <c r="J594" s="126" t="s">
        <v>3136</v>
      </c>
    </row>
    <row r="595" spans="1:10" ht="11.25">
      <c r="A595" s="126">
        <v>594</v>
      </c>
      <c r="B595" s="126" t="s">
        <v>934</v>
      </c>
      <c r="C595" s="126" t="s">
        <v>308</v>
      </c>
      <c r="D595" s="126" t="s">
        <v>2977</v>
      </c>
      <c r="E595" s="126" t="s">
        <v>2978</v>
      </c>
      <c r="F595" s="126" t="s">
        <v>2979</v>
      </c>
      <c r="G595" s="126" t="s">
        <v>985</v>
      </c>
      <c r="H595" s="126" t="s">
        <v>2980</v>
      </c>
      <c r="J595" s="126" t="s">
        <v>3136</v>
      </c>
    </row>
    <row r="596" spans="1:10" ht="11.25">
      <c r="A596" s="126">
        <v>595</v>
      </c>
      <c r="B596" s="126" t="s">
        <v>934</v>
      </c>
      <c r="C596" s="126" t="s">
        <v>308</v>
      </c>
      <c r="D596" s="126" t="s">
        <v>2981</v>
      </c>
      <c r="E596" s="126" t="s">
        <v>2982</v>
      </c>
      <c r="F596" s="126" t="s">
        <v>2983</v>
      </c>
      <c r="G596" s="126" t="s">
        <v>1226</v>
      </c>
      <c r="H596" s="126" t="s">
        <v>2984</v>
      </c>
      <c r="J596" s="126" t="s">
        <v>3136</v>
      </c>
    </row>
    <row r="597" spans="1:10" ht="11.25">
      <c r="A597" s="126">
        <v>596</v>
      </c>
      <c r="B597" s="126" t="s">
        <v>934</v>
      </c>
      <c r="C597" s="126" t="s">
        <v>308</v>
      </c>
      <c r="D597" s="126" t="s">
        <v>2985</v>
      </c>
      <c r="E597" s="126" t="s">
        <v>2986</v>
      </c>
      <c r="F597" s="126" t="s">
        <v>2987</v>
      </c>
      <c r="G597" s="126" t="s">
        <v>1033</v>
      </c>
      <c r="J597" s="126" t="s">
        <v>3136</v>
      </c>
    </row>
    <row r="598" spans="1:10" ht="11.25">
      <c r="A598" s="126">
        <v>597</v>
      </c>
      <c r="B598" s="126" t="s">
        <v>934</v>
      </c>
      <c r="C598" s="126" t="s">
        <v>308</v>
      </c>
      <c r="D598" s="126" t="s">
        <v>2988</v>
      </c>
      <c r="E598" s="126" t="s">
        <v>2989</v>
      </c>
      <c r="F598" s="126" t="s">
        <v>2990</v>
      </c>
      <c r="G598" s="126" t="s">
        <v>1037</v>
      </c>
      <c r="H598" s="126" t="s">
        <v>2991</v>
      </c>
      <c r="J598" s="126" t="s">
        <v>3136</v>
      </c>
    </row>
    <row r="599" spans="1:10" ht="11.25">
      <c r="A599" s="126">
        <v>598</v>
      </c>
      <c r="B599" s="126" t="s">
        <v>934</v>
      </c>
      <c r="C599" s="126" t="s">
        <v>308</v>
      </c>
      <c r="D599" s="126" t="s">
        <v>2992</v>
      </c>
      <c r="E599" s="126" t="s">
        <v>2993</v>
      </c>
      <c r="F599" s="126" t="s">
        <v>2994</v>
      </c>
      <c r="G599" s="126" t="s">
        <v>996</v>
      </c>
      <c r="H599" s="126" t="s">
        <v>2995</v>
      </c>
      <c r="J599" s="126" t="s">
        <v>3136</v>
      </c>
    </row>
    <row r="600" spans="1:10" ht="11.25">
      <c r="A600" s="126">
        <v>599</v>
      </c>
      <c r="B600" s="126" t="s">
        <v>934</v>
      </c>
      <c r="C600" s="126" t="s">
        <v>308</v>
      </c>
      <c r="D600" s="126" t="s">
        <v>2996</v>
      </c>
      <c r="E600" s="126" t="s">
        <v>2997</v>
      </c>
      <c r="F600" s="126" t="s">
        <v>2998</v>
      </c>
      <c r="G600" s="126" t="s">
        <v>1914</v>
      </c>
      <c r="H600" s="126" t="s">
        <v>2999</v>
      </c>
      <c r="J600" s="126" t="s">
        <v>3136</v>
      </c>
    </row>
    <row r="601" spans="1:10" ht="11.25">
      <c r="A601" s="126">
        <v>600</v>
      </c>
      <c r="B601" s="126" t="s">
        <v>934</v>
      </c>
      <c r="C601" s="126" t="s">
        <v>308</v>
      </c>
      <c r="D601" s="126" t="s">
        <v>3000</v>
      </c>
      <c r="E601" s="126" t="s">
        <v>3001</v>
      </c>
      <c r="F601" s="126" t="s">
        <v>3002</v>
      </c>
      <c r="G601" s="126" t="s">
        <v>985</v>
      </c>
      <c r="J601" s="126" t="s">
        <v>3136</v>
      </c>
    </row>
    <row r="602" spans="1:10" ht="11.25">
      <c r="A602" s="126">
        <v>601</v>
      </c>
      <c r="B602" s="126" t="s">
        <v>934</v>
      </c>
      <c r="C602" s="126" t="s">
        <v>308</v>
      </c>
      <c r="D602" s="126" t="s">
        <v>3003</v>
      </c>
      <c r="E602" s="126" t="s">
        <v>3004</v>
      </c>
      <c r="F602" s="126" t="s">
        <v>3005</v>
      </c>
      <c r="G602" s="126" t="s">
        <v>977</v>
      </c>
      <c r="H602" s="126" t="s">
        <v>3006</v>
      </c>
      <c r="J602" s="126" t="s">
        <v>3136</v>
      </c>
    </row>
    <row r="603" spans="1:10" ht="11.25">
      <c r="A603" s="126">
        <v>602</v>
      </c>
      <c r="B603" s="126" t="s">
        <v>934</v>
      </c>
      <c r="C603" s="126" t="s">
        <v>308</v>
      </c>
      <c r="D603" s="126" t="s">
        <v>3007</v>
      </c>
      <c r="E603" s="126" t="s">
        <v>3008</v>
      </c>
      <c r="F603" s="126" t="s">
        <v>3009</v>
      </c>
      <c r="G603" s="126" t="s">
        <v>3010</v>
      </c>
      <c r="H603" s="126" t="s">
        <v>3011</v>
      </c>
      <c r="J603" s="126" t="s">
        <v>3136</v>
      </c>
    </row>
    <row r="604" spans="1:10" ht="11.25">
      <c r="A604" s="126">
        <v>603</v>
      </c>
      <c r="B604" s="126" t="s">
        <v>934</v>
      </c>
      <c r="C604" s="126" t="s">
        <v>308</v>
      </c>
      <c r="D604" s="126" t="s">
        <v>3012</v>
      </c>
      <c r="E604" s="126" t="s">
        <v>3013</v>
      </c>
      <c r="F604" s="126" t="s">
        <v>3014</v>
      </c>
      <c r="G604" s="126" t="s">
        <v>969</v>
      </c>
      <c r="H604" s="126" t="s">
        <v>3015</v>
      </c>
      <c r="J604" s="126" t="s">
        <v>3136</v>
      </c>
    </row>
    <row r="605" spans="1:10" ht="11.25">
      <c r="A605" s="126">
        <v>604</v>
      </c>
      <c r="B605" s="126" t="s">
        <v>934</v>
      </c>
      <c r="C605" s="126" t="s">
        <v>308</v>
      </c>
      <c r="D605" s="126" t="s">
        <v>3016</v>
      </c>
      <c r="E605" s="126" t="s">
        <v>3017</v>
      </c>
      <c r="F605" s="126" t="s">
        <v>3018</v>
      </c>
      <c r="G605" s="126" t="s">
        <v>1226</v>
      </c>
      <c r="J605" s="126" t="s">
        <v>3136</v>
      </c>
    </row>
    <row r="606" spans="1:10" ht="11.25">
      <c r="A606" s="126">
        <v>605</v>
      </c>
      <c r="B606" s="126" t="s">
        <v>934</v>
      </c>
      <c r="C606" s="126" t="s">
        <v>308</v>
      </c>
      <c r="D606" s="126" t="s">
        <v>3019</v>
      </c>
      <c r="E606" s="126" t="s">
        <v>3020</v>
      </c>
      <c r="F606" s="126" t="s">
        <v>3021</v>
      </c>
      <c r="G606" s="126" t="s">
        <v>1048</v>
      </c>
      <c r="J606" s="126" t="s">
        <v>3136</v>
      </c>
    </row>
    <row r="607" spans="1:10" ht="11.25">
      <c r="A607" s="126">
        <v>606</v>
      </c>
      <c r="B607" s="126" t="s">
        <v>934</v>
      </c>
      <c r="C607" s="126" t="s">
        <v>308</v>
      </c>
      <c r="D607" s="126" t="s">
        <v>3022</v>
      </c>
      <c r="E607" s="126" t="s">
        <v>3023</v>
      </c>
      <c r="F607" s="126" t="s">
        <v>3021</v>
      </c>
      <c r="G607" s="126" t="s">
        <v>3024</v>
      </c>
      <c r="J607" s="126" t="s">
        <v>3136</v>
      </c>
    </row>
    <row r="608" spans="1:10" ht="11.25">
      <c r="A608" s="126">
        <v>607</v>
      </c>
      <c r="B608" s="126" t="s">
        <v>934</v>
      </c>
      <c r="C608" s="126" t="s">
        <v>308</v>
      </c>
      <c r="D608" s="126" t="s">
        <v>3025</v>
      </c>
      <c r="E608" s="126" t="s">
        <v>3026</v>
      </c>
      <c r="F608" s="126" t="s">
        <v>3021</v>
      </c>
      <c r="G608" s="126" t="s">
        <v>1529</v>
      </c>
      <c r="H608" s="126" t="s">
        <v>3027</v>
      </c>
      <c r="J608" s="126" t="s">
        <v>3136</v>
      </c>
    </row>
    <row r="609" spans="1:10" ht="11.25">
      <c r="A609" s="126">
        <v>608</v>
      </c>
      <c r="B609" s="126" t="s">
        <v>934</v>
      </c>
      <c r="C609" s="126" t="s">
        <v>308</v>
      </c>
      <c r="D609" s="126" t="s">
        <v>3028</v>
      </c>
      <c r="E609" s="126" t="s">
        <v>3029</v>
      </c>
      <c r="F609" s="126" t="s">
        <v>3030</v>
      </c>
      <c r="G609" s="126" t="s">
        <v>1205</v>
      </c>
      <c r="J609" s="126" t="s">
        <v>3136</v>
      </c>
    </row>
    <row r="610" spans="1:10" ht="11.25">
      <c r="A610" s="126">
        <v>609</v>
      </c>
      <c r="B610" s="126" t="s">
        <v>934</v>
      </c>
      <c r="C610" s="126" t="s">
        <v>308</v>
      </c>
      <c r="D610" s="126" t="s">
        <v>3031</v>
      </c>
      <c r="E610" s="126" t="s">
        <v>3032</v>
      </c>
      <c r="F610" s="126" t="s">
        <v>3033</v>
      </c>
      <c r="G610" s="126" t="s">
        <v>960</v>
      </c>
      <c r="H610" s="126" t="s">
        <v>3034</v>
      </c>
      <c r="J610" s="126" t="s">
        <v>3136</v>
      </c>
    </row>
    <row r="611" spans="1:10" ht="11.25">
      <c r="A611" s="126">
        <v>610</v>
      </c>
      <c r="B611" s="126" t="s">
        <v>934</v>
      </c>
      <c r="C611" s="126" t="s">
        <v>308</v>
      </c>
      <c r="D611" s="126" t="s">
        <v>3035</v>
      </c>
      <c r="E611" s="126" t="s">
        <v>3036</v>
      </c>
      <c r="F611" s="126" t="s">
        <v>3037</v>
      </c>
      <c r="G611" s="126" t="s">
        <v>1429</v>
      </c>
      <c r="J611" s="126" t="s">
        <v>3136</v>
      </c>
    </row>
    <row r="612" spans="1:10" ht="11.25">
      <c r="A612" s="126">
        <v>611</v>
      </c>
      <c r="B612" s="126" t="s">
        <v>934</v>
      </c>
      <c r="C612" s="126" t="s">
        <v>308</v>
      </c>
      <c r="D612" s="126" t="s">
        <v>3038</v>
      </c>
      <c r="E612" s="126" t="s">
        <v>3039</v>
      </c>
      <c r="F612" s="126" t="s">
        <v>3040</v>
      </c>
      <c r="G612" s="126" t="s">
        <v>1397</v>
      </c>
      <c r="J612" s="126" t="s">
        <v>3136</v>
      </c>
    </row>
    <row r="613" spans="1:10" ht="11.25">
      <c r="A613" s="126">
        <v>612</v>
      </c>
      <c r="B613" s="126" t="s">
        <v>934</v>
      </c>
      <c r="C613" s="126" t="s">
        <v>308</v>
      </c>
      <c r="D613" s="126" t="s">
        <v>3041</v>
      </c>
      <c r="E613" s="126" t="s">
        <v>3042</v>
      </c>
      <c r="F613" s="126" t="s">
        <v>3043</v>
      </c>
      <c r="G613" s="126" t="s">
        <v>985</v>
      </c>
      <c r="J613" s="126" t="s">
        <v>3136</v>
      </c>
    </row>
    <row r="614" spans="1:10" ht="11.25">
      <c r="A614" s="126">
        <v>613</v>
      </c>
      <c r="B614" s="126" t="s">
        <v>934</v>
      </c>
      <c r="C614" s="126" t="s">
        <v>308</v>
      </c>
      <c r="D614" s="126" t="s">
        <v>3044</v>
      </c>
      <c r="E614" s="126" t="s">
        <v>3045</v>
      </c>
      <c r="F614" s="126" t="s">
        <v>3046</v>
      </c>
      <c r="G614" s="126" t="s">
        <v>1459</v>
      </c>
      <c r="J614" s="126" t="s">
        <v>3136</v>
      </c>
    </row>
    <row r="615" spans="1:10" ht="11.25">
      <c r="A615" s="126">
        <v>614</v>
      </c>
      <c r="B615" s="126" t="s">
        <v>934</v>
      </c>
      <c r="C615" s="126" t="s">
        <v>308</v>
      </c>
      <c r="D615" s="126" t="s">
        <v>3047</v>
      </c>
      <c r="E615" s="126" t="s">
        <v>3048</v>
      </c>
      <c r="F615" s="126" t="s">
        <v>3049</v>
      </c>
      <c r="G615" s="126" t="s">
        <v>996</v>
      </c>
      <c r="J615" s="126" t="s">
        <v>3136</v>
      </c>
    </row>
    <row r="616" spans="1:10" ht="11.25">
      <c r="A616" s="126">
        <v>615</v>
      </c>
      <c r="B616" s="126" t="s">
        <v>934</v>
      </c>
      <c r="C616" s="126" t="s">
        <v>308</v>
      </c>
      <c r="D616" s="126" t="s">
        <v>3050</v>
      </c>
      <c r="E616" s="126" t="s">
        <v>3051</v>
      </c>
      <c r="F616" s="126" t="s">
        <v>3052</v>
      </c>
      <c r="G616" s="126" t="s">
        <v>985</v>
      </c>
      <c r="H616" s="126" t="s">
        <v>3053</v>
      </c>
      <c r="J616" s="126" t="s">
        <v>3136</v>
      </c>
    </row>
    <row r="617" spans="1:10" ht="11.25">
      <c r="A617" s="126">
        <v>616</v>
      </c>
      <c r="B617" s="126" t="s">
        <v>934</v>
      </c>
      <c r="C617" s="126" t="s">
        <v>308</v>
      </c>
      <c r="D617" s="126" t="s">
        <v>3054</v>
      </c>
      <c r="E617" s="126" t="s">
        <v>3055</v>
      </c>
      <c r="F617" s="126" t="s">
        <v>3056</v>
      </c>
      <c r="G617" s="126" t="s">
        <v>3057</v>
      </c>
      <c r="J617" s="126" t="s">
        <v>3136</v>
      </c>
    </row>
    <row r="618" spans="1:10" ht="11.25">
      <c r="A618" s="126">
        <v>617</v>
      </c>
      <c r="B618" s="126" t="s">
        <v>934</v>
      </c>
      <c r="C618" s="126" t="s">
        <v>308</v>
      </c>
      <c r="D618" s="126" t="s">
        <v>3058</v>
      </c>
      <c r="E618" s="126" t="s">
        <v>3059</v>
      </c>
      <c r="F618" s="126" t="s">
        <v>3060</v>
      </c>
      <c r="G618" s="126" t="s">
        <v>3061</v>
      </c>
      <c r="H618" s="126" t="s">
        <v>3062</v>
      </c>
      <c r="J618" s="126" t="s">
        <v>3136</v>
      </c>
    </row>
    <row r="619" spans="1:10" ht="11.25">
      <c r="A619" s="126">
        <v>618</v>
      </c>
      <c r="B619" s="126" t="s">
        <v>934</v>
      </c>
      <c r="C619" s="126" t="s">
        <v>308</v>
      </c>
      <c r="D619" s="126" t="s">
        <v>3063</v>
      </c>
      <c r="E619" s="126" t="s">
        <v>3064</v>
      </c>
      <c r="F619" s="126" t="s">
        <v>3065</v>
      </c>
      <c r="G619" s="126" t="s">
        <v>3066</v>
      </c>
      <c r="J619" s="126" t="s">
        <v>3136</v>
      </c>
    </row>
    <row r="620" spans="1:10" ht="11.25">
      <c r="A620" s="126">
        <v>619</v>
      </c>
      <c r="B620" s="126" t="s">
        <v>934</v>
      </c>
      <c r="C620" s="126" t="s">
        <v>308</v>
      </c>
      <c r="D620" s="126" t="s">
        <v>3067</v>
      </c>
      <c r="E620" s="126" t="s">
        <v>3068</v>
      </c>
      <c r="F620" s="126" t="s">
        <v>3069</v>
      </c>
      <c r="G620" s="126" t="s">
        <v>985</v>
      </c>
      <c r="J620" s="126" t="s">
        <v>3136</v>
      </c>
    </row>
    <row r="621" spans="1:10" ht="11.25">
      <c r="A621" s="126">
        <v>620</v>
      </c>
      <c r="B621" s="126" t="s">
        <v>934</v>
      </c>
      <c r="C621" s="126" t="s">
        <v>308</v>
      </c>
      <c r="D621" s="126" t="s">
        <v>3070</v>
      </c>
      <c r="E621" s="126" t="s">
        <v>3071</v>
      </c>
      <c r="F621" s="126" t="s">
        <v>3072</v>
      </c>
      <c r="G621" s="126" t="s">
        <v>985</v>
      </c>
      <c r="H621" s="126" t="s">
        <v>3073</v>
      </c>
      <c r="J621" s="126" t="s">
        <v>3136</v>
      </c>
    </row>
    <row r="622" spans="1:10" ht="11.25">
      <c r="A622" s="126">
        <v>621</v>
      </c>
      <c r="B622" s="126" t="s">
        <v>934</v>
      </c>
      <c r="C622" s="126" t="s">
        <v>308</v>
      </c>
      <c r="D622" s="126" t="s">
        <v>3074</v>
      </c>
      <c r="E622" s="126" t="s">
        <v>3075</v>
      </c>
      <c r="F622" s="126" t="s">
        <v>3076</v>
      </c>
      <c r="G622" s="126" t="s">
        <v>1048</v>
      </c>
      <c r="J622" s="126" t="s">
        <v>3136</v>
      </c>
    </row>
    <row r="623" spans="1:10" ht="11.25">
      <c r="A623" s="126">
        <v>622</v>
      </c>
      <c r="B623" s="126" t="s">
        <v>934</v>
      </c>
      <c r="C623" s="126" t="s">
        <v>308</v>
      </c>
      <c r="D623" s="126" t="s">
        <v>3077</v>
      </c>
      <c r="E623" s="126" t="s">
        <v>3078</v>
      </c>
      <c r="F623" s="126" t="s">
        <v>3079</v>
      </c>
      <c r="G623" s="126" t="s">
        <v>3080</v>
      </c>
      <c r="J623" s="126" t="s">
        <v>3136</v>
      </c>
    </row>
    <row r="624" spans="1:10" ht="11.25">
      <c r="A624" s="126">
        <v>623</v>
      </c>
      <c r="B624" s="126" t="s">
        <v>934</v>
      </c>
      <c r="C624" s="126" t="s">
        <v>308</v>
      </c>
      <c r="D624" s="126" t="s">
        <v>3081</v>
      </c>
      <c r="E624" s="126" t="s">
        <v>3082</v>
      </c>
      <c r="F624" s="126" t="s">
        <v>3083</v>
      </c>
      <c r="G624" s="126" t="s">
        <v>992</v>
      </c>
      <c r="J624" s="126" t="s">
        <v>3136</v>
      </c>
    </row>
    <row r="625" spans="1:10" ht="11.25">
      <c r="A625" s="126">
        <v>624</v>
      </c>
      <c r="B625" s="126" t="s">
        <v>934</v>
      </c>
      <c r="C625" s="126" t="s">
        <v>308</v>
      </c>
      <c r="D625" s="126" t="s">
        <v>3084</v>
      </c>
      <c r="E625" s="126" t="s">
        <v>3085</v>
      </c>
      <c r="F625" s="126" t="s">
        <v>3086</v>
      </c>
      <c r="G625" s="126" t="s">
        <v>1048</v>
      </c>
      <c r="J625" s="126" t="s">
        <v>3136</v>
      </c>
    </row>
    <row r="626" spans="1:10" ht="11.25">
      <c r="A626" s="126">
        <v>625</v>
      </c>
      <c r="B626" s="126" t="s">
        <v>934</v>
      </c>
      <c r="C626" s="126" t="s">
        <v>308</v>
      </c>
      <c r="D626" s="126" t="s">
        <v>3087</v>
      </c>
      <c r="E626" s="126" t="s">
        <v>3088</v>
      </c>
      <c r="F626" s="126" t="s">
        <v>3089</v>
      </c>
      <c r="G626" s="126" t="s">
        <v>996</v>
      </c>
      <c r="J626" s="126" t="s">
        <v>3136</v>
      </c>
    </row>
    <row r="627" spans="1:10" ht="11.25">
      <c r="A627" s="126">
        <v>626</v>
      </c>
      <c r="B627" s="126" t="s">
        <v>934</v>
      </c>
      <c r="C627" s="126" t="s">
        <v>308</v>
      </c>
      <c r="D627" s="126" t="s">
        <v>3090</v>
      </c>
      <c r="E627" s="126" t="s">
        <v>3091</v>
      </c>
      <c r="F627" s="126" t="s">
        <v>3092</v>
      </c>
      <c r="G627" s="126" t="s">
        <v>1017</v>
      </c>
      <c r="H627" s="126" t="s">
        <v>3093</v>
      </c>
      <c r="J627" s="126" t="s">
        <v>3136</v>
      </c>
    </row>
    <row r="628" spans="1:10" ht="11.25">
      <c r="A628" s="126">
        <v>627</v>
      </c>
      <c r="B628" s="126" t="s">
        <v>934</v>
      </c>
      <c r="C628" s="126" t="s">
        <v>308</v>
      </c>
      <c r="D628" s="126" t="s">
        <v>3094</v>
      </c>
      <c r="E628" s="126" t="s">
        <v>3095</v>
      </c>
      <c r="F628" s="126" t="s">
        <v>3096</v>
      </c>
      <c r="G628" s="126" t="s">
        <v>1243</v>
      </c>
      <c r="J628" s="126" t="s">
        <v>3136</v>
      </c>
    </row>
    <row r="629" spans="1:10" ht="11.25">
      <c r="A629" s="126">
        <v>628</v>
      </c>
      <c r="B629" s="126" t="s">
        <v>934</v>
      </c>
      <c r="C629" s="126" t="s">
        <v>308</v>
      </c>
      <c r="D629" s="126" t="s">
        <v>3097</v>
      </c>
      <c r="E629" s="126" t="s">
        <v>3098</v>
      </c>
      <c r="F629" s="126" t="s">
        <v>3099</v>
      </c>
      <c r="G629" s="126" t="s">
        <v>1895</v>
      </c>
      <c r="J629" s="126" t="s">
        <v>3136</v>
      </c>
    </row>
    <row r="630" spans="1:10" ht="11.25">
      <c r="A630" s="126">
        <v>629</v>
      </c>
      <c r="B630" s="126" t="s">
        <v>934</v>
      </c>
      <c r="C630" s="126" t="s">
        <v>308</v>
      </c>
      <c r="D630" s="126" t="s">
        <v>3100</v>
      </c>
      <c r="E630" s="126" t="s">
        <v>3101</v>
      </c>
      <c r="F630" s="126" t="s">
        <v>3076</v>
      </c>
      <c r="G630" s="126" t="s">
        <v>1444</v>
      </c>
      <c r="H630" s="126" t="s">
        <v>3102</v>
      </c>
      <c r="J630" s="126" t="s">
        <v>3136</v>
      </c>
    </row>
    <row r="631" spans="1:10" ht="11.25">
      <c r="A631" s="126">
        <v>630</v>
      </c>
      <c r="B631" s="126" t="s">
        <v>934</v>
      </c>
      <c r="C631" s="126" t="s">
        <v>308</v>
      </c>
      <c r="D631" s="126" t="s">
        <v>3103</v>
      </c>
      <c r="E631" s="126" t="s">
        <v>3104</v>
      </c>
      <c r="F631" s="126" t="s">
        <v>3105</v>
      </c>
      <c r="G631" s="126" t="s">
        <v>1914</v>
      </c>
      <c r="J631" s="126" t="s">
        <v>3136</v>
      </c>
    </row>
    <row r="632" spans="1:10" ht="11.25">
      <c r="A632" s="126">
        <v>631</v>
      </c>
      <c r="B632" s="126" t="s">
        <v>934</v>
      </c>
      <c r="C632" s="126" t="s">
        <v>308</v>
      </c>
      <c r="D632" s="126" t="s">
        <v>3106</v>
      </c>
      <c r="E632" s="126" t="s">
        <v>3107</v>
      </c>
      <c r="F632" s="126" t="s">
        <v>3009</v>
      </c>
      <c r="G632" s="126" t="s">
        <v>3108</v>
      </c>
      <c r="H632" s="126" t="s">
        <v>3109</v>
      </c>
      <c r="J632" s="126" t="s">
        <v>3136</v>
      </c>
    </row>
    <row r="633" spans="1:10" ht="11.25">
      <c r="A633" s="126">
        <v>632</v>
      </c>
      <c r="B633" s="126" t="s">
        <v>934</v>
      </c>
      <c r="C633" s="126" t="s">
        <v>308</v>
      </c>
      <c r="D633" s="126" t="s">
        <v>3110</v>
      </c>
      <c r="E633" s="126" t="s">
        <v>3111</v>
      </c>
      <c r="F633" s="126" t="s">
        <v>1242</v>
      </c>
      <c r="G633" s="126" t="s">
        <v>3112</v>
      </c>
      <c r="J633" s="126" t="s">
        <v>3136</v>
      </c>
    </row>
    <row r="634" spans="1:10" ht="11.25">
      <c r="A634" s="126">
        <v>633</v>
      </c>
      <c r="B634" s="126" t="s">
        <v>934</v>
      </c>
      <c r="C634" s="126" t="s">
        <v>308</v>
      </c>
      <c r="D634" s="126" t="s">
        <v>3113</v>
      </c>
      <c r="E634" s="126" t="s">
        <v>3114</v>
      </c>
      <c r="F634" s="126" t="s">
        <v>1242</v>
      </c>
      <c r="G634" s="126" t="s">
        <v>1338</v>
      </c>
      <c r="H634" s="126" t="s">
        <v>3115</v>
      </c>
      <c r="J634" s="126" t="s">
        <v>3136</v>
      </c>
    </row>
    <row r="635" spans="1:10" ht="11.25">
      <c r="A635" s="126">
        <v>634</v>
      </c>
      <c r="B635" s="126" t="s">
        <v>934</v>
      </c>
      <c r="C635" s="126" t="s">
        <v>308</v>
      </c>
      <c r="D635" s="126" t="s">
        <v>3116</v>
      </c>
      <c r="E635" s="126" t="s">
        <v>3117</v>
      </c>
      <c r="F635" s="126" t="s">
        <v>1154</v>
      </c>
      <c r="G635" s="126" t="s">
        <v>3118</v>
      </c>
      <c r="J635" s="126" t="s">
        <v>3136</v>
      </c>
    </row>
    <row r="636" spans="1:10" ht="11.25">
      <c r="A636" s="126">
        <v>635</v>
      </c>
      <c r="B636" s="126" t="s">
        <v>934</v>
      </c>
      <c r="C636" s="126" t="s">
        <v>308</v>
      </c>
      <c r="D636" s="126" t="s">
        <v>3119</v>
      </c>
      <c r="E636" s="126" t="s">
        <v>3120</v>
      </c>
      <c r="F636" s="126" t="s">
        <v>3121</v>
      </c>
      <c r="G636" s="126" t="s">
        <v>3122</v>
      </c>
      <c r="H636" s="126" t="s">
        <v>3123</v>
      </c>
      <c r="J636" s="126" t="s">
        <v>3136</v>
      </c>
    </row>
    <row r="637" spans="1:10" ht="11.25">
      <c r="A637" s="126">
        <v>636</v>
      </c>
      <c r="B637" s="126" t="s">
        <v>934</v>
      </c>
      <c r="C637" s="126" t="s">
        <v>308</v>
      </c>
      <c r="D637" s="126" t="s">
        <v>3124</v>
      </c>
      <c r="E637" s="126" t="s">
        <v>3125</v>
      </c>
      <c r="F637" s="126" t="s">
        <v>3126</v>
      </c>
      <c r="G637" s="126" t="s">
        <v>3127</v>
      </c>
      <c r="J637" s="126" t="s">
        <v>3136</v>
      </c>
    </row>
    <row r="638" spans="1:10" ht="11.25">
      <c r="A638" s="126">
        <v>637</v>
      </c>
      <c r="B638" s="126" t="s">
        <v>934</v>
      </c>
      <c r="C638" s="126" t="s">
        <v>308</v>
      </c>
      <c r="D638" s="126" t="s">
        <v>3128</v>
      </c>
      <c r="E638" s="126" t="s">
        <v>3129</v>
      </c>
      <c r="F638" s="126" t="s">
        <v>1041</v>
      </c>
      <c r="G638" s="126" t="s">
        <v>3130</v>
      </c>
      <c r="J638" s="126" t="s">
        <v>3136</v>
      </c>
    </row>
    <row r="639" spans="1:10" ht="11.25">
      <c r="A639" s="126">
        <v>638</v>
      </c>
      <c r="B639" s="126" t="s">
        <v>934</v>
      </c>
      <c r="C639" s="126" t="s">
        <v>308</v>
      </c>
      <c r="D639" s="126" t="s">
        <v>3131</v>
      </c>
      <c r="E639" s="126" t="s">
        <v>3132</v>
      </c>
      <c r="F639" s="126" t="s">
        <v>3133</v>
      </c>
      <c r="G639" s="126" t="s">
        <v>3134</v>
      </c>
      <c r="J639" s="126" t="s">
        <v>3136</v>
      </c>
    </row>
  </sheetData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5e9b246-9c44-4197-84a1-7c84d43b838d}">
  <sheetPr codeName="modClassifierValidate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71"/>
  </cols>
  <sheetData/>
  <sheetProtection/>
  <pageMargins left="0.75" right="0.75" top="1" bottom="1" header="0.5" footer="0.5"/>
  <pageSetup orientation="portrait" paperSize="9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02bb16d-c611-4859-88a0-06803c6a495f}">
  <sheetPr codeName="modHyp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71"/>
  </cols>
  <sheetData/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2df754e-2ff5-4077-8be6-76bff4440d4e}">
  <sheetPr codeName="modfrmDateChoose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71"/>
  </cols>
  <sheetData/>
  <sheetProtection/>
  <pageMargins left="0.7" right="0.7" top="0.75" bottom="0.75" header="0.3" footer="0.3"/>
  <pageSetup orientation="portrait" paperSize="9"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f027d35-1d8d-410e-b375-7f92dfecef13}">
  <sheetPr codeName="modComm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71"/>
  </cols>
  <sheetData/>
  <sheetProtection/>
  <pageMargins left="0.7" right="0.7" top="0.75" bottom="0.75" header="0.3" footer="0.3"/>
  <pageSetup orientation="portrait" paperSize="9"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a22fdcc-1a35-4f31-bca4-a1f0684e5638}">
  <sheetPr codeName="modThisWorkbook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71"/>
  </cols>
  <sheetData/>
  <sheetProtection/>
  <pageMargins left="0.7" right="0.7" top="0.75" bottom="0.75" header="0.3" footer="0.3"/>
  <pageSetup orientation="portrait" paperSize="9"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b56660a-0415-4c5d-81ce-59c39508b4f4}">
  <sheetPr codeName="TSH_REESTR_MO">
    <tabColor indexed="47"/>
  </sheetPr>
  <dimension ref="A1:D96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71"/>
  </cols>
  <sheetData>
    <row r="1" spans="1:4" ht="11.25">
      <c r="A1" s="71" t="s">
        <v>3135</v>
      </c>
      <c r="B1" s="71" t="s">
        <v>147</v>
      </c>
      <c r="C1" s="71" t="s">
        <v>148</v>
      </c>
      <c r="D1" s="71" t="s">
        <v>3334</v>
      </c>
    </row>
    <row r="2" spans="1:4" ht="11.25">
      <c r="A2" s="71">
        <v>1</v>
      </c>
      <c r="B2" s="71" t="s">
        <v>3144</v>
      </c>
      <c r="C2" s="71" t="s">
        <v>3144</v>
      </c>
      <c r="D2" s="71" t="s">
        <v>3145</v>
      </c>
    </row>
    <row r="3" spans="1:4" ht="11.25">
      <c r="A3" s="71">
        <v>2</v>
      </c>
      <c r="B3" s="71" t="s">
        <v>3146</v>
      </c>
      <c r="C3" s="71" t="s">
        <v>3146</v>
      </c>
      <c r="D3" s="71" t="s">
        <v>3147</v>
      </c>
    </row>
    <row r="4" spans="1:4" ht="11.25">
      <c r="A4" s="71">
        <v>3</v>
      </c>
      <c r="B4" s="71" t="s">
        <v>3148</v>
      </c>
      <c r="C4" s="71" t="s">
        <v>3148</v>
      </c>
      <c r="D4" s="71" t="s">
        <v>3149</v>
      </c>
    </row>
    <row r="5" spans="1:4" ht="11.25">
      <c r="A5" s="71">
        <v>4</v>
      </c>
      <c r="B5" s="71" t="s">
        <v>3150</v>
      </c>
      <c r="C5" s="71" t="s">
        <v>3150</v>
      </c>
      <c r="D5" s="71" t="s">
        <v>3151</v>
      </c>
    </row>
    <row r="6" spans="1:4" ht="11.25">
      <c r="A6" s="71">
        <v>5</v>
      </c>
      <c r="B6" s="71" t="s">
        <v>3152</v>
      </c>
      <c r="C6" s="71" t="s">
        <v>3152</v>
      </c>
      <c r="D6" s="71" t="s">
        <v>3153</v>
      </c>
    </row>
    <row r="7" spans="1:4" ht="11.25">
      <c r="A7" s="71">
        <v>6</v>
      </c>
      <c r="B7" s="71" t="s">
        <v>3154</v>
      </c>
      <c r="C7" s="71" t="s">
        <v>3156</v>
      </c>
      <c r="D7" s="71" t="s">
        <v>3157</v>
      </c>
    </row>
    <row r="8" spans="1:4" ht="11.25">
      <c r="A8" s="71">
        <v>7</v>
      </c>
      <c r="B8" s="71" t="s">
        <v>3154</v>
      </c>
      <c r="C8" s="71" t="s">
        <v>3154</v>
      </c>
      <c r="D8" s="71" t="s">
        <v>3155</v>
      </c>
    </row>
    <row r="9" spans="1:4" ht="11.25">
      <c r="A9" s="71">
        <v>8</v>
      </c>
      <c r="B9" s="71" t="s">
        <v>3154</v>
      </c>
      <c r="C9" s="71" t="s">
        <v>3158</v>
      </c>
      <c r="D9" s="71" t="s">
        <v>3159</v>
      </c>
    </row>
    <row r="10" spans="1:4" ht="11.25">
      <c r="A10" s="71">
        <v>9</v>
      </c>
      <c r="B10" s="71" t="s">
        <v>3154</v>
      </c>
      <c r="C10" s="71" t="s">
        <v>3160</v>
      </c>
      <c r="D10" s="71" t="s">
        <v>3161</v>
      </c>
    </row>
    <row r="11" spans="1:4" ht="11.25">
      <c r="A11" s="71">
        <v>10</v>
      </c>
      <c r="B11" s="71" t="s">
        <v>3162</v>
      </c>
      <c r="C11" s="71" t="s">
        <v>3162</v>
      </c>
      <c r="D11" s="71" t="s">
        <v>3163</v>
      </c>
    </row>
    <row r="12" spans="1:4" ht="11.25">
      <c r="A12" s="71">
        <v>11</v>
      </c>
      <c r="B12" s="71" t="s">
        <v>3164</v>
      </c>
      <c r="C12" s="71" t="s">
        <v>3164</v>
      </c>
      <c r="D12" s="71" t="s">
        <v>3165</v>
      </c>
    </row>
    <row r="13" spans="1:4" ht="11.25">
      <c r="A13" s="71">
        <v>12</v>
      </c>
      <c r="B13" s="71" t="s">
        <v>3166</v>
      </c>
      <c r="C13" s="71" t="s">
        <v>3166</v>
      </c>
      <c r="D13" s="71" t="s">
        <v>3167</v>
      </c>
    </row>
    <row r="14" spans="1:4" ht="11.25">
      <c r="A14" s="71">
        <v>13</v>
      </c>
      <c r="B14" s="71" t="s">
        <v>3168</v>
      </c>
      <c r="C14" s="71" t="s">
        <v>3168</v>
      </c>
      <c r="D14" s="71" t="s">
        <v>3169</v>
      </c>
    </row>
    <row r="15" spans="1:4" ht="11.25">
      <c r="A15" s="71">
        <v>14</v>
      </c>
      <c r="B15" s="71" t="s">
        <v>3170</v>
      </c>
      <c r="C15" s="71" t="s">
        <v>3170</v>
      </c>
      <c r="D15" s="71" t="s">
        <v>3171</v>
      </c>
    </row>
    <row r="16" spans="1:4" ht="11.25">
      <c r="A16" s="71">
        <v>15</v>
      </c>
      <c r="B16" s="71" t="s">
        <v>3172</v>
      </c>
      <c r="C16" s="71" t="s">
        <v>3172</v>
      </c>
      <c r="D16" s="71" t="s">
        <v>3173</v>
      </c>
    </row>
    <row r="17" spans="1:4" ht="11.25">
      <c r="A17" s="71">
        <v>16</v>
      </c>
      <c r="B17" s="71" t="s">
        <v>3174</v>
      </c>
      <c r="C17" s="71" t="s">
        <v>3174</v>
      </c>
      <c r="D17" s="71" t="s">
        <v>3175</v>
      </c>
    </row>
    <row r="18" spans="1:4" ht="11.25">
      <c r="A18" s="71">
        <v>17</v>
      </c>
      <c r="B18" s="71" t="s">
        <v>3176</v>
      </c>
      <c r="C18" s="71" t="s">
        <v>3176</v>
      </c>
      <c r="D18" s="71" t="s">
        <v>3177</v>
      </c>
    </row>
    <row r="19" spans="1:4" ht="11.25">
      <c r="A19" s="71">
        <v>18</v>
      </c>
      <c r="B19" s="71" t="s">
        <v>3178</v>
      </c>
      <c r="C19" s="71" t="s">
        <v>3178</v>
      </c>
      <c r="D19" s="71" t="s">
        <v>3179</v>
      </c>
    </row>
    <row r="20" spans="1:4" ht="11.25">
      <c r="A20" s="71">
        <v>19</v>
      </c>
      <c r="B20" s="71" t="s">
        <v>3180</v>
      </c>
      <c r="C20" s="71" t="s">
        <v>3180</v>
      </c>
      <c r="D20" s="71" t="s">
        <v>3181</v>
      </c>
    </row>
    <row r="21" spans="1:4" ht="11.25">
      <c r="A21" s="71">
        <v>20</v>
      </c>
      <c r="B21" s="71" t="s">
        <v>3182</v>
      </c>
      <c r="C21" s="71" t="s">
        <v>3182</v>
      </c>
      <c r="D21" s="71" t="s">
        <v>3183</v>
      </c>
    </row>
    <row r="22" spans="1:4" ht="11.25">
      <c r="A22" s="71">
        <v>21</v>
      </c>
      <c r="B22" s="71" t="s">
        <v>3184</v>
      </c>
      <c r="C22" s="71" t="s">
        <v>3184</v>
      </c>
      <c r="D22" s="71" t="s">
        <v>3185</v>
      </c>
    </row>
    <row r="23" spans="1:4" ht="11.25">
      <c r="A23" s="71">
        <v>22</v>
      </c>
      <c r="B23" s="71" t="s">
        <v>3186</v>
      </c>
      <c r="C23" s="71" t="s">
        <v>3186</v>
      </c>
      <c r="D23" s="71" t="s">
        <v>3187</v>
      </c>
    </row>
    <row r="24" spans="1:4" ht="11.25">
      <c r="A24" s="71">
        <v>23</v>
      </c>
      <c r="B24" s="71" t="s">
        <v>3188</v>
      </c>
      <c r="C24" s="71" t="s">
        <v>3188</v>
      </c>
      <c r="D24" s="71" t="s">
        <v>3189</v>
      </c>
    </row>
    <row r="25" spans="1:4" ht="11.25">
      <c r="A25" s="71">
        <v>24</v>
      </c>
      <c r="B25" s="71" t="s">
        <v>3190</v>
      </c>
      <c r="C25" s="71" t="s">
        <v>3190</v>
      </c>
      <c r="D25" s="71" t="s">
        <v>3191</v>
      </c>
    </row>
    <row r="26" spans="1:4" ht="11.25">
      <c r="A26" s="71">
        <v>25</v>
      </c>
      <c r="B26" s="71" t="s">
        <v>3192</v>
      </c>
      <c r="C26" s="71" t="s">
        <v>3192</v>
      </c>
      <c r="D26" s="71" t="s">
        <v>3193</v>
      </c>
    </row>
    <row r="27" spans="1:4" ht="11.25">
      <c r="A27" s="71">
        <v>26</v>
      </c>
      <c r="B27" s="71" t="s">
        <v>3194</v>
      </c>
      <c r="C27" s="71" t="s">
        <v>3194</v>
      </c>
      <c r="D27" s="71" t="s">
        <v>3195</v>
      </c>
    </row>
    <row r="28" spans="1:4" ht="11.25">
      <c r="A28" s="71">
        <v>27</v>
      </c>
      <c r="B28" s="71" t="s">
        <v>3196</v>
      </c>
      <c r="C28" s="71" t="s">
        <v>3196</v>
      </c>
      <c r="D28" s="71" t="s">
        <v>3197</v>
      </c>
    </row>
    <row r="29" spans="1:4" ht="11.25">
      <c r="A29" s="71">
        <v>28</v>
      </c>
      <c r="B29" s="71" t="s">
        <v>3198</v>
      </c>
      <c r="C29" s="71" t="s">
        <v>3200</v>
      </c>
      <c r="D29" s="71" t="s">
        <v>3201</v>
      </c>
    </row>
    <row r="30" spans="1:4" ht="11.25">
      <c r="A30" s="71">
        <v>29</v>
      </c>
      <c r="B30" s="71" t="s">
        <v>3198</v>
      </c>
      <c r="C30" s="71" t="s">
        <v>3202</v>
      </c>
      <c r="D30" s="71" t="s">
        <v>3203</v>
      </c>
    </row>
    <row r="31" spans="1:4" ht="11.25">
      <c r="A31" s="71">
        <v>30</v>
      </c>
      <c r="B31" s="71" t="s">
        <v>3198</v>
      </c>
      <c r="C31" s="71" t="s">
        <v>3204</v>
      </c>
      <c r="D31" s="71" t="s">
        <v>3205</v>
      </c>
    </row>
    <row r="32" spans="1:4" ht="11.25">
      <c r="A32" s="71">
        <v>31</v>
      </c>
      <c r="B32" s="71" t="s">
        <v>3198</v>
      </c>
      <c r="C32" s="71" t="s">
        <v>3198</v>
      </c>
      <c r="D32" s="71" t="s">
        <v>3199</v>
      </c>
    </row>
    <row r="33" spans="1:4" ht="11.25">
      <c r="A33" s="71">
        <v>32</v>
      </c>
      <c r="B33" s="71" t="s">
        <v>3198</v>
      </c>
      <c r="C33" s="71" t="s">
        <v>3206</v>
      </c>
      <c r="D33" s="71" t="s">
        <v>3207</v>
      </c>
    </row>
    <row r="34" spans="1:4" ht="11.25">
      <c r="A34" s="71">
        <v>33</v>
      </c>
      <c r="B34" s="71" t="s">
        <v>3198</v>
      </c>
      <c r="C34" s="71" t="s">
        <v>3208</v>
      </c>
      <c r="D34" s="71" t="s">
        <v>3209</v>
      </c>
    </row>
    <row r="35" spans="1:4" ht="11.25">
      <c r="A35" s="71">
        <v>34</v>
      </c>
      <c r="B35" s="71" t="s">
        <v>3198</v>
      </c>
      <c r="C35" s="71" t="s">
        <v>3210</v>
      </c>
      <c r="D35" s="71" t="s">
        <v>3211</v>
      </c>
    </row>
    <row r="36" spans="1:4" ht="11.25">
      <c r="A36" s="71">
        <v>35</v>
      </c>
      <c r="B36" s="71" t="s">
        <v>3212</v>
      </c>
      <c r="C36" s="71" t="s">
        <v>3212</v>
      </c>
      <c r="D36" s="71" t="s">
        <v>3213</v>
      </c>
    </row>
    <row r="37" spans="1:4" ht="11.25">
      <c r="A37" s="71">
        <v>36</v>
      </c>
      <c r="B37" s="71" t="s">
        <v>3214</v>
      </c>
      <c r="C37" s="71" t="s">
        <v>3214</v>
      </c>
      <c r="D37" s="71" t="s">
        <v>3215</v>
      </c>
    </row>
    <row r="38" spans="1:4" ht="11.25">
      <c r="A38" s="71">
        <v>37</v>
      </c>
      <c r="B38" s="71" t="s">
        <v>3216</v>
      </c>
      <c r="C38" s="71" t="s">
        <v>3216</v>
      </c>
      <c r="D38" s="71" t="s">
        <v>3217</v>
      </c>
    </row>
    <row r="39" spans="1:4" ht="11.25">
      <c r="A39" s="71">
        <v>38</v>
      </c>
      <c r="B39" s="71" t="s">
        <v>3218</v>
      </c>
      <c r="C39" s="71" t="s">
        <v>3218</v>
      </c>
      <c r="D39" s="71" t="s">
        <v>3219</v>
      </c>
    </row>
    <row r="40" spans="1:4" ht="11.25">
      <c r="A40" s="71">
        <v>39</v>
      </c>
      <c r="B40" s="71" t="s">
        <v>3220</v>
      </c>
      <c r="C40" s="71" t="s">
        <v>3220</v>
      </c>
      <c r="D40" s="71" t="s">
        <v>3221</v>
      </c>
    </row>
    <row r="41" spans="1:4" ht="11.25">
      <c r="A41" s="71">
        <v>40</v>
      </c>
      <c r="B41" s="71" t="s">
        <v>3222</v>
      </c>
      <c r="C41" s="71" t="s">
        <v>3222</v>
      </c>
      <c r="D41" s="71" t="s">
        <v>3223</v>
      </c>
    </row>
    <row r="42" spans="1:4" ht="11.25">
      <c r="A42" s="71">
        <v>41</v>
      </c>
      <c r="B42" s="71" t="s">
        <v>3224</v>
      </c>
      <c r="C42" s="71" t="s">
        <v>3224</v>
      </c>
      <c r="D42" s="71" t="s">
        <v>3225</v>
      </c>
    </row>
    <row r="43" spans="1:4" ht="11.25">
      <c r="A43" s="71">
        <v>42</v>
      </c>
      <c r="B43" s="71" t="s">
        <v>3226</v>
      </c>
      <c r="C43" s="71" t="s">
        <v>3226</v>
      </c>
      <c r="D43" s="71" t="s">
        <v>3227</v>
      </c>
    </row>
    <row r="44" spans="1:4" ht="11.25">
      <c r="A44" s="71">
        <v>43</v>
      </c>
      <c r="B44" s="71" t="s">
        <v>3228</v>
      </c>
      <c r="C44" s="71" t="s">
        <v>3230</v>
      </c>
      <c r="D44" s="71" t="s">
        <v>3231</v>
      </c>
    </row>
    <row r="45" spans="1:4" ht="11.25">
      <c r="A45" s="71">
        <v>44</v>
      </c>
      <c r="B45" s="71" t="s">
        <v>3228</v>
      </c>
      <c r="C45" s="71" t="s">
        <v>3232</v>
      </c>
      <c r="D45" s="71" t="s">
        <v>3233</v>
      </c>
    </row>
    <row r="46" spans="1:4" ht="11.25">
      <c r="A46" s="71">
        <v>45</v>
      </c>
      <c r="B46" s="71" t="s">
        <v>3228</v>
      </c>
      <c r="C46" s="71" t="s">
        <v>3228</v>
      </c>
      <c r="D46" s="71" t="s">
        <v>3229</v>
      </c>
    </row>
    <row r="47" spans="1:4" ht="11.25">
      <c r="A47" s="71">
        <v>46</v>
      </c>
      <c r="B47" s="71" t="s">
        <v>3228</v>
      </c>
      <c r="C47" s="71" t="s">
        <v>3234</v>
      </c>
      <c r="D47" s="71" t="s">
        <v>3235</v>
      </c>
    </row>
    <row r="48" spans="1:4" ht="11.25">
      <c r="A48" s="71">
        <v>47</v>
      </c>
      <c r="B48" s="71" t="s">
        <v>3228</v>
      </c>
      <c r="C48" s="71" t="s">
        <v>3236</v>
      </c>
      <c r="D48" s="71" t="s">
        <v>3237</v>
      </c>
    </row>
    <row r="49" spans="1:4" ht="11.25">
      <c r="A49" s="71">
        <v>48</v>
      </c>
      <c r="B49" s="71" t="s">
        <v>3238</v>
      </c>
      <c r="C49" s="71" t="s">
        <v>3238</v>
      </c>
      <c r="D49" s="71" t="s">
        <v>3239</v>
      </c>
    </row>
    <row r="50" spans="1:4" ht="11.25">
      <c r="A50" s="71">
        <v>49</v>
      </c>
      <c r="B50" s="71" t="s">
        <v>3240</v>
      </c>
      <c r="C50" s="71" t="s">
        <v>3240</v>
      </c>
      <c r="D50" s="71" t="s">
        <v>3241</v>
      </c>
    </row>
    <row r="51" spans="1:4" ht="11.25">
      <c r="A51" s="71">
        <v>50</v>
      </c>
      <c r="B51" s="71" t="s">
        <v>3242</v>
      </c>
      <c r="C51" s="71" t="s">
        <v>3244</v>
      </c>
      <c r="D51" s="71" t="s">
        <v>3245</v>
      </c>
    </row>
    <row r="52" spans="1:4" ht="11.25">
      <c r="A52" s="71">
        <v>51</v>
      </c>
      <c r="B52" s="71" t="s">
        <v>3242</v>
      </c>
      <c r="C52" s="71" t="s">
        <v>3246</v>
      </c>
      <c r="D52" s="71" t="s">
        <v>3247</v>
      </c>
    </row>
    <row r="53" spans="1:4" ht="11.25">
      <c r="A53" s="71">
        <v>52</v>
      </c>
      <c r="B53" s="71" t="s">
        <v>3242</v>
      </c>
      <c r="C53" s="71" t="s">
        <v>3242</v>
      </c>
      <c r="D53" s="71" t="s">
        <v>3243</v>
      </c>
    </row>
    <row r="54" spans="1:4" ht="11.25">
      <c r="A54" s="71">
        <v>53</v>
      </c>
      <c r="B54" s="71" t="s">
        <v>3242</v>
      </c>
      <c r="C54" s="71" t="s">
        <v>3248</v>
      </c>
      <c r="D54" s="71" t="s">
        <v>3249</v>
      </c>
    </row>
    <row r="55" spans="1:4" ht="11.25">
      <c r="A55" s="71">
        <v>54</v>
      </c>
      <c r="B55" s="71" t="s">
        <v>3242</v>
      </c>
      <c r="C55" s="71" t="s">
        <v>3250</v>
      </c>
      <c r="D55" s="71" t="s">
        <v>3251</v>
      </c>
    </row>
    <row r="56" spans="1:4" ht="11.25">
      <c r="A56" s="71">
        <v>55</v>
      </c>
      <c r="B56" s="71" t="s">
        <v>3252</v>
      </c>
      <c r="C56" s="71" t="s">
        <v>3252</v>
      </c>
      <c r="D56" s="71" t="s">
        <v>3253</v>
      </c>
    </row>
    <row r="57" spans="1:4" ht="11.25">
      <c r="A57" s="71">
        <v>56</v>
      </c>
      <c r="B57" s="71" t="s">
        <v>3254</v>
      </c>
      <c r="C57" s="71" t="s">
        <v>3254</v>
      </c>
      <c r="D57" s="71" t="s">
        <v>3255</v>
      </c>
    </row>
    <row r="58" spans="1:4" ht="11.25">
      <c r="A58" s="71">
        <v>57</v>
      </c>
      <c r="B58" s="71" t="s">
        <v>3256</v>
      </c>
      <c r="C58" s="71" t="s">
        <v>3256</v>
      </c>
      <c r="D58" s="71" t="s">
        <v>3257</v>
      </c>
    </row>
    <row r="59" spans="1:4" ht="11.25">
      <c r="A59" s="71">
        <v>58</v>
      </c>
      <c r="B59" s="71" t="s">
        <v>3258</v>
      </c>
      <c r="C59" s="71" t="s">
        <v>3258</v>
      </c>
      <c r="D59" s="71" t="s">
        <v>3259</v>
      </c>
    </row>
    <row r="60" spans="1:4" ht="11.25">
      <c r="A60" s="71">
        <v>59</v>
      </c>
      <c r="B60" s="71" t="s">
        <v>3260</v>
      </c>
      <c r="C60" s="71" t="s">
        <v>3260</v>
      </c>
      <c r="D60" s="71" t="s">
        <v>3261</v>
      </c>
    </row>
    <row r="61" spans="1:4" ht="11.25">
      <c r="A61" s="71">
        <v>60</v>
      </c>
      <c r="B61" s="71" t="s">
        <v>3262</v>
      </c>
      <c r="C61" s="71" t="s">
        <v>3262</v>
      </c>
      <c r="D61" s="71" t="s">
        <v>3263</v>
      </c>
    </row>
    <row r="62" spans="1:4" ht="11.25">
      <c r="A62" s="71">
        <v>61</v>
      </c>
      <c r="B62" s="71" t="s">
        <v>3264</v>
      </c>
      <c r="C62" s="71" t="s">
        <v>3264</v>
      </c>
      <c r="D62" s="71" t="s">
        <v>3265</v>
      </c>
    </row>
    <row r="63" spans="1:4" ht="11.25">
      <c r="A63" s="71">
        <v>62</v>
      </c>
      <c r="B63" s="71" t="s">
        <v>3266</v>
      </c>
      <c r="C63" s="71" t="s">
        <v>3266</v>
      </c>
      <c r="D63" s="71" t="s">
        <v>3267</v>
      </c>
    </row>
    <row r="64" spans="1:4" ht="11.25">
      <c r="A64" s="71">
        <v>63</v>
      </c>
      <c r="B64" s="71" t="s">
        <v>3268</v>
      </c>
      <c r="C64" s="71" t="s">
        <v>3268</v>
      </c>
      <c r="D64" s="71" t="s">
        <v>3269</v>
      </c>
    </row>
    <row r="65" spans="1:4" ht="11.25">
      <c r="A65" s="71">
        <v>64</v>
      </c>
      <c r="B65" s="71" t="s">
        <v>3270</v>
      </c>
      <c r="C65" s="71" t="s">
        <v>3270</v>
      </c>
      <c r="D65" s="71" t="s">
        <v>3271</v>
      </c>
    </row>
    <row r="66" spans="1:4" ht="11.25">
      <c r="A66" s="71">
        <v>65</v>
      </c>
      <c r="B66" s="71" t="s">
        <v>3272</v>
      </c>
      <c r="C66" s="71" t="s">
        <v>3272</v>
      </c>
      <c r="D66" s="71" t="s">
        <v>3273</v>
      </c>
    </row>
    <row r="67" spans="1:4" ht="11.25">
      <c r="A67" s="71">
        <v>66</v>
      </c>
      <c r="B67" s="71" t="s">
        <v>3274</v>
      </c>
      <c r="C67" s="71" t="s">
        <v>3274</v>
      </c>
      <c r="D67" s="71" t="s">
        <v>3275</v>
      </c>
    </row>
    <row r="68" spans="1:4" ht="11.25">
      <c r="A68" s="71">
        <v>67</v>
      </c>
      <c r="B68" s="71" t="s">
        <v>3276</v>
      </c>
      <c r="C68" s="71" t="s">
        <v>3276</v>
      </c>
      <c r="D68" s="71" t="s">
        <v>3277</v>
      </c>
    </row>
    <row r="69" spans="1:4" ht="11.25">
      <c r="A69" s="71">
        <v>68</v>
      </c>
      <c r="B69" s="71" t="s">
        <v>3278</v>
      </c>
      <c r="C69" s="71" t="s">
        <v>3278</v>
      </c>
      <c r="D69" s="71" t="s">
        <v>3279</v>
      </c>
    </row>
    <row r="70" spans="1:4" ht="11.25">
      <c r="A70" s="71">
        <v>69</v>
      </c>
      <c r="B70" s="71" t="s">
        <v>3280</v>
      </c>
      <c r="C70" s="71" t="s">
        <v>3280</v>
      </c>
      <c r="D70" s="71" t="s">
        <v>3281</v>
      </c>
    </row>
    <row r="71" spans="1:4" ht="11.25">
      <c r="A71" s="71">
        <v>70</v>
      </c>
      <c r="B71" s="71" t="s">
        <v>3282</v>
      </c>
      <c r="C71" s="71" t="s">
        <v>3282</v>
      </c>
      <c r="D71" s="71" t="s">
        <v>3283</v>
      </c>
    </row>
    <row r="72" spans="1:4" ht="11.25">
      <c r="A72" s="71">
        <v>71</v>
      </c>
      <c r="B72" s="71" t="s">
        <v>3284</v>
      </c>
      <c r="C72" s="71" t="s">
        <v>3284</v>
      </c>
      <c r="D72" s="71" t="s">
        <v>3285</v>
      </c>
    </row>
    <row r="73" spans="1:4" ht="11.25">
      <c r="A73" s="71">
        <v>72</v>
      </c>
      <c r="B73" s="71" t="s">
        <v>3286</v>
      </c>
      <c r="C73" s="71" t="s">
        <v>3286</v>
      </c>
      <c r="D73" s="71" t="s">
        <v>3287</v>
      </c>
    </row>
    <row r="74" spans="1:4" ht="11.25">
      <c r="A74" s="71">
        <v>73</v>
      </c>
      <c r="B74" s="71" t="s">
        <v>3288</v>
      </c>
      <c r="C74" s="71" t="s">
        <v>3288</v>
      </c>
      <c r="D74" s="71" t="s">
        <v>3289</v>
      </c>
    </row>
    <row r="75" spans="1:4" ht="11.25">
      <c r="A75" s="71">
        <v>74</v>
      </c>
      <c r="B75" s="71" t="s">
        <v>3290</v>
      </c>
      <c r="C75" s="71" t="s">
        <v>3290</v>
      </c>
      <c r="D75" s="71" t="s">
        <v>3291</v>
      </c>
    </row>
    <row r="76" spans="1:4" ht="11.25">
      <c r="A76" s="71">
        <v>75</v>
      </c>
      <c r="B76" s="71" t="s">
        <v>3292</v>
      </c>
      <c r="C76" s="71" t="s">
        <v>3292</v>
      </c>
      <c r="D76" s="71" t="s">
        <v>3293</v>
      </c>
    </row>
    <row r="77" spans="1:4" ht="11.25">
      <c r="A77" s="71">
        <v>76</v>
      </c>
      <c r="B77" s="71" t="s">
        <v>3294</v>
      </c>
      <c r="C77" s="71" t="s">
        <v>3294</v>
      </c>
      <c r="D77" s="71" t="s">
        <v>3295</v>
      </c>
    </row>
    <row r="78" spans="1:4" ht="11.25">
      <c r="A78" s="71">
        <v>77</v>
      </c>
      <c r="B78" s="71" t="s">
        <v>3296</v>
      </c>
      <c r="C78" s="71" t="s">
        <v>3296</v>
      </c>
      <c r="D78" s="71" t="s">
        <v>3297</v>
      </c>
    </row>
    <row r="79" spans="1:4" ht="11.25">
      <c r="A79" s="71">
        <v>78</v>
      </c>
      <c r="B79" s="71" t="s">
        <v>3298</v>
      </c>
      <c r="C79" s="71" t="s">
        <v>3298</v>
      </c>
      <c r="D79" s="71" t="s">
        <v>3299</v>
      </c>
    </row>
    <row r="80" spans="1:4" ht="11.25">
      <c r="A80" s="71">
        <v>79</v>
      </c>
      <c r="B80" s="71" t="s">
        <v>3300</v>
      </c>
      <c r="C80" s="71" t="s">
        <v>3300</v>
      </c>
      <c r="D80" s="71" t="s">
        <v>3301</v>
      </c>
    </row>
    <row r="81" spans="1:4" ht="11.25">
      <c r="A81" s="71">
        <v>80</v>
      </c>
      <c r="B81" s="71" t="s">
        <v>3302</v>
      </c>
      <c r="C81" s="71" t="s">
        <v>3302</v>
      </c>
      <c r="D81" s="71" t="s">
        <v>3303</v>
      </c>
    </row>
    <row r="82" spans="1:4" ht="11.25">
      <c r="A82" s="71">
        <v>81</v>
      </c>
      <c r="B82" s="71" t="s">
        <v>3304</v>
      </c>
      <c r="C82" s="71" t="s">
        <v>3304</v>
      </c>
      <c r="D82" s="71" t="s">
        <v>3305</v>
      </c>
    </row>
    <row r="83" spans="1:4" ht="11.25">
      <c r="A83" s="71">
        <v>82</v>
      </c>
      <c r="B83" s="71" t="s">
        <v>3306</v>
      </c>
      <c r="C83" s="71" t="s">
        <v>3306</v>
      </c>
      <c r="D83" s="71" t="s">
        <v>3307</v>
      </c>
    </row>
    <row r="84" spans="1:4" ht="11.25">
      <c r="A84" s="71">
        <v>83</v>
      </c>
      <c r="B84" s="71" t="s">
        <v>3308</v>
      </c>
      <c r="C84" s="71" t="s">
        <v>3308</v>
      </c>
      <c r="D84" s="71" t="s">
        <v>3309</v>
      </c>
    </row>
    <row r="85" spans="1:4" ht="11.25">
      <c r="A85" s="71">
        <v>84</v>
      </c>
      <c r="B85" s="71" t="s">
        <v>3310</v>
      </c>
      <c r="C85" s="71" t="s">
        <v>3310</v>
      </c>
      <c r="D85" s="71" t="s">
        <v>3311</v>
      </c>
    </row>
    <row r="86" spans="1:4" ht="11.25">
      <c r="A86" s="71">
        <v>85</v>
      </c>
      <c r="B86" s="71" t="s">
        <v>3312</v>
      </c>
      <c r="C86" s="71" t="s">
        <v>3312</v>
      </c>
      <c r="D86" s="71" t="s">
        <v>3313</v>
      </c>
    </row>
    <row r="87" spans="1:4" ht="11.25">
      <c r="A87" s="71">
        <v>86</v>
      </c>
      <c r="B87" s="71" t="s">
        <v>3314</v>
      </c>
      <c r="C87" s="71" t="s">
        <v>3316</v>
      </c>
      <c r="D87" s="71" t="s">
        <v>3317</v>
      </c>
    </row>
    <row r="88" spans="1:4" ht="11.25">
      <c r="A88" s="71">
        <v>87</v>
      </c>
      <c r="B88" s="71" t="s">
        <v>3314</v>
      </c>
      <c r="C88" s="71" t="s">
        <v>3318</v>
      </c>
      <c r="D88" s="71" t="s">
        <v>3319</v>
      </c>
    </row>
    <row r="89" spans="1:4" ht="11.25">
      <c r="A89" s="71">
        <v>88</v>
      </c>
      <c r="B89" s="71" t="s">
        <v>3314</v>
      </c>
      <c r="C89" s="71" t="s">
        <v>3320</v>
      </c>
      <c r="D89" s="71" t="s">
        <v>3321</v>
      </c>
    </row>
    <row r="90" spans="1:4" ht="11.25">
      <c r="A90" s="71">
        <v>89</v>
      </c>
      <c r="B90" s="71" t="s">
        <v>3314</v>
      </c>
      <c r="C90" s="71" t="s">
        <v>3322</v>
      </c>
      <c r="D90" s="71" t="s">
        <v>3323</v>
      </c>
    </row>
    <row r="91" spans="1:4" ht="11.25">
      <c r="A91" s="71">
        <v>90</v>
      </c>
      <c r="B91" s="71" t="s">
        <v>3314</v>
      </c>
      <c r="C91" s="71" t="s">
        <v>3324</v>
      </c>
      <c r="D91" s="71" t="s">
        <v>3325</v>
      </c>
    </row>
    <row r="92" spans="1:4" ht="11.25">
      <c r="A92" s="71">
        <v>91</v>
      </c>
      <c r="B92" s="71" t="s">
        <v>3314</v>
      </c>
      <c r="C92" s="71" t="s">
        <v>3314</v>
      </c>
      <c r="D92" s="71" t="s">
        <v>3315</v>
      </c>
    </row>
    <row r="93" spans="1:4" ht="11.25">
      <c r="A93" s="71">
        <v>92</v>
      </c>
      <c r="B93" s="71" t="s">
        <v>3326</v>
      </c>
      <c r="C93" s="71" t="s">
        <v>3326</v>
      </c>
      <c r="D93" s="71" t="s">
        <v>3327</v>
      </c>
    </row>
    <row r="94" spans="1:4" ht="11.25">
      <c r="A94" s="71">
        <v>93</v>
      </c>
      <c r="B94" s="71" t="s">
        <v>3328</v>
      </c>
      <c r="C94" s="71" t="s">
        <v>3328</v>
      </c>
      <c r="D94" s="71" t="s">
        <v>3329</v>
      </c>
    </row>
    <row r="95" spans="1:4" ht="11.25">
      <c r="A95" s="71">
        <v>94</v>
      </c>
      <c r="B95" s="71" t="s">
        <v>3330</v>
      </c>
      <c r="C95" s="71" t="s">
        <v>3330</v>
      </c>
      <c r="D95" s="71" t="s">
        <v>3331</v>
      </c>
    </row>
    <row r="96" spans="1:4" ht="11.25">
      <c r="A96" s="71">
        <v>95</v>
      </c>
      <c r="B96" s="71" t="s">
        <v>3332</v>
      </c>
      <c r="C96" s="71" t="s">
        <v>3332</v>
      </c>
      <c r="D96" s="71" t="s">
        <v>3333</v>
      </c>
    </row>
  </sheetData>
  <sheetProtection/>
  <pageMargins left="0.7" right="0.7" top="0.75" bottom="0.75" header="0.3" footer="0.3"/>
  <pageSetup orientation="portrait" paperSize="9"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868301a-bebd-4e0b-890f-c421d3a59dc3}">
  <sheetPr codeName="TSH_REESTR_MO_FILTER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316"/>
  </cols>
  <sheetData/>
  <sheetProtection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a4ae440-bfde-4207-b875-0cdfa5b684b8}">
  <sheetPr codeName="modfrmReestrMR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71"/>
  </cols>
  <sheetData/>
  <sheetProtection/>
  <pageMargins left="0.7" right="0.7" top="0.75" bottom="0.75" header="0.3" footer="0.3"/>
  <pageSetup orientation="portrait" paperSize="9"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23ff74c-0a79-4058-a242-0995efb3bf1c}">
  <sheetPr codeName="modServiceModule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/>
  <sheetProtection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6850fd0-0a1b-470f-839e-07c73253b2ee}">
  <sheetPr codeName="modfrmCheckUpdates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71"/>
  </cols>
  <sheetData/>
  <sheetProtection/>
  <pageMargins left="0.7" right="0.7" top="0.75" bottom="0.75" header="0.3" footer="0.3"/>
  <pageSetup orientation="portrait" paperSize="9"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17b762c-0bbd-4c6b-8538-db866e547be6}">
  <sheetPr codeName="REESTR_DS">
    <tabColor rgb="FFFFCC99"/>
  </sheetPr>
  <dimension ref="B3"/>
  <sheetViews>
    <sheetView showGridLines="0" workbookViewId="0" topLeftCell="A1">
      <selection pane="topLeft" activeCell="A1" sqref="A1"/>
    </sheetView>
  </sheetViews>
  <sheetFormatPr defaultColWidth="9.14285714285714" defaultRowHeight="11.25"/>
  <sheetData>
    <row r="3" spans="2:2" ht="11.25">
      <c r="B3" t="s">
        <v>3336</v>
      </c>
    </row>
  </sheetData>
  <sheetProtection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7e4e55a-9e34-4823-8dfa-910dfc5dc92c}">
  <sheetPr codeName="REESTR_CHS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127"/>
  </cols>
  <sheetData/>
  <sheetProtection formatColumns="0" formatRows="0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7765eba-03a7-4075-b7f6-c172d6f3bf3e}">
  <sheetPr codeName="REESTR_LINK">
    <tabColor rgb="FFFFCC99"/>
  </sheetPr>
  <dimension ref="A1:C3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9.14285714285714" style="162"/>
    <col min="2" max="2" width="66.7142857142857" style="162" customWidth="1"/>
    <col min="3" max="16384" width="9.14285714285714" style="162"/>
  </cols>
  <sheetData>
    <row r="1" spans="1:3" ht="11.25">
      <c r="A1" s="162" t="s">
        <v>130</v>
      </c>
      <c r="B1" s="162" t="s">
        <v>131</v>
      </c>
      <c r="C1" s="162" t="s">
        <v>132</v>
      </c>
    </row>
    <row r="2" spans="1:3" ht="11.25">
      <c r="A2" s="162">
        <v>4189678</v>
      </c>
      <c r="B2" s="162" t="s">
        <v>788</v>
      </c>
      <c r="C2" s="162" t="s">
        <v>193</v>
      </c>
    </row>
    <row r="3" spans="1:3" ht="11.25">
      <c r="A3" s="162">
        <v>4190415</v>
      </c>
      <c r="B3" s="162" t="s">
        <v>789</v>
      </c>
      <c r="C3" s="162" t="s">
        <v>193</v>
      </c>
    </row>
  </sheetData>
  <sheetProtection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modProv</vt:lpstr>
      <vt:lpstr>modList05</vt:lpstr>
      <vt:lpstr>Инструкция</vt:lpstr>
      <vt:lpstr>Лог обновления</vt:lpstr>
      <vt:lpstr>Титульный</vt:lpstr>
      <vt:lpstr>Территории</vt:lpstr>
      <vt:lpstr>Дифференциация</vt:lpstr>
      <vt:lpstr>Форма 1.0.1 | Форма 4.3.1</vt:lpstr>
      <vt:lpstr>Форма 4.3.1</vt:lpstr>
      <vt:lpstr>Форма 1.0.1 | Форма 4.3.2</vt:lpstr>
      <vt:lpstr>Форма 4.3.2</vt:lpstr>
      <vt:lpstr>Форма 1.0.1 | Форма 4.4</vt:lpstr>
      <vt:lpstr>Форма 4.4</vt:lpstr>
      <vt:lpstr>Форма 1.0.1 | Форма 4.5</vt:lpstr>
      <vt:lpstr>Форма 4.5</vt:lpstr>
      <vt:lpstr>Форма 1.0.1 | Форма 4.9</vt:lpstr>
      <vt:lpstr>Форма 4.9</vt:lpstr>
      <vt:lpstr>Форма 1.0.2</vt:lpstr>
      <vt:lpstr>Сведения об изменении</vt:lpstr>
      <vt:lpstr>Комментарии</vt:lpstr>
      <vt:lpstr>Проверка</vt:lpstr>
      <vt:lpstr>modReestr</vt:lpstr>
      <vt:lpstr>modfrmListIP</vt:lpstr>
      <vt:lpstr>REESTR_IP</vt:lpstr>
      <vt:lpstr>modList13</vt:lpstr>
      <vt:lpstr>modList07</vt:lpstr>
      <vt:lpstr>AllSheetsInThisWorkbook</vt:lpstr>
      <vt:lpstr>modCheckCyan</vt:lpstr>
      <vt:lpstr>modInfo</vt:lpstr>
      <vt:lpstr>TEHSHEET</vt:lpstr>
      <vt:lpstr>modfrmSelectData</vt:lpstr>
      <vt:lpstr>modList06</vt:lpstr>
      <vt:lpstr>modList01</vt:lpstr>
      <vt:lpstr>modList08</vt:lpstr>
      <vt:lpstr>et_union_hor</vt:lpstr>
      <vt:lpstr>et_union_vert</vt:lpstr>
      <vt:lpstr>modList00</vt:lpstr>
      <vt:lpstr>modList02</vt:lpstr>
      <vt:lpstr>modList03</vt:lpstr>
      <vt:lpstr>modList04</vt:lpstr>
      <vt:lpstr>modList09</vt:lpstr>
      <vt:lpstr>modHTTP</vt:lpstr>
      <vt:lpstr>modfrmRegion</vt:lpstr>
      <vt:lpstr>MR_LIST</vt:lpstr>
      <vt:lpstr>REESTR_VT</vt:lpstr>
      <vt:lpstr>REESTR_VED</vt:lpstr>
      <vt:lpstr>modfrmReestrObj</vt:lpstr>
      <vt:lpstr>DataOrg</vt:lpstr>
      <vt:lpstr>modfrmReestr</vt:lpstr>
      <vt:lpstr>modUpdTemplMain</vt:lpstr>
      <vt:lpstr>REESTR_ORG</vt:lpstr>
      <vt:lpstr>modClassifierValidate</vt:lpstr>
      <vt:lpstr>modHyp</vt:lpstr>
      <vt:lpstr>modfrmDateChoose</vt:lpstr>
      <vt:lpstr>modComm</vt:lpstr>
      <vt:lpstr>modThisWorkbook</vt:lpstr>
      <vt:lpstr>REESTR_MO</vt:lpstr>
      <vt:lpstr>REESTR_MO_FILTER</vt:lpstr>
      <vt:lpstr>modfrmReestrMR</vt:lpstr>
      <vt:lpstr>modServiceModule</vt:lpstr>
      <vt:lpstr>modfrmCheckUpdates</vt:lpstr>
      <vt:lpstr>REESTR_DS</vt:lpstr>
      <vt:lpstr>REESTR_CHS</vt:lpstr>
      <vt:lpstr>REESTR_LINK</vt:lpstr>
    </vt:vector>
  </TitlesOfParts>
  <Template/>
  <Manager/>
  <Company>ФАС России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title>
  <dc:subjec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subject>
  <dc:creator>--</dc:creator>
  <cp:keywords/>
  <dc:description/>
  <cp:lastModifiedBy>Мочалова Н.С.</cp:lastModifiedBy>
  <dcterms:created xsi:type="dcterms:W3CDTF">2014-08-18T08:57:48Z</dcterms:created>
  <dcterms:modified xsi:type="dcterms:W3CDTF">2022-04-28T07:24:13Z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2.0</vt:lpwstr>
  </property>
  <property fmtid="{D5CDD505-2E9C-101B-9397-08002B2CF9AE}" pid="3" name="TemplateOperationMode">
    <vt:i4>3</vt:i4>
  </property>
  <property fmtid="{D5CDD505-2E9C-101B-9397-08002B2CF9AE}" pid="4" name="Version">
    <vt:lpwstr>FAS.JKH.OPEN.INFO.BALANCE.WARM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