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сайт\"/>
    </mc:Choice>
  </mc:AlternateContent>
  <bookViews>
    <workbookView xWindow="0" yWindow="0" windowWidth="28770" windowHeight="12360" tabRatio="903" firstSheet="1" activeTab="3"/>
  </bookViews>
  <sheets>
    <sheet name="modList00" sheetId="623" state="veryHidden" r:id="rId3"/>
    <sheet name="Инструкция" sheetId="525" r:id="rId4"/>
    <sheet name="Лог обновления" sheetId="429" state="veryHidden" r:id="rId5"/>
    <sheet name="Титульный" sheetId="437" r:id="rId6"/>
    <sheet name="Территории" sheetId="601" r:id="rId7"/>
    <sheet name="Перечень тарифов" sheetId="540" r:id="rId8"/>
    <sheet name="Форма 1.0.1 | Т-ТЭ | &gt;=25МВт" sheetId="634" state="veryHidden" r:id="rId9"/>
    <sheet name="Форма 4.10.2 | Т-ТЭ | &gt;=25МВт" sheetId="624" state="veryHidden" r:id="rId10"/>
    <sheet name="Форма 1.0.1 | Т-ТЭ | ТСО" sheetId="614" state="veryHidden" r:id="rId11"/>
    <sheet name="Форма 4.10.2 | Т-ТЭ | ТСО" sheetId="625" state="veryHidden" r:id="rId12"/>
    <sheet name="Форма 1.0.1 | Т-ТЭ | потр" sheetId="643" state="veryHidden" r:id="rId13"/>
    <sheet name="Форма 4.10.2 | Т-ТЭ | потр" sheetId="642" state="veryHidden" r:id="rId14"/>
    <sheet name="Форма 1.0.1 | Т-ТЭ | предел" sheetId="635" state="veryHidden" r:id="rId15"/>
    <sheet name="Форма 4.10.2 | Т-ТЭ | предел" sheetId="626" state="veryHidden" r:id="rId16"/>
    <sheet name="Форма 1.0.1 | Т-ТЭ | индикат" sheetId="641" state="veryHidden" r:id="rId17"/>
    <sheet name="Форма 4.10.2 | Т-ТЭ | индикат" sheetId="640" state="veryHidden" r:id="rId18"/>
    <sheet name="Форма 1.0.1 | Резерв мощности" sheetId="636" state="veryHidden" r:id="rId19"/>
    <sheet name="Форма 4.10.2 | Резерв мощности" sheetId="631" state="veryHidden" r:id="rId20"/>
    <sheet name="Форма 1.0.1 | Т-ТН" sheetId="637" state="veryHidden" r:id="rId21"/>
    <sheet name="Форма 4.10.3 | Т-ТН" sheetId="627" state="veryHidden" r:id="rId22"/>
    <sheet name="Форма 1.0.1 | Т-передача ТЭ" sheetId="638" r:id="rId23"/>
    <sheet name="Форма 4.10.3 | Т-передача ТЭ" sheetId="629" r:id="rId24"/>
    <sheet name="Форма 1.0.1 | Т-передача ТН" sheetId="639" state="veryHidden" r:id="rId25"/>
    <sheet name="Форма 4.10.3 | Т-передача ТН" sheetId="630" state="veryHidden" r:id="rId26"/>
    <sheet name="Форма 1.0.1 | Т-гор.вода" sheetId="616" state="veryHidden" r:id="rId27"/>
    <sheet name="Форма 4.10.4 | Т-гор.вода" sheetId="628" state="veryHidden" r:id="rId28"/>
    <sheet name="Форма 1.0.1 | Т-подкл" sheetId="618" state="veryHidden" r:id="rId29"/>
    <sheet name="Форма 4.10.5 | Т-подкл" sheetId="633" state="veryHidden" r:id="rId30"/>
    <sheet name="Форма 1.0.1 | Т-подкл(инд)" sheetId="617" state="veryHidden" r:id="rId31"/>
    <sheet name="Форма 4.10.6 | Т-подкл(инд)" sheetId="632" state="veryHidden" r:id="rId32"/>
    <sheet name="Форма 1.0.1 | Форма 4.9" sheetId="645" state="veryHidden" r:id="rId33"/>
    <sheet name="Форма 4.9" sheetId="646" state="veryHidden" r:id="rId34"/>
    <sheet name="Форма 1.0.1 | Форма 4.10.1" sheetId="649" r:id="rId35"/>
    <sheet name="Форма 4.10.1" sheetId="647" r:id="rId36"/>
    <sheet name="Форма 1.0.2" sheetId="550" state="veryHidden" r:id="rId37"/>
    <sheet name="Сведения об изменении" sheetId="568" state="veryHidden" r:id="rId38"/>
    <sheet name="Комментарии" sheetId="431" r:id="rId39"/>
    <sheet name="Проверка" sheetId="546" r:id="rId40"/>
    <sheet name="et_union_hor" sheetId="471" state="veryHidden" r:id="rId41"/>
    <sheet name="TEHSHEET" sheetId="205" state="veryHidden" r:id="rId42"/>
    <sheet name="modList14_1" sheetId="644" state="veryHidden" r:id="rId43"/>
    <sheet name="modList13" sheetId="648" state="veryHidden" r:id="rId44"/>
    <sheet name="modListTempFilter" sheetId="620" state="veryHidden" r:id="rId45"/>
    <sheet name="modCheckCyan" sheetId="612" state="veryHidden" r:id="rId46"/>
    <sheet name="REESTR_LINK" sheetId="602" state="veryHidden" r:id="rId47"/>
    <sheet name="REESTR_DS" sheetId="603" state="veryHidden" r:id="rId48"/>
    <sheet name="modHTTP" sheetId="604" state="veryHidden" r:id="rId49"/>
    <sheet name="modfrmRezimChoose" sheetId="609" state="veryHidden" r:id="rId50"/>
    <sheet name="modSheetMain" sheetId="599" state="veryHidden" r:id="rId51"/>
    <sheet name="REESTR_VT" sheetId="577" state="veryHidden" r:id="rId52"/>
    <sheet name="REESTR_VED" sheetId="579" state="veryHidden" r:id="rId53"/>
    <sheet name="modfrmReestrObj" sheetId="570" state="veryHidden" r:id="rId54"/>
    <sheet name="AllSheetsInThisWorkbook" sheetId="389" state="veryHidden" r:id="rId55"/>
    <sheet name="et_union_vert" sheetId="521" state="veryHidden" r:id="rId56"/>
    <sheet name="modInstruction" sheetId="605" state="veryHidden" r:id="rId57"/>
    <sheet name="modRegion" sheetId="528" state="veryHidden" r:id="rId58"/>
    <sheet name="modReestr" sheetId="433" state="veryHidden" r:id="rId59"/>
    <sheet name="modfrmReestr" sheetId="434" state="veryHidden" r:id="rId60"/>
    <sheet name="modUpdTemplMain" sheetId="424" state="veryHidden" r:id="rId61"/>
    <sheet name="REESTR_ORG" sheetId="390" state="veryHidden" r:id="rId62"/>
    <sheet name="modClassifierValidate" sheetId="400" state="veryHidden" r:id="rId63"/>
    <sheet name="modProv" sheetId="520" state="veryHidden" r:id="rId64"/>
    <sheet name="modHyp" sheetId="398" state="veryHidden" r:id="rId65"/>
    <sheet name="modServiceModule" sheetId="594" state="veryHidden" r:id="rId66"/>
    <sheet name="modList01" sheetId="551" state="veryHidden" r:id="rId67"/>
    <sheet name="modList02" sheetId="504" state="veryHidden" r:id="rId68"/>
    <sheet name="modList03" sheetId="549" state="veryHidden" r:id="rId69"/>
    <sheet name="REESTR_MO_FILTER" sheetId="621" state="veryHidden" r:id="rId70"/>
    <sheet name="REESTR_MO" sheetId="518" state="veryHidden" r:id="rId71"/>
    <sheet name="modInfo" sheetId="513" state="veryHidden" r:id="rId72"/>
    <sheet name="modList05" sheetId="619" state="veryHidden" r:id="rId73"/>
    <sheet name="modList06" sheetId="553" state="veryHidden" r:id="rId74"/>
    <sheet name="modList07" sheetId="569" state="veryHidden" r:id="rId75"/>
    <sheet name="modList11" sheetId="539" state="veryHidden" r:id="rId76"/>
    <sheet name="modList12" sheetId="611" state="veryHidden" r:id="rId77"/>
    <sheet name="modfrmDateChoose" sheetId="517" state="veryHidden" r:id="rId78"/>
    <sheet name="modComm" sheetId="514" state="veryHidden" r:id="rId79"/>
    <sheet name="modThisWorkbook" sheetId="511" state="veryHidden" r:id="rId80"/>
    <sheet name="modfrmReestrMR" sheetId="519" state="veryHidden" r:id="rId81"/>
    <sheet name="modfrmCheckUpdates" sheetId="512" state="veryHidden" r:id="rId82"/>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ТЭ'!$M$32</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ТЭ'!$M$18:$AY$32</definedName>
    <definedName name="checkCell_List06_6_double_date">'Форма 4.10.3 | Т-передача ТЭ'!$AZ$18:$AZ$32</definedName>
    <definedName name="checkCell_List06_6_unique_t">'Форма 4.10.3 | Т-передача ТЭ'!$M$18:$M$32</definedName>
    <definedName name="checkCell_List06_6_unique_t1">'Форма 4.10.3 | Т-передача ТЭ'!$BA$18:$BA$33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4.10.1'!$D$14:$L$52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et_union_hor!$O$125:$AX$130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et_union_hor!$AX$125:$AX$138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ТЭ'!$AX$18:$AX$32</definedName>
    <definedName name="List06_6_note">'Форма 4.10.3 | Т-передача ТЭ'!$AY$18:$AY$32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4.10.1'!$H$26:$I$52</definedName>
    <definedName name="List14_1_DPR">'Форма 4.10.1'!$K$24</definedName>
    <definedName name="List14_1_flagIPR">'Форма 4.10.1'!$J$15</definedName>
    <definedName name="List14_1_GroundMaterials_1">'Форма 4.10.1'!$K$15:$K$52</definedName>
    <definedName name="List14_1_hypIPR">'Форма 4.10.1'!$K$15</definedName>
    <definedName name="List14_1_method">'Форма 4.10.1'!$J$17:$J$22</definedName>
    <definedName name="List14_1_note">'Форма 4.10.1'!$L$14:$L$52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4.10.1'!$C$26:$C$31</definedName>
    <definedName name="pDel_List14_1_2_2">'Форма 4.10.1'!$G$26:$G$31</definedName>
    <definedName name="pDel_List14_1_3">'Форма 4.10.1'!$C$33:$C$38</definedName>
    <definedName name="pDel_List14_1_3_2">'Форма 4.10.1'!$G$33:$G$38</definedName>
    <definedName name="pDel_List14_1_4">'Форма 4.10.1'!$C$40:$C$45</definedName>
    <definedName name="pDel_List14_1_4_2">'Форма 4.10.1'!$G$40:$G$45</definedName>
    <definedName name="pDel_List14_1_5">'Форма 4.10.1'!$C$47:$C$52</definedName>
    <definedName name="pDel_List14_1_5_2">'Форма 4.10.1'!$G$47:$G$52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ТЭ'!$AX$14:$AX$32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REESTR_ORG!$A$2:$J$612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 i="612" l="1"/>
</calcChain>
</file>

<file path=xl/sharedStrings.xml><?xml version="1.0" encoding="utf-8"?>
<sst xmlns="http://schemas.openxmlformats.org/spreadsheetml/2006/main" count="7121" uniqueCount="3092">
  <si>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</si>
  <si>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</si>
  <si>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</si>
  <si>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</si>
  <si>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</si>
  <si>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</si>
  <si>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</si>
  <si>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</si>
  <si>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</si>
  <si>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</si>
  <si>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</si>
  <si>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</si>
  <si>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</si>
  <si>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</si>
  <si>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</si>
  <si>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</si>
  <si>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</si>
  <si>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</si>
  <si>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</si>
  <si>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</si>
  <si>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</si>
  <si>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</si>
  <si>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</si>
  <si>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</si>
  <si>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</si>
  <si>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</si>
  <si>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</si>
  <si>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</si>
  <si>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</si>
  <si>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</si>
  <si>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</si>
  <si>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</si>
  <si>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</si>
  <si>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</si>
  <si>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</si>
  <si>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</si>
  <si>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</si>
  <si>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</si>
  <si>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</si>
  <si>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</si>
  <si>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</si>
  <si>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</si>
  <si>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</si>
  <si>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</si>
  <si>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</si>
  <si>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</si>
  <si>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</si>
  <si>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</si>
  <si>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</si>
  <si>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</si>
  <si>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</si>
  <si>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</si>
  <si>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</si>
  <si>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</si>
  <si>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</si>
  <si>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</si>
  <si>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</si>
  <si>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</si>
  <si>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</si>
  <si>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</si>
  <si>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</si>
  <si>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</si>
  <si>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</si>
  <si>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</si>
  <si>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</si>
  <si>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</si>
  <si>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</si>
  <si>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</si>
  <si>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</si>
  <si>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</si>
  <si>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</si>
  <si>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</si>
  <si>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</si>
  <si>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</si>
  <si>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</si>
  <si>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</si>
  <si>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</si>
  <si>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</si>
  <si>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</si>
  <si>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</si>
  <si>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</si>
  <si>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</si>
  <si>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</si>
  <si>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</si>
  <si>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</si>
  <si>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</si>
  <si>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</si>
  <si>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</si>
  <si>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</si>
  <si>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</si>
  <si>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</si>
  <si>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</si>
  <si>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</si>
  <si>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</si>
  <si>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</si>
  <si>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</si>
  <si>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</si>
  <si>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</si>
  <si>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</si>
  <si>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</si>
  <si>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</si>
  <si>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</si>
  <si>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</si>
  <si>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</si>
  <si>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</si>
  <si>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</si>
  <si>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</si>
  <si>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</si>
  <si>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</si>
  <si>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</si>
  <si>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</si>
  <si>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</si>
  <si>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</si>
  <si>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</si>
  <si>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</si>
  <si>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</si>
  <si>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</si>
  <si>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</si>
  <si>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</si>
  <si>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</si>
  <si>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</si>
  <si>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</si>
  <si>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</si>
  <si>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</si>
  <si>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</si>
  <si>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</si>
  <si>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</si>
  <si>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</si>
  <si>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</si>
  <si>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</si>
  <si>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</si>
  <si>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</si>
  <si>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</si>
  <si>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</si>
  <si>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</si>
  <si>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</si>
  <si>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</si>
  <si>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</si>
  <si>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</si>
  <si>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</si>
  <si>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</si>
  <si>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</si>
  <si>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</si>
  <si>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</si>
  <si>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</si>
  <si>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</si>
  <si>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</si>
  <si>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</si>
  <si>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</si>
  <si>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</si>
  <si>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</si>
  <si>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</si>
  <si>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</si>
  <si>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</si>
  <si>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</si>
  <si>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</si>
  <si>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</si>
  <si>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</si>
  <si>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</si>
  <si>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</si>
  <si>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</si>
  <si>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</si>
  <si>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</si>
  <si>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</si>
  <si>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</si>
  <si>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</si>
  <si>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</si>
  <si>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</si>
  <si>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</si>
  <si>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</si>
  <si>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</si>
  <si>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</si>
  <si>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</si>
  <si>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</si>
  <si>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</si>
  <si>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</si>
  <si>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</si>
  <si>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</si>
  <si>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</si>
  <si>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</si>
  <si>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</si>
  <si>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</si>
  <si>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</si>
  <si>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</si>
  <si>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</si>
  <si>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</si>
  <si>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</si>
  <si>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</si>
  <si>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</si>
  <si>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</si>
  <si>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</si>
  <si>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</si>
  <si>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</si>
  <si>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</si>
  <si>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</si>
  <si>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</si>
  <si>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</si>
  <si>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</si>
  <si>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</si>
  <si>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</si>
  <si>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</si>
  <si>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</si>
  <si>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</si>
  <si>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</si>
  <si>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</si>
  <si>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</si>
  <si>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</si>
  <si>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</si>
  <si>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</si>
  <si>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</si>
  <si>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</si>
  <si>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</si>
  <si>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</si>
  <si>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</si>
  <si>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</si>
  <si>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</si>
  <si>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</si>
  <si>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</si>
  <si>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</si>
  <si>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</si>
  <si>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</si>
  <si>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</si>
  <si>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</si>
  <si>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</si>
  <si>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</si>
  <si>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</si>
  <si>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</si>
  <si>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</si>
  <si>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</si>
  <si>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</si>
  <si>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</si>
  <si>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</si>
  <si>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</si>
  <si>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</si>
  <si>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</si>
  <si>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</si>
  <si>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</si>
  <si>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</si>
  <si>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</si>
  <si>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</si>
  <si>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</si>
  <si>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</si>
  <si>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</si>
  <si>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</si>
  <si>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</si>
  <si>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</si>
  <si>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</si>
  <si>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</si>
  <si>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</si>
  <si>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</si>
  <si>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</si>
  <si>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</si>
  <si>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</si>
  <si>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</si>
  <si>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</si>
  <si>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</si>
  <si>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</si>
  <si>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</si>
  <si>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</si>
  <si>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</si>
  <si>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</si>
  <si>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</si>
  <si>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</si>
  <si>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</si>
  <si>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</si>
  <si>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</si>
  <si>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</si>
  <si>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</si>
  <si>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</si>
  <si>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</si>
  <si>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</si>
  <si>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</si>
  <si>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</si>
  <si>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</si>
  <si>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</si>
  <si>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</si>
  <si>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</si>
  <si>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</si>
  <si>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</si>
  <si>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</si>
  <si>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</si>
  <si>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</si>
  <si>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</si>
  <si>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</si>
  <si>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</si>
  <si>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</si>
  <si>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</si>
  <si>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</si>
  <si>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</si>
  <si>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</si>
  <si>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</si>
  <si>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</si>
  <si>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</si>
  <si>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</si>
  <si>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</si>
  <si>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</si>
  <si>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</si>
  <si>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</si>
  <si>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</si>
  <si>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</si>
  <si>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</si>
  <si>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</si>
  <si>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</si>
  <si>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</si>
  <si>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</si>
  <si>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</si>
  <si>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</si>
  <si>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</si>
  <si>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</si>
  <si>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</si>
  <si>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</si>
  <si>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</si>
  <si>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</si>
  <si>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</si>
  <si>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</si>
  <si>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</si>
  <si>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</si>
  <si>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</si>
  <si>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</si>
  <si>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</si>
  <si>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</si>
  <si>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</si>
  <si>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</si>
  <si>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</si>
  <si>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</si>
  <si>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</si>
  <si>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</si>
  <si>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</si>
  <si>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</si>
  <si>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</si>
  <si>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</si>
  <si>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</si>
  <si>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</si>
  <si>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</si>
  <si>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</si>
  <si>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</si>
  <si>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</si>
  <si>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</si>
  <si>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</si>
  <si>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</si>
  <si>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</si>
  <si>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</si>
  <si>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</si>
  <si>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</si>
  <si>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</si>
  <si>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</si>
  <si>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</si>
  <si>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</si>
  <si>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</si>
  <si>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</si>
  <si>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</si>
  <si>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</si>
  <si>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</si>
  <si>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</si>
  <si>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</si>
  <si>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</si>
  <si>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</si>
  <si>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</si>
  <si>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</si>
  <si>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</si>
  <si>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</si>
  <si>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</si>
  <si>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</si>
  <si>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</si>
  <si>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</si>
  <si>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</si>
  <si>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</si>
  <si>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</si>
  <si>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</si>
  <si>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</si>
  <si>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</si>
  <si>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</si>
  <si>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</si>
  <si>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</si>
  <si>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</si>
  <si>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</si>
  <si>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</si>
  <si>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</si>
  <si>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</si>
  <si>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</si>
  <si>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</si>
  <si>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</si>
  <si>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</si>
  <si>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</si>
  <si>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</si>
  <si>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</si>
  <si>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</si>
  <si>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</si>
  <si>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</si>
  <si>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</si>
  <si>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</si>
  <si>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</si>
  <si>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</si>
  <si>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</si>
  <si>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</si>
  <si>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</si>
  <si>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</si>
  <si>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</si>
  <si>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</si>
  <si>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</si>
  <si>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</si>
  <si>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</si>
  <si>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</si>
  <si>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</si>
  <si>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</si>
  <si>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</si>
  <si>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</si>
  <si>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</si>
  <si>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</si>
  <si>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</si>
  <si>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</si>
  <si>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</si>
  <si>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</si>
  <si>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</si>
  <si>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</si>
  <si>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</si>
  <si>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</si>
  <si>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</si>
  <si>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</si>
  <si>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</si>
  <si>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</si>
  <si>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</si>
  <si>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</si>
  <si>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</si>
  <si>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</si>
  <si>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</si>
  <si>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</si>
  <si>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</si>
  <si>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</si>
  <si>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</si>
  <si>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</si>
  <si>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</si>
  <si>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</si>
  <si>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</si>
  <si>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</si>
  <si>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</si>
  <si>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</si>
  <si>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</si>
  <si>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</si>
  <si>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</si>
  <si>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</si>
  <si>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</si>
  <si>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</si>
  <si>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</si>
  <si>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</si>
  <si>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</si>
  <si>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</si>
  <si>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</si>
  <si>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</si>
  <si>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</si>
  <si>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</si>
  <si>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</si>
  <si>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</si>
  <si>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</si>
  <si>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</si>
  <si>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</si>
  <si>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</si>
  <si>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</si>
  <si>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</si>
  <si>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</si>
  <si>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</si>
  <si>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</si>
  <si>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</si>
  <si>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</si>
  <si>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</si>
  <si>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</si>
  <si>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</si>
  <si>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</si>
  <si>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</si>
  <si>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</si>
  <si>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</si>
  <si>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</si>
  <si>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</si>
  <si>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</si>
  <si>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</si>
  <si>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</si>
  <si>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</si>
  <si>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</si>
  <si>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</si>
  <si>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</si>
  <si>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</si>
  <si>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</si>
  <si>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</si>
  <si>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</si>
  <si>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</si>
  <si>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</si>
  <si>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</si>
  <si>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</si>
  <si>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</si>
  <si>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</si>
  <si>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</si>
  <si>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</si>
  <si>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</si>
  <si>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</si>
  <si>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</si>
  <si>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</si>
  <si>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</si>
  <si>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</si>
  <si>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</si>
  <si>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</si>
  <si>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</si>
  <si>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</si>
  <si>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</si>
  <si>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</si>
  <si>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</si>
  <si>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</si>
  <si>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</si>
  <si>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</si>
  <si>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</si>
  <si>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</si>
  <si>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</si>
  <si>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</si>
  <si>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</si>
  <si>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</si>
  <si>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</si>
  <si>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</si>
  <si>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</si>
  <si>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</si>
  <si>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</si>
  <si>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</si>
  <si>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</si>
  <si>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</si>
  <si>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</si>
  <si>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</si>
  <si>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</si>
  <si>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</si>
  <si>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</si>
  <si>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</si>
  <si>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</si>
  <si>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</si>
  <si>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</si>
  <si>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</si>
  <si>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</si>
  <si>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</si>
  <si>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</si>
  <si>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</si>
  <si>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</si>
  <si>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</si>
  <si>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</si>
  <si>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</si>
  <si>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</si>
  <si>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</si>
  <si>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</si>
  <si>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</si>
  <si>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</si>
  <si>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</si>
  <si>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</si>
  <si>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</si>
  <si>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</si>
  <si>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</si>
  <si>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</si>
  <si>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</si>
  <si>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</si>
  <si>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</si>
  <si>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</si>
  <si>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</si>
  <si>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</si>
  <si>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</si>
  <si>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</si>
  <si>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</si>
  <si>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</si>
  <si>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</si>
  <si>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</si>
  <si>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</si>
  <si>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</si>
  <si>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</si>
  <si>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</si>
  <si>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</si>
  <si>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</si>
  <si>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</si>
  <si>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</si>
  <si>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</si>
  <si>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</si>
  <si>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</si>
  <si>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</si>
  <si>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</si>
  <si>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</si>
  <si>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</si>
  <si>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</si>
  <si>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</si>
  <si>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</si>
  <si>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</si>
  <si>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</si>
  <si>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</si>
  <si>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</si>
  <si>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</si>
  <si>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</si>
  <si>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</si>
  <si>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</si>
  <si>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</si>
  <si>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</si>
  <si>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</si>
  <si>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</si>
  <si>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</si>
  <si>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</si>
  <si>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</si>
  <si>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</si>
  <si>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</si>
  <si>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</si>
  <si>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</si>
  <si>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</si>
  <si>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</si>
  <si>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</si>
  <si>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</si>
  <si>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</si>
  <si>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</si>
  <si>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</si>
  <si>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</si>
  <si>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</si>
  <si>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</si>
  <si>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</si>
  <si>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</si>
  <si>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</si>
  <si>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</si>
  <si>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</si>
  <si>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</si>
  <si>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</si>
  <si>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</si>
  <si>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</si>
  <si>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</si>
  <si>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</si>
  <si>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</si>
  <si>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</si>
  <si>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</si>
  <si>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</si>
  <si>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</si>
  <si>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</si>
  <si>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</si>
  <si>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</si>
  <si>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</si>
  <si>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</si>
  <si>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</si>
  <si>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</si>
  <si>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</si>
  <si>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</si>
  <si>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</si>
  <si>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</si>
  <si>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</si>
  <si>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</si>
  <si>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</si>
  <si>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</si>
  <si>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</si>
  <si>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</si>
  <si>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</si>
  <si>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</si>
  <si>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</si>
  <si>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</si>
  <si>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</si>
  <si>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</si>
  <si>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</si>
  <si>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</si>
  <si>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</si>
  <si>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</si>
  <si>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</si>
  <si>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</si>
  <si>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</si>
  <si>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</si>
  <si>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</si>
  <si>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</si>
  <si>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</si>
  <si>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</si>
  <si>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</si>
  <si>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</si>
  <si>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</si>
  <si>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</si>
  <si>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</si>
  <si>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</si>
  <si>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</si>
  <si>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</si>
  <si>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</si>
  <si>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</si>
  <si>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</si>
  <si>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</si>
  <si>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</si>
  <si>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</si>
  <si>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</si>
  <si>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</si>
  <si>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</si>
  <si>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</si>
  <si>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</si>
  <si>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</si>
  <si>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</si>
  <si>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</si>
  <si>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</si>
  <si>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</si>
  <si>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</si>
  <si>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</si>
  <si>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</si>
  <si>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</si>
  <si>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</si>
  <si>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</si>
  <si>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</si>
  <si>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</si>
  <si>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</si>
  <si>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</si>
  <si>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</si>
  <si>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</si>
  <si>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</si>
  <si>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</si>
  <si>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</si>
  <si>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</si>
  <si>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</si>
  <si>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</si>
  <si>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</si>
  <si>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</si>
  <si>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</si>
  <si>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</si>
  <si>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</si>
  <si>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</si>
  <si>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</si>
  <si>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</si>
  <si>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</si>
  <si>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</si>
  <si>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</si>
  <si>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</si>
  <si>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</si>
  <si>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</si>
  <si>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</si>
  <si>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</si>
  <si>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</si>
  <si>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</si>
  <si>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</si>
  <si>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</si>
  <si>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</si>
  <si>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</si>
  <si>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</si>
  <si>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</si>
  <si>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</si>
  <si>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</si>
  <si>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</si>
  <si>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</si>
  <si>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</si>
  <si>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</si>
  <si>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</si>
  <si>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</si>
  <si>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</si>
  <si>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</si>
  <si>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</si>
  <si>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</si>
  <si>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</si>
  <si>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</si>
  <si>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</si>
  <si>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</si>
  <si>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</si>
  <si>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</si>
  <si>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</si>
  <si>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</si>
  <si>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</si>
  <si>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</si>
  <si>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</si>
  <si>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</si>
  <si>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</si>
  <si>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</si>
  <si>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</si>
  <si>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</si>
  <si>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</si>
  <si>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</si>
  <si>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</si>
  <si>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</si>
  <si>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</si>
  <si>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</si>
  <si>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</si>
  <si>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30.01.2022</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</si>
  <si>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</si>
  <si>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</si>
  <si>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</si>
  <si>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</si>
  <si>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</si>
  <si>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</si>
  <si>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</si>
  <si>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</si>
  <si>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</si>
  <si>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</si>
  <si>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</si>
  <si>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</si>
  <si>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</si>
  <si>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</si>
  <si>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</si>
  <si>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</si>
  <si>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</si>
  <si>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</si>
  <si>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</si>
  <si>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</si>
  <si>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</si>
  <si>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</si>
  <si>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</si>
  <si>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</si>
  <si>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</si>
  <si>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</si>
  <si>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</si>
  <si>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</si>
  <si>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</si>
  <si>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</si>
  <si>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</si>
  <si>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</si>
  <si>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</si>
  <si>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</si>
  <si>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</si>
  <si>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</si>
  <si>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</si>
  <si>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</si>
  <si>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</si>
  <si>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</si>
  <si>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</si>
  <si>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</si>
  <si>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</si>
  <si>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</si>
  <si>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</si>
  <si>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</si>
  <si>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</si>
  <si>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</si>
  <si>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</si>
  <si>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</si>
  <si>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</si>
  <si>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</si>
  <si>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</si>
  <si>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</si>
  <si>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</si>
  <si>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</si>
  <si>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</si>
  <si>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</si>
  <si>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</si>
  <si>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</si>
  <si>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</si>
  <si>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</si>
  <si>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</si>
  <si>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</si>
  <si>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</si>
  <si>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</si>
  <si>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</si>
  <si>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</si>
  <si>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</si>
  <si>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</si>
  <si>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</si>
  <si>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</si>
  <si>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</si>
  <si>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</si>
  <si>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</si>
  <si>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</si>
  <si>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</si>
  <si>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</si>
  <si>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</si>
  <si>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</si>
  <si>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</si>
  <si>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</si>
  <si>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</si>
  <si>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</si>
  <si>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</si>
  <si>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</si>
  <si>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</si>
  <si>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</si>
  <si>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</si>
  <si>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</si>
  <si>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</si>
  <si>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</si>
  <si>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</si>
  <si>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</si>
  <si>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</si>
  <si>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</si>
  <si>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</si>
  <si>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</si>
  <si>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</si>
  <si>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</si>
  <si>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</si>
  <si>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</si>
  <si>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</si>
  <si>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</si>
  <si>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</si>
  <si>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</si>
  <si>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</si>
  <si>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</si>
  <si>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</si>
  <si>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</si>
  <si>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</si>
  <si>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</si>
  <si>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</si>
  <si>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</si>
  <si>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</si>
  <si>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</si>
  <si>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</si>
  <si>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</si>
  <si>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</si>
  <si>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</si>
  <si>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</si>
  <si>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</si>
  <si>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</si>
  <si>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</si>
  <si>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</si>
  <si>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</si>
  <si>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</si>
  <si>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</si>
  <si>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</si>
  <si>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</si>
  <si>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</si>
  <si>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</si>
  <si>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</si>
  <si>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</si>
  <si>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</si>
  <si>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</si>
  <si>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</si>
  <si>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</si>
  <si>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</si>
  <si>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</si>
  <si>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</si>
  <si>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</si>
  <si>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</si>
  <si>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</si>
  <si>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</si>
  <si>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</si>
  <si>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</si>
  <si>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</si>
  <si>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</si>
  <si>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</si>
  <si>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</si>
  <si>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</si>
  <si>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</si>
  <si>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</si>
  <si>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</si>
  <si>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</si>
  <si>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</si>
  <si>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</si>
  <si>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</si>
  <si>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</si>
  <si>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</si>
  <si>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</si>
  <si>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</si>
  <si>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</si>
  <si>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</si>
  <si>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</si>
  <si>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</si>
  <si>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</si>
  <si>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</si>
  <si>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</si>
  <si>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</si>
  <si>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</si>
  <si>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</si>
  <si>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</si>
  <si>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</si>
  <si>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</si>
  <si>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</si>
  <si>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</si>
  <si>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</si>
  <si>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</si>
  <si>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</si>
  <si>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</si>
  <si>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</si>
  <si>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</si>
  <si>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</si>
  <si>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</si>
  <si>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</si>
  <si>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</si>
  <si>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</si>
  <si>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</si>
  <si>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</si>
  <si>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</si>
  <si>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</si>
  <si>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</si>
  <si>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</si>
  <si>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</si>
  <si>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</si>
  <si>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</si>
  <si>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</si>
  <si>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</si>
  <si>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</si>
  <si>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</si>
  <si>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</si>
  <si>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</si>
  <si>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</si>
  <si>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</si>
  <si>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</si>
  <si>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</si>
  <si>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</si>
  <si>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</si>
  <si>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</si>
  <si>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</si>
  <si>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</si>
  <si>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</si>
  <si>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</si>
  <si>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</si>
  <si>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</si>
  <si>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</si>
  <si>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</si>
  <si>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</si>
  <si>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</si>
  <si>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</si>
  <si>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</si>
  <si>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</si>
  <si>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</si>
  <si>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</si>
  <si>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</si>
  <si>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</si>
  <si>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</si>
  <si>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</si>
  <si>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</si>
  <si>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</si>
  <si>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</si>
  <si>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</si>
  <si>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</si>
  <si>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</si>
  <si>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</si>
  <si>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</si>
  <si>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</si>
  <si>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</si>
  <si>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</si>
  <si>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</si>
  <si>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</si>
  <si>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</si>
  <si>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</si>
  <si>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</si>
  <si>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</si>
  <si>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</si>
  <si>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</si>
  <si>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</si>
  <si>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</si>
  <si>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26359616</t>
  </si>
  <si>
    <t>АО "Птицефабрика "Первоуральская", г.Первоуральск</t>
  </si>
  <si>
    <t>6625064295</t>
  </si>
  <si>
    <t>668401001</t>
  </si>
  <si>
    <t>13-01-2022 00:00:00</t>
  </si>
  <si>
    <t>26838066</t>
  </si>
  <si>
    <t>АО "РЭУ"</t>
  </si>
  <si>
    <t>7714783092</t>
  </si>
  <si>
    <t>30943132</t>
  </si>
  <si>
    <t>АО «ОЭЗ «Титановая долина», г. Екатеринбург</t>
  </si>
  <si>
    <t>6670376352</t>
  </si>
  <si>
    <t>668501001</t>
  </si>
  <si>
    <t>31006321</t>
  </si>
  <si>
    <t>АО «Сосновское»</t>
  </si>
  <si>
    <t>6658344587</t>
  </si>
  <si>
    <t>665801001</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</si>
  <si>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</si>
  <si>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</si>
  <si>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</si>
  <si>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</si>
  <si>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</si>
  <si>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</si>
  <si>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</si>
  <si>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</si>
  <si>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</si>
  <si>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</si>
  <si>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</si>
  <si>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</si>
  <si>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</si>
  <si>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26359748</t>
  </si>
  <si>
    <t>Акционерное общество "Арамильский авиационный ремонтный завод", г. Арамиль</t>
  </si>
  <si>
    <t>6652022897</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</si>
  <si>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</si>
  <si>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</si>
  <si>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</si>
  <si>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</si>
  <si>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</si>
  <si>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</si>
  <si>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</si>
  <si>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</si>
  <si>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</si>
  <si>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</si>
  <si>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</si>
  <si>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</si>
  <si>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</si>
  <si>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</si>
  <si>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</si>
  <si>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</si>
  <si>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</si>
  <si>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</si>
  <si>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</si>
  <si>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</si>
  <si>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</si>
  <si>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26481022</t>
  </si>
  <si>
    <t>Акционерное общество "Газпромнефть-Урал", г.Екатеринбург</t>
  </si>
  <si>
    <t>6661002209</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</si>
  <si>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</si>
  <si>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</si>
  <si>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</si>
  <si>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</si>
  <si>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</si>
  <si>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</si>
  <si>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</si>
  <si>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</si>
  <si>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</si>
  <si>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</si>
  <si>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</si>
  <si>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</si>
  <si>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</si>
  <si>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</si>
  <si>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</si>
  <si>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</si>
  <si>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</si>
  <si>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</si>
  <si>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</si>
  <si>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</si>
  <si>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</si>
  <si>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</si>
  <si>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</si>
  <si>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</si>
  <si>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</si>
  <si>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</si>
  <si>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</si>
  <si>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</si>
  <si>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</si>
  <si>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</si>
  <si>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</si>
  <si>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</si>
  <si>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</si>
  <si>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</si>
  <si>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</si>
  <si>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</si>
  <si>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</si>
  <si>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</si>
  <si>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</si>
  <si>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</si>
  <si>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</si>
  <si>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</si>
  <si>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</si>
  <si>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</si>
  <si>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</si>
  <si>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</si>
  <si>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</si>
  <si>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</si>
  <si>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</si>
  <si>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</si>
  <si>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</si>
  <si>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</si>
  <si>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</si>
  <si>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</si>
  <si>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</si>
  <si>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</si>
  <si>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</si>
  <si>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</si>
  <si>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</si>
  <si>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</si>
  <si>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</si>
  <si>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</si>
  <si>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</si>
  <si>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</si>
  <si>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</si>
  <si>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</si>
  <si>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</si>
  <si>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</si>
  <si>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</si>
  <si>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</si>
  <si>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</si>
  <si>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</si>
  <si>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</si>
  <si>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</si>
  <si>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</si>
  <si>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</si>
  <si>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</si>
  <si>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</si>
  <si>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</si>
  <si>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</si>
  <si>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</si>
  <si>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</si>
  <si>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</si>
  <si>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</si>
  <si>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</si>
  <si>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</si>
  <si>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</si>
  <si>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</si>
  <si>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</si>
  <si>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</si>
  <si>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</si>
  <si>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</si>
  <si>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</si>
  <si>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</si>
  <si>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</si>
  <si>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</si>
  <si>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</si>
  <si>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</si>
  <si>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</si>
  <si>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</si>
  <si>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</si>
  <si>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</si>
  <si>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</si>
  <si>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</si>
  <si>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</si>
  <si>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</si>
  <si>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</si>
  <si>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</si>
  <si>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</si>
  <si>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</si>
  <si>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</si>
  <si>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</si>
  <si>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</si>
  <si>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</si>
  <si>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</si>
  <si>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</si>
  <si>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</si>
  <si>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</si>
  <si>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</si>
  <si>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</si>
  <si>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</si>
  <si>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</si>
  <si>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</si>
  <si>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</si>
  <si>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</si>
  <si>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</si>
  <si>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</si>
  <si>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</si>
  <si>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</si>
  <si>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</si>
  <si>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</si>
  <si>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</si>
  <si>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</si>
  <si>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</si>
  <si>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</si>
  <si>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</si>
  <si>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</si>
  <si>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</si>
  <si>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</si>
  <si>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</si>
  <si>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</si>
  <si>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</si>
  <si>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</si>
  <si>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</si>
  <si>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</si>
  <si>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</si>
  <si>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</si>
  <si>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</si>
  <si>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</si>
  <si>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</si>
  <si>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</si>
  <si>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</si>
  <si>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</si>
  <si>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</si>
  <si>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</si>
  <si>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</si>
  <si>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</si>
  <si>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</si>
  <si>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</si>
  <si>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</si>
  <si>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</si>
  <si>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</si>
  <si>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</si>
  <si>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</si>
  <si>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</si>
  <si>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</si>
  <si>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</si>
  <si>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</si>
  <si>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</si>
  <si>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</si>
  <si>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</si>
  <si>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</si>
  <si>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</si>
  <si>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</si>
  <si>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</si>
  <si>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</si>
  <si>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</si>
  <si>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</si>
  <si>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</si>
  <si>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</si>
  <si>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</si>
  <si>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</si>
  <si>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</si>
  <si>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</si>
  <si>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</si>
  <si>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</si>
  <si>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667901001</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</si>
  <si>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</si>
  <si>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</si>
  <si>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</si>
  <si>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</si>
  <si>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</si>
  <si>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</si>
  <si>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</si>
  <si>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</si>
  <si>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</si>
  <si>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</si>
  <si>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</si>
  <si>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</si>
  <si>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</si>
  <si>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</si>
  <si>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</si>
  <si>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</si>
  <si>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</si>
  <si>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</si>
  <si>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</si>
  <si>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</si>
  <si>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</si>
  <si>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</si>
  <si>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</si>
  <si>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</si>
  <si>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</si>
  <si>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</si>
  <si>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</si>
  <si>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</si>
  <si>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</si>
  <si>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</si>
  <si>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</si>
  <si>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</si>
  <si>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</si>
  <si>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</si>
  <si>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</si>
  <si>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</si>
  <si>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</si>
  <si>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</si>
  <si>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</si>
  <si>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</si>
  <si>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</si>
  <si>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</si>
  <si>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</si>
  <si>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</si>
  <si>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</si>
  <si>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</si>
  <si>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</si>
  <si>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</si>
  <si>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</si>
  <si>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</si>
  <si>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</si>
  <si>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</si>
  <si>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</si>
  <si>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</si>
  <si>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</si>
  <si>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</si>
  <si>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</si>
  <si>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</si>
  <si>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</si>
  <si>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</si>
  <si>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</si>
  <si>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</si>
  <si>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</si>
  <si>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</si>
  <si>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</si>
  <si>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</si>
  <si>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</si>
  <si>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</si>
  <si>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</si>
  <si>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</si>
  <si>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</si>
  <si>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</si>
  <si>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</si>
  <si>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</si>
  <si>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</si>
  <si>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</si>
  <si>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</si>
  <si>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</si>
  <si>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</si>
  <si>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</si>
  <si>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</si>
  <si>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</si>
  <si>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</si>
  <si>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</si>
  <si>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</si>
  <si>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</si>
  <si>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</si>
  <si>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</si>
  <si>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</si>
  <si>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</si>
  <si>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</si>
  <si>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</si>
  <si>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</si>
  <si>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</si>
  <si>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</si>
  <si>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</si>
  <si>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</si>
  <si>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</si>
  <si>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</si>
  <si>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</si>
  <si>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</si>
  <si>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</si>
  <si>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</si>
  <si>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</si>
  <si>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</si>
  <si>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</si>
  <si>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</si>
  <si>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</si>
  <si>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</si>
  <si>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</si>
  <si>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</si>
  <si>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</si>
  <si>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</si>
  <si>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</si>
  <si>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</si>
  <si>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</si>
  <si>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</si>
  <si>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</si>
  <si>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</si>
  <si>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</si>
  <si>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</si>
  <si>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</si>
  <si>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</si>
  <si>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</si>
  <si>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</si>
  <si>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</si>
  <si>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</si>
  <si>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</si>
  <si>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</si>
  <si>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</si>
  <si>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</si>
  <si>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</si>
  <si>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</si>
  <si>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</si>
  <si>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</si>
  <si>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</si>
  <si>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</si>
  <si>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</si>
  <si>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</si>
  <si>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</si>
  <si>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</si>
  <si>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</si>
  <si>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</si>
  <si>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</si>
  <si>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</si>
  <si>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</si>
  <si>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</si>
  <si>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</si>
  <si>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</si>
  <si>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</si>
  <si>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</si>
  <si>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</si>
  <si>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</si>
  <si>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</si>
  <si>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</si>
  <si>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</si>
  <si>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</si>
  <si>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</si>
  <si>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</si>
  <si>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</si>
  <si>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</si>
  <si>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</si>
  <si>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</si>
  <si>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</si>
  <si>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</si>
  <si>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</si>
  <si>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</si>
  <si>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</si>
  <si>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</si>
  <si>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</si>
  <si>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</si>
  <si>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</si>
  <si>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</si>
  <si>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</si>
  <si>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</si>
  <si>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</si>
  <si>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</si>
  <si>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</si>
  <si>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</si>
  <si>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</si>
  <si>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</si>
  <si>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</si>
  <si>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</si>
  <si>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</si>
  <si>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</si>
  <si>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</si>
  <si>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</si>
  <si>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</si>
  <si>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</si>
  <si>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</si>
  <si>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</si>
  <si>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</si>
  <si>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</si>
  <si>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</si>
  <si>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</si>
  <si>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</si>
  <si>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</si>
  <si>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</si>
  <si>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</si>
  <si>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</si>
  <si>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</si>
  <si>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</si>
  <si>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</si>
  <si>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</si>
  <si>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</si>
  <si>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</si>
  <si>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</si>
  <si>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</si>
  <si>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</si>
  <si>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</si>
  <si>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</si>
  <si>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</si>
  <si>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</si>
  <si>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</si>
  <si>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</si>
  <si>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</si>
  <si>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</si>
  <si>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</si>
  <si>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</si>
  <si>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</si>
  <si>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</si>
  <si>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</si>
  <si>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</si>
  <si>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26322697</t>
  </si>
  <si>
    <t>Закрытое акционерное общество "Энергетическая компания Завода радиоаппаратуры", г.Екатеринбург</t>
  </si>
  <si>
    <t>6672156810</t>
  </si>
  <si>
    <t>667201001</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</si>
  <si>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</si>
  <si>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</si>
  <si>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</si>
  <si>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</si>
  <si>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</si>
  <si>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</si>
  <si>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</si>
  <si>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</si>
  <si>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</si>
  <si>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</si>
  <si>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</si>
  <si>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</si>
  <si>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</si>
  <si>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</si>
  <si>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</si>
  <si>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</si>
  <si>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</si>
  <si>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</si>
  <si>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</si>
  <si>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</si>
  <si>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</si>
  <si>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</si>
  <si>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</si>
  <si>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</si>
  <si>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</si>
  <si>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</si>
  <si>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</si>
  <si>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</si>
  <si>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</si>
  <si>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</si>
  <si>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</si>
  <si>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</si>
  <si>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</si>
  <si>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</si>
  <si>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</si>
  <si>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</si>
  <si>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</si>
  <si>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</si>
  <si>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</si>
  <si>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</si>
  <si>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</si>
  <si>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</si>
  <si>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</si>
  <si>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</si>
  <si>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</si>
  <si>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</si>
  <si>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</si>
  <si>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</si>
  <si>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</si>
  <si>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</si>
  <si>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</si>
  <si>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</si>
  <si>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</si>
  <si>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</si>
  <si>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</si>
  <si>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</si>
  <si>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</si>
  <si>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</si>
  <si>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</si>
  <si>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</si>
  <si>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</si>
  <si>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</si>
  <si>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</si>
  <si>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</si>
  <si>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</si>
  <si>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</si>
  <si>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</si>
  <si>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</si>
  <si>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</si>
  <si>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</si>
  <si>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</si>
  <si>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</si>
  <si>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</si>
  <si>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</si>
  <si>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</si>
  <si>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</si>
  <si>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</si>
  <si>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</si>
  <si>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</si>
  <si>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</si>
  <si>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</si>
  <si>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</si>
  <si>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</si>
  <si>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</si>
  <si>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</si>
  <si>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</si>
  <si>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</si>
  <si>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</si>
  <si>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</si>
  <si>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</si>
  <si>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</si>
  <si>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</si>
  <si>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</si>
  <si>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</si>
  <si>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</si>
  <si>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</si>
  <si>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</si>
  <si>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</si>
  <si>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</si>
  <si>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</si>
  <si>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</si>
  <si>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</si>
  <si>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</si>
  <si>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</si>
  <si>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</si>
  <si>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</si>
  <si>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</si>
  <si>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</si>
  <si>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</si>
  <si>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</si>
  <si>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</si>
  <si>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</si>
  <si>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</si>
  <si>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</si>
  <si>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</si>
  <si>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</si>
  <si>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</si>
  <si>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</si>
  <si>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</si>
  <si>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</si>
  <si>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</si>
  <si>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</si>
  <si>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</si>
  <si>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</si>
  <si>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</si>
  <si>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</si>
  <si>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</si>
  <si>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</si>
  <si>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</si>
  <si>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</si>
  <si>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</si>
  <si>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</si>
  <si>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</si>
  <si>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</si>
  <si>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</si>
  <si>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</si>
  <si>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</si>
  <si>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</si>
  <si>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</si>
  <si>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</si>
  <si>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</si>
  <si>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</si>
  <si>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</si>
  <si>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</si>
  <si>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</si>
  <si>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</si>
  <si>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</si>
  <si>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</si>
  <si>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</si>
  <si>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</si>
  <si>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</si>
  <si>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</si>
  <si>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</si>
  <si>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</si>
  <si>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</si>
  <si>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</si>
  <si>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</si>
  <si>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</si>
  <si>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</si>
  <si>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</si>
  <si>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</si>
  <si>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</si>
  <si>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</si>
  <si>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</si>
  <si>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</si>
  <si>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</si>
  <si>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</si>
  <si>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</si>
  <si>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</si>
  <si>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</si>
  <si>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</si>
  <si>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</si>
  <si>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</si>
  <si>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</si>
  <si>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</si>
  <si>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</si>
  <si>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</si>
  <si>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</si>
  <si>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</si>
  <si>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</si>
  <si>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</si>
  <si>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</si>
  <si>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</si>
  <si>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</si>
  <si>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</si>
  <si>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</si>
  <si>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</si>
  <si>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</si>
  <si>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</si>
  <si>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</si>
  <si>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</si>
  <si>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</si>
  <si>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</si>
  <si>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</si>
  <si>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</si>
  <si>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</si>
  <si>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</si>
  <si>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</si>
  <si>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</si>
  <si>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</si>
  <si>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</si>
  <si>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</si>
  <si>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</si>
  <si>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</si>
  <si>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</si>
  <si>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</si>
  <si>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</si>
  <si>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</si>
  <si>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</si>
  <si>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</si>
  <si>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</si>
  <si>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</si>
  <si>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</si>
  <si>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</si>
  <si>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</si>
  <si>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</si>
  <si>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</si>
  <si>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</si>
  <si>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</si>
  <si>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</si>
  <si>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</si>
  <si>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</si>
  <si>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</si>
  <si>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</si>
  <si>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</si>
  <si>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</si>
  <si>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</si>
  <si>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</si>
  <si>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</si>
  <si>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</si>
  <si>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</si>
  <si>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</si>
  <si>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</si>
  <si>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27682588</t>
  </si>
  <si>
    <t>Муниципальное унитарное предприятие "Карпинские коммунальные системы"</t>
  </si>
  <si>
    <t>6617020760</t>
  </si>
  <si>
    <t>02-04-2012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</si>
  <si>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</si>
  <si>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</si>
  <si>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</si>
  <si>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</si>
  <si>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</si>
  <si>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</si>
  <si>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</si>
  <si>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</si>
  <si>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</si>
  <si>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</si>
  <si>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</si>
  <si>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</si>
  <si>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</si>
  <si>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</si>
  <si>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</si>
  <si>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</si>
  <si>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</si>
  <si>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</si>
  <si>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</si>
  <si>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</si>
  <si>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</si>
  <si>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</si>
  <si>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</si>
  <si>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</si>
  <si>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</si>
  <si>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</si>
  <si>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</si>
  <si>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</si>
  <si>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</si>
  <si>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</si>
  <si>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</si>
  <si>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</si>
  <si>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</si>
  <si>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</si>
  <si>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</si>
  <si>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</si>
  <si>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</si>
  <si>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</si>
  <si>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</si>
  <si>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</si>
  <si>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</si>
  <si>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</si>
  <si>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</si>
  <si>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</si>
  <si>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</si>
  <si>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</si>
  <si>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</si>
  <si>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</si>
  <si>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</si>
  <si>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</si>
  <si>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</si>
  <si>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</si>
  <si>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</si>
  <si>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</si>
  <si>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</si>
  <si>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</si>
  <si>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</si>
  <si>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</si>
  <si>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</si>
  <si>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</si>
  <si>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</si>
  <si>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</si>
  <si>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</si>
  <si>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26359585</t>
  </si>
  <si>
    <t>Муниципальное унитарное предприятие "Тепловые сети город Красноуфимск", г.Красноуфимск</t>
  </si>
  <si>
    <t>6619009539</t>
  </si>
  <si>
    <t>15-09-2008 00:00:00</t>
  </si>
  <si>
    <t>26359713</t>
  </si>
  <si>
    <t>Муниципальное унитарное предприятие "Тепловые сети п.Верхние Серги", п.Верхние Серги</t>
  </si>
  <si>
    <t>6646010156</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</si>
  <si>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</si>
  <si>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</si>
  <si>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</si>
  <si>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</si>
  <si>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</si>
  <si>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</si>
  <si>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</si>
  <si>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</si>
  <si>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</si>
  <si>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</si>
  <si>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</si>
  <si>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</si>
  <si>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</si>
  <si>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</si>
  <si>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</si>
  <si>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</si>
  <si>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</si>
  <si>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</si>
  <si>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</si>
  <si>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</si>
  <si>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</si>
  <si>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</si>
  <si>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</si>
  <si>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</si>
  <si>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</si>
  <si>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</si>
  <si>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</si>
  <si>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</si>
  <si>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</si>
  <si>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</si>
  <si>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</si>
  <si>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</si>
  <si>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</si>
  <si>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</si>
  <si>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</si>
  <si>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</si>
  <si>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</si>
  <si>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</si>
  <si>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</si>
  <si>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</si>
  <si>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</si>
  <si>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</si>
  <si>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</si>
  <si>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</si>
  <si>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</si>
  <si>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</si>
  <si>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</si>
  <si>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</si>
  <si>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</si>
  <si>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</si>
  <si>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</si>
  <si>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</si>
  <si>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</si>
  <si>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</si>
  <si>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</si>
  <si>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</si>
  <si>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</si>
  <si>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</si>
  <si>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</si>
  <si>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</si>
  <si>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</si>
  <si>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</si>
  <si>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</si>
  <si>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</si>
  <si>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</si>
  <si>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</si>
  <si>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</si>
  <si>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</si>
  <si>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</si>
  <si>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</si>
  <si>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</si>
  <si>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</si>
  <si>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</si>
  <si>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</si>
  <si>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</si>
  <si>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</si>
  <si>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</si>
  <si>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</si>
  <si>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</si>
  <si>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</si>
  <si>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</si>
  <si>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</si>
  <si>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</si>
  <si>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</si>
  <si>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</si>
  <si>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</si>
  <si>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</si>
  <si>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</si>
  <si>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</si>
  <si>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</si>
  <si>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</si>
  <si>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</si>
  <si>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</si>
  <si>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</si>
  <si>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</si>
  <si>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</si>
  <si>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</si>
  <si>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</si>
  <si>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</si>
  <si>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</si>
  <si>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</si>
  <si>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</si>
  <si>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</si>
  <si>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</si>
  <si>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</si>
  <si>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</si>
  <si>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</si>
  <si>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</si>
  <si>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</si>
  <si>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28425718</t>
  </si>
  <si>
    <t>Муниципальное унитарное предприятие городского округа Верхотурский "Услуга"</t>
  </si>
  <si>
    <t>6680002726</t>
  </si>
  <si>
    <t>668001001</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</si>
  <si>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</si>
  <si>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</si>
  <si>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</si>
  <si>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</si>
  <si>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</si>
  <si>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</si>
  <si>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</si>
  <si>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</si>
  <si>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</si>
  <si>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</si>
  <si>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</si>
  <si>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</si>
  <si>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</si>
  <si>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</si>
  <si>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</si>
  <si>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</si>
  <si>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</si>
  <si>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</si>
  <si>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</si>
  <si>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</si>
  <si>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</si>
  <si>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</si>
  <si>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</si>
  <si>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</si>
  <si>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</si>
  <si>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</si>
  <si>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</si>
  <si>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</si>
  <si>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</si>
  <si>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</si>
  <si>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</si>
  <si>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</si>
  <si>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</si>
  <si>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</si>
  <si>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</si>
  <si>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</si>
  <si>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</si>
  <si>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</si>
  <si>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</si>
  <si>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</si>
  <si>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</si>
  <si>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</si>
  <si>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</si>
  <si>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</si>
  <si>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</si>
  <si>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</si>
  <si>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</si>
  <si>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</si>
  <si>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</si>
  <si>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</si>
  <si>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</si>
  <si>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</si>
  <si>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</si>
  <si>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</si>
  <si>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</si>
  <si>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</si>
  <si>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</si>
  <si>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</si>
  <si>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</si>
  <si>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</si>
  <si>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</si>
  <si>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</si>
  <si>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</si>
  <si>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</si>
  <si>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</si>
  <si>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</si>
  <si>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</si>
  <si>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</si>
  <si>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</si>
  <si>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</si>
  <si>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</si>
  <si>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</si>
  <si>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</si>
  <si>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</si>
  <si>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</si>
  <si>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</si>
  <si>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</si>
  <si>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</si>
  <si>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30994766</t>
  </si>
  <si>
    <t>6658447960</t>
  </si>
  <si>
    <t>27758120</t>
  </si>
  <si>
    <t>ОАО "Тестовая организация"</t>
  </si>
  <si>
    <t>6665554433</t>
  </si>
  <si>
    <t>666100001</t>
  </si>
  <si>
    <t>30992683</t>
  </si>
  <si>
    <t>ООО "Алапаевские тепловые сети"</t>
  </si>
  <si>
    <t>6677007770</t>
  </si>
  <si>
    <t>31335519</t>
  </si>
  <si>
    <t>ООО "Алапаевский теплоэнергетический комплекс"</t>
  </si>
  <si>
    <t>6601015122</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</si>
  <si>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</si>
  <si>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</si>
  <si>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</si>
  <si>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</si>
  <si>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</si>
  <si>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</si>
  <si>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</si>
  <si>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</si>
  <si>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</si>
  <si>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</si>
  <si>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</si>
  <si>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</si>
  <si>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</si>
  <si>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</si>
  <si>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</si>
  <si>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</si>
  <si>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</si>
  <si>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</si>
  <si>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</si>
  <si>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</si>
  <si>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</si>
  <si>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</si>
  <si>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</si>
  <si>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</si>
  <si>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</si>
  <si>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</si>
  <si>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</si>
  <si>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</si>
  <si>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</si>
  <si>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</si>
  <si>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</si>
  <si>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</si>
  <si>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</si>
  <si>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</si>
  <si>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</si>
  <si>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</si>
  <si>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</si>
  <si>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</si>
  <si>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</si>
  <si>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</si>
  <si>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</si>
  <si>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31512437</t>
  </si>
  <si>
    <t>ООО "Научно-технический центр экспертиз и промышленной безопасности"</t>
  </si>
  <si>
    <t>6671152411</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</si>
  <si>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</si>
  <si>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</si>
  <si>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</si>
  <si>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</si>
  <si>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</si>
  <si>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</si>
  <si>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</si>
  <si>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</si>
  <si>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</si>
  <si>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</si>
  <si>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</si>
  <si>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</si>
  <si>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</si>
  <si>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</si>
  <si>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</si>
  <si>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</si>
  <si>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</si>
  <si>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</si>
  <si>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</si>
  <si>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</si>
  <si>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</si>
  <si>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</si>
  <si>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</si>
  <si>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</si>
  <si>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</si>
  <si>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</si>
  <si>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</si>
  <si>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</si>
  <si>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</si>
  <si>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</si>
  <si>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</si>
  <si>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</si>
  <si>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</si>
  <si>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</si>
  <si>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</si>
  <si>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</si>
  <si>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</si>
  <si>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</si>
  <si>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30931024</t>
  </si>
  <si>
    <t>ООО "СтройКонсалтинг", г. Камышлов</t>
  </si>
  <si>
    <t>6679071355</t>
  </si>
  <si>
    <t>31393893</t>
  </si>
  <si>
    <t>ООО "Тепло-Вик"</t>
  </si>
  <si>
    <t>6677013460</t>
  </si>
  <si>
    <t>31109552</t>
  </si>
  <si>
    <t>ООО "Теплогарант-Урал"</t>
  </si>
  <si>
    <t>6671061517</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</si>
  <si>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</si>
  <si>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</si>
  <si>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</si>
  <si>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</si>
  <si>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</si>
  <si>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</si>
  <si>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</si>
  <si>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</si>
  <si>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</si>
  <si>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</si>
  <si>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</si>
  <si>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</si>
  <si>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</si>
  <si>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</si>
  <si>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</si>
  <si>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31343347</t>
  </si>
  <si>
    <t>ООО "УК МКДС"</t>
  </si>
  <si>
    <t>6612051436</t>
  </si>
  <si>
    <t>31354394</t>
  </si>
  <si>
    <t>ООО "Универсал-строй", п.г.т. Горноуральский</t>
  </si>
  <si>
    <t>6623129444</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</si>
  <si>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</si>
  <si>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</si>
  <si>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</si>
  <si>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</si>
  <si>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</si>
  <si>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</si>
  <si>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</si>
  <si>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</si>
  <si>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</si>
  <si>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</si>
  <si>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</si>
  <si>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</si>
  <si>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</si>
  <si>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</si>
  <si>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</si>
  <si>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</si>
  <si>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</si>
  <si>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</si>
  <si>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</si>
  <si>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</si>
  <si>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</si>
  <si>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</si>
  <si>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</si>
  <si>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</si>
  <si>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</si>
  <si>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</si>
  <si>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</si>
  <si>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</si>
  <si>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</si>
  <si>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</si>
  <si>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</si>
  <si>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</si>
  <si>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</si>
  <si>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</si>
  <si>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</si>
  <si>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</si>
  <si>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31516224</t>
  </si>
  <si>
    <t>ООО Cпециализированный застройщик «КВАРТАЛ-26»</t>
  </si>
  <si>
    <t>6659155208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</si>
  <si>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</si>
  <si>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</si>
  <si>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</si>
  <si>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</si>
  <si>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</si>
  <si>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</si>
  <si>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</si>
  <si>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</si>
  <si>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</si>
  <si>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</si>
  <si>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</si>
  <si>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</si>
  <si>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</si>
  <si>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</si>
  <si>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</si>
  <si>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</si>
  <si>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</si>
  <si>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</si>
  <si>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</si>
  <si>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</si>
  <si>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</si>
  <si>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</si>
  <si>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</si>
  <si>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</si>
  <si>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</si>
  <si>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</si>
  <si>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</si>
  <si>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</si>
  <si>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</si>
  <si>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</si>
  <si>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</si>
  <si>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</si>
  <si>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</si>
  <si>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</si>
  <si>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</si>
  <si>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31542969</t>
  </si>
  <si>
    <t>ООО УК "ЛИДЕР"</t>
  </si>
  <si>
    <t>6621017375</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</si>
  <si>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</si>
  <si>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</si>
  <si>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</si>
  <si>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</si>
  <si>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</si>
  <si>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</si>
  <si>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</si>
  <si>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</si>
  <si>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</si>
  <si>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</si>
  <si>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</si>
  <si>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</si>
  <si>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</si>
  <si>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</si>
  <si>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</si>
  <si>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</si>
  <si>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</si>
  <si>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</si>
  <si>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</si>
  <si>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</si>
  <si>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</si>
  <si>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</si>
  <si>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</si>
  <si>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</si>
  <si>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</si>
  <si>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</si>
  <si>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</si>
  <si>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</si>
  <si>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</si>
  <si>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</si>
  <si>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</si>
  <si>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</si>
  <si>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</si>
  <si>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</si>
  <si>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</si>
  <si>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</si>
  <si>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</si>
  <si>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</si>
  <si>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</si>
  <si>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</si>
  <si>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</si>
  <si>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</si>
  <si>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</si>
  <si>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</si>
  <si>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</si>
  <si>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</si>
  <si>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</si>
  <si>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</si>
  <si>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</si>
  <si>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</si>
  <si>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</si>
  <si>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</si>
  <si>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</si>
  <si>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</si>
  <si>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</si>
  <si>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</si>
  <si>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</si>
  <si>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</si>
  <si>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</si>
  <si>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</si>
  <si>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</si>
  <si>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</si>
  <si>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</si>
  <si>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</si>
  <si>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</si>
  <si>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</si>
  <si>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</si>
  <si>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</si>
  <si>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</si>
  <si>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</si>
  <si>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</si>
  <si>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</si>
  <si>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</si>
  <si>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</si>
  <si>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</si>
  <si>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</si>
  <si>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</si>
  <si>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</si>
  <si>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</si>
  <si>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</si>
  <si>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</si>
  <si>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</si>
  <si>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</si>
  <si>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</si>
  <si>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</si>
  <si>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</si>
  <si>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</si>
  <si>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</si>
  <si>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</si>
  <si>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</si>
  <si>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</si>
  <si>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</si>
  <si>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</si>
  <si>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</si>
  <si>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</si>
  <si>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</si>
  <si>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</si>
  <si>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</si>
  <si>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</si>
  <si>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</si>
  <si>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</si>
  <si>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</si>
  <si>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</si>
  <si>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</si>
  <si>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</si>
  <si>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</si>
  <si>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</si>
  <si>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</si>
  <si>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</si>
  <si>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</si>
  <si>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</si>
  <si>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</si>
  <si>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</si>
  <si>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</si>
  <si>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</si>
  <si>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</si>
  <si>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</si>
  <si>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</si>
  <si>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</si>
  <si>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</si>
  <si>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</si>
  <si>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</si>
  <si>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</si>
  <si>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</si>
  <si>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</si>
  <si>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</si>
  <si>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</si>
  <si>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</si>
  <si>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</si>
  <si>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</si>
  <si>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</si>
  <si>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</si>
  <si>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</si>
  <si>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</si>
  <si>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</si>
  <si>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</si>
  <si>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</si>
  <si>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</si>
  <si>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</si>
  <si>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</si>
  <si>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</si>
  <si>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</si>
  <si>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</si>
  <si>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</si>
  <si>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</si>
  <si>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</si>
  <si>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</si>
  <si>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</si>
  <si>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</si>
  <si>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</si>
  <si>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</si>
  <si>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</si>
  <si>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</si>
  <si>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</si>
  <si>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26631898</t>
  </si>
  <si>
    <t>Общество с ограниченной ответственностью "Департамент ЖКХ", г.Михайловск</t>
  </si>
  <si>
    <t>6646016207</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</si>
  <si>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</si>
  <si>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</si>
  <si>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</si>
  <si>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</si>
  <si>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</si>
  <si>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</si>
  <si>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</si>
  <si>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</si>
  <si>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</si>
  <si>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</si>
  <si>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</si>
  <si>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</si>
  <si>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</si>
  <si>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</si>
  <si>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</si>
  <si>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</si>
  <si>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</si>
  <si>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</si>
  <si>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</si>
  <si>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</si>
  <si>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</si>
  <si>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</si>
  <si>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</si>
  <si>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</si>
  <si>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</si>
  <si>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</si>
  <si>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</si>
  <si>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</si>
  <si>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</si>
  <si>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</si>
  <si>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</si>
  <si>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</si>
  <si>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</si>
  <si>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</si>
  <si>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</si>
  <si>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</si>
  <si>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</si>
  <si>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26479626</t>
  </si>
  <si>
    <t>Общество с ограниченной ответственностью "Коммунальщик-Сотрино", п.Красноглинный</t>
  </si>
  <si>
    <t>6632028643</t>
  </si>
  <si>
    <t>663201001</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</si>
  <si>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</si>
  <si>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</si>
  <si>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</si>
  <si>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</si>
  <si>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</si>
  <si>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</si>
  <si>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</si>
  <si>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</si>
  <si>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</si>
  <si>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</si>
  <si>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</si>
  <si>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</si>
  <si>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</si>
  <si>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</si>
  <si>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</si>
  <si>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</si>
  <si>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</si>
  <si>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</si>
  <si>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</si>
  <si>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</si>
  <si>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</si>
  <si>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</si>
  <si>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</si>
  <si>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</si>
  <si>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</si>
  <si>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</si>
  <si>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</si>
  <si>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</si>
  <si>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</si>
  <si>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</si>
  <si>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</si>
  <si>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</si>
  <si>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</si>
  <si>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</si>
  <si>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</si>
  <si>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</si>
  <si>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</si>
  <si>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</si>
  <si>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</si>
  <si>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</si>
  <si>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</si>
  <si>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</si>
  <si>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</si>
  <si>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</si>
  <si>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</si>
  <si>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</si>
  <si>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</si>
  <si>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</si>
  <si>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</si>
  <si>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</si>
  <si>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</si>
  <si>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</si>
  <si>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</si>
  <si>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</si>
  <si>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</si>
  <si>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</si>
  <si>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</si>
  <si>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</si>
  <si>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</si>
  <si>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</si>
  <si>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</si>
  <si>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</si>
  <si>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</si>
  <si>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</si>
  <si>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</si>
  <si>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</si>
  <si>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</si>
  <si>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</si>
  <si>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</si>
  <si>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</si>
  <si>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</si>
  <si>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</si>
  <si>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</si>
  <si>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</si>
  <si>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</si>
  <si>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</si>
  <si>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</si>
  <si>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</si>
  <si>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</si>
  <si>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</si>
  <si>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</si>
  <si>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</si>
  <si>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</si>
  <si>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</si>
  <si>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</si>
  <si>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</si>
  <si>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</si>
  <si>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</si>
  <si>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</si>
  <si>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</si>
  <si>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</si>
  <si>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</si>
  <si>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</si>
  <si>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</si>
  <si>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</si>
  <si>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</si>
  <si>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</si>
  <si>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</si>
  <si>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</si>
  <si>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</si>
  <si>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</si>
  <si>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</si>
  <si>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</si>
  <si>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</si>
  <si>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</si>
  <si>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</si>
  <si>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</si>
  <si>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</si>
  <si>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</si>
  <si>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</si>
  <si>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</si>
  <si>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</si>
  <si>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</si>
  <si>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</si>
  <si>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</si>
  <si>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</si>
  <si>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</si>
  <si>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</si>
  <si>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</si>
  <si>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</si>
  <si>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</si>
  <si>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</si>
  <si>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</si>
  <si>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</si>
  <si>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</si>
  <si>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</si>
  <si>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</si>
  <si>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</si>
  <si>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</si>
  <si>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</si>
  <si>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</si>
  <si>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</si>
  <si>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</si>
  <si>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</si>
  <si>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</si>
  <si>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</si>
  <si>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</si>
  <si>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</si>
  <si>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</si>
  <si>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</si>
  <si>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</si>
  <si>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</si>
  <si>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</si>
  <si>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</si>
  <si>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</si>
  <si>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</si>
  <si>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</si>
  <si>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</si>
  <si>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</si>
  <si>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</si>
  <si>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</si>
  <si>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</si>
  <si>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</si>
  <si>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</si>
  <si>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</si>
  <si>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</si>
  <si>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</si>
  <si>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</si>
  <si>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</si>
  <si>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</si>
  <si>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</si>
  <si>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</si>
  <si>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</si>
  <si>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</si>
  <si>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</si>
  <si>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</si>
  <si>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</si>
  <si>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</si>
  <si>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</si>
  <si>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</si>
  <si>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</si>
  <si>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</si>
  <si>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</si>
  <si>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</si>
  <si>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</si>
  <si>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</si>
  <si>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</si>
  <si>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</si>
  <si>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</si>
  <si>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</si>
  <si>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</si>
  <si>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</si>
  <si>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</si>
  <si>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</si>
  <si>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</si>
  <si>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</si>
  <si>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</si>
  <si>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</si>
  <si>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</si>
  <si>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</si>
  <si>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</si>
  <si>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</si>
  <si>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</si>
  <si>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</si>
  <si>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</si>
  <si>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</si>
  <si>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</si>
  <si>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</si>
  <si>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</si>
  <si>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</si>
  <si>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</si>
  <si>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</si>
  <si>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</si>
  <si>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</si>
  <si>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</si>
  <si>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</si>
  <si>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</si>
  <si>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</si>
  <si>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</si>
  <si>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</si>
  <si>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</si>
  <si>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</si>
  <si>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</si>
  <si>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</si>
  <si>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</si>
  <si>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</si>
  <si>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</si>
  <si>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</si>
  <si>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</si>
  <si>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</si>
  <si>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</si>
  <si>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</si>
  <si>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</si>
  <si>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</si>
  <si>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</si>
  <si>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</si>
  <si>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</si>
  <si>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</si>
  <si>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</si>
  <si>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</si>
  <si>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</si>
  <si>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</si>
  <si>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</si>
  <si>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</si>
  <si>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</si>
  <si>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</si>
  <si>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</si>
  <si>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</si>
  <si>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</si>
  <si>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</si>
  <si>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</si>
  <si>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</si>
  <si>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</si>
  <si>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</si>
  <si>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</si>
  <si>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</si>
  <si>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</si>
  <si>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</si>
  <si>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</si>
  <si>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</si>
  <si>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</si>
  <si>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</si>
  <si>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</si>
  <si>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</si>
  <si>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</si>
  <si>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</si>
  <si>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</si>
  <si>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</si>
  <si>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</si>
  <si>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</si>
  <si>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</si>
  <si>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</si>
  <si>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</si>
  <si>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</si>
  <si>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</si>
  <si>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</si>
  <si>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</si>
  <si>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</si>
  <si>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</si>
  <si>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</si>
  <si>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</si>
  <si>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</si>
  <si>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</si>
  <si>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</si>
  <si>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</si>
  <si>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</si>
  <si>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</si>
  <si>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</si>
  <si>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</si>
  <si>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</si>
  <si>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</si>
  <si>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</si>
  <si>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</si>
  <si>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</si>
  <si>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</si>
  <si>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</si>
  <si>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</si>
  <si>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</si>
  <si>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</si>
  <si>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</si>
  <si>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</si>
  <si>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</si>
  <si>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</si>
  <si>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</si>
  <si>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</si>
  <si>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</si>
  <si>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</si>
  <si>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</si>
  <si>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</si>
  <si>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</si>
  <si>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</si>
  <si>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</si>
  <si>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</si>
  <si>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</si>
  <si>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</si>
  <si>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</si>
  <si>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</si>
  <si>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</si>
  <si>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</si>
  <si>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</si>
  <si>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</si>
  <si>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</si>
  <si>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</si>
  <si>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</si>
  <si>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</si>
  <si>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</si>
  <si>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</si>
  <si>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</si>
  <si>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</si>
  <si>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</si>
  <si>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</si>
  <si>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</si>
  <si>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</si>
  <si>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</si>
  <si>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</si>
  <si>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</si>
  <si>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</si>
  <si>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</si>
  <si>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</si>
  <si>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</si>
  <si>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</si>
  <si>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</si>
  <si>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</si>
  <si>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</si>
  <si>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</si>
  <si>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</si>
  <si>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</si>
  <si>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</si>
  <si>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</si>
  <si>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</si>
  <si>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</si>
  <si>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</si>
  <si>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</si>
  <si>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</si>
  <si>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</si>
  <si>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</si>
  <si>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</si>
  <si>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</si>
  <si>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</si>
  <si>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</si>
  <si>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</si>
  <si>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</si>
  <si>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</si>
  <si>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</si>
  <si>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</si>
  <si>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</si>
  <si>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</si>
  <si>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</si>
  <si>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</si>
  <si>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</si>
  <si>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</si>
  <si>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</si>
  <si>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</si>
  <si>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</si>
  <si>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</si>
  <si>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</si>
  <si>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</si>
  <si>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</si>
  <si>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</si>
  <si>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</si>
  <si>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</si>
  <si>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</si>
  <si>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</si>
  <si>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</si>
  <si>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</si>
  <si>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</si>
  <si>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</si>
  <si>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</si>
  <si>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</si>
  <si>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</si>
  <si>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</si>
  <si>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</si>
  <si>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</si>
  <si>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</si>
  <si>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27570774</t>
  </si>
  <si>
    <t>Общество с ограниченной ответственностью Управляющая компания "Помощник", с.Квашнинское</t>
  </si>
  <si>
    <t>6613008320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</si>
  <si>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</si>
  <si>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</si>
  <si>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</si>
  <si>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</si>
  <si>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</si>
  <si>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</si>
  <si>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</si>
  <si>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</si>
  <si>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</si>
  <si>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</si>
  <si>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</si>
  <si>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</si>
  <si>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</si>
  <si>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</si>
  <si>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</si>
  <si>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</si>
  <si>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</si>
  <si>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</si>
  <si>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</si>
  <si>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</si>
  <si>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</si>
  <si>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</si>
  <si>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</si>
  <si>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</si>
  <si>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</si>
  <si>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</si>
  <si>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</si>
  <si>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</si>
  <si>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</si>
  <si>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</si>
  <si>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</si>
  <si>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</si>
  <si>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</si>
  <si>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</si>
  <si>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</si>
  <si>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</si>
  <si>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</si>
  <si>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</si>
  <si>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</si>
  <si>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</si>
  <si>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</si>
  <si>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</si>
  <si>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</si>
  <si>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</si>
  <si>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</si>
  <si>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</si>
  <si>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</si>
  <si>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</si>
  <si>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</si>
  <si>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</si>
  <si>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</si>
  <si>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</si>
  <si>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</si>
  <si>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</si>
  <si>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</si>
  <si>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</si>
  <si>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</si>
  <si>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</si>
  <si>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</si>
  <si>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</si>
  <si>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</si>
  <si>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</si>
  <si>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</si>
  <si>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</si>
  <si>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</si>
  <si>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</si>
  <si>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</si>
  <si>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</si>
  <si>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</si>
  <si>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</si>
  <si>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</si>
  <si>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</si>
  <si>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</si>
  <si>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</si>
  <si>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</si>
  <si>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</si>
  <si>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</si>
  <si>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</si>
  <si>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26575381</t>
  </si>
  <si>
    <t>Открытое акционерное общество "Стройматериалы", г.Екатеринбург</t>
  </si>
  <si>
    <t>6660000978</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</si>
  <si>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</si>
  <si>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</si>
  <si>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</si>
  <si>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</si>
  <si>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</si>
  <si>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</si>
  <si>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</si>
  <si>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</si>
  <si>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</si>
  <si>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</si>
  <si>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</si>
  <si>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</si>
  <si>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</si>
  <si>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</si>
  <si>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</si>
  <si>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</si>
  <si>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</si>
  <si>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</si>
  <si>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</si>
  <si>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</si>
  <si>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</si>
  <si>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</si>
  <si>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</si>
  <si>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</si>
  <si>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</si>
  <si>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</si>
  <si>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</si>
  <si>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</si>
  <si>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</si>
  <si>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</si>
  <si>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</si>
  <si>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</si>
  <si>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</si>
  <si>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</si>
  <si>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</si>
  <si>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</si>
  <si>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</si>
  <si>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</si>
  <si>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</si>
  <si>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</si>
  <si>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</si>
  <si>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</si>
  <si>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</si>
  <si>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</si>
  <si>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</si>
  <si>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</si>
  <si>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</si>
  <si>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</si>
  <si>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</si>
  <si>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</si>
  <si>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</si>
  <si>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</si>
  <si>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</si>
  <si>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</si>
  <si>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</si>
  <si>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</si>
  <si>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</si>
  <si>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</si>
  <si>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</si>
  <si>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</si>
  <si>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</si>
  <si>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</si>
  <si>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</si>
  <si>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</si>
  <si>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</si>
  <si>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</si>
  <si>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</si>
  <si>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</si>
  <si>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</si>
  <si>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</si>
  <si>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</si>
  <si>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</si>
  <si>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</si>
  <si>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</si>
  <si>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</si>
  <si>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</si>
  <si>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26850678</t>
  </si>
  <si>
    <t>6608000453</t>
  </si>
  <si>
    <t>26479174</t>
  </si>
  <si>
    <t>Публичное акционерное общество "Среднеуральский медеплавильный завод", г.Ревда</t>
  </si>
  <si>
    <t>6627001318</t>
  </si>
  <si>
    <t>31-12-2017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</si>
  <si>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</si>
  <si>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</si>
  <si>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</si>
  <si>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</si>
  <si>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</si>
  <si>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</si>
  <si>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</si>
  <si>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</si>
  <si>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</si>
  <si>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</si>
  <si>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</si>
  <si>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</si>
  <si>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</si>
  <si>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</si>
  <si>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</si>
  <si>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</si>
  <si>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</si>
  <si>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</si>
  <si>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</si>
  <si>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</si>
  <si>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</si>
  <si>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</si>
  <si>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</si>
  <si>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</si>
  <si>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</si>
  <si>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</si>
  <si>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</si>
  <si>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</si>
  <si>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</si>
  <si>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</si>
  <si>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</si>
  <si>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</si>
  <si>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</si>
  <si>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</si>
  <si>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</si>
  <si>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</si>
  <si>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</si>
  <si>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</si>
  <si>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</si>
  <si>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</si>
  <si>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</si>
  <si>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</si>
  <si>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</si>
  <si>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</si>
  <si>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</si>
  <si>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</si>
  <si>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</si>
  <si>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</si>
  <si>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</si>
  <si>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</si>
  <si>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</si>
  <si>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</si>
  <si>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</si>
  <si>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</si>
  <si>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</si>
  <si>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</si>
  <si>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</si>
  <si>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</si>
  <si>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</si>
  <si>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</si>
  <si>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</si>
  <si>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</si>
  <si>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</si>
  <si>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</si>
  <si>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</si>
  <si>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</si>
  <si>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</si>
  <si>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</si>
  <si>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</si>
  <si>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</si>
  <si>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</si>
  <si>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</si>
  <si>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</si>
  <si>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</si>
  <si>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</si>
  <si>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</si>
  <si>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</si>
  <si>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</si>
  <si>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</si>
  <si>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</si>
  <si>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</si>
  <si>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</si>
  <si>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</si>
  <si>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</si>
  <si>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</si>
  <si>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</si>
  <si>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</si>
  <si>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</si>
  <si>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</si>
  <si>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</si>
  <si>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</si>
  <si>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</si>
  <si>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</si>
  <si>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</si>
  <si>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</si>
  <si>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</si>
  <si>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</si>
  <si>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</si>
  <si>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</si>
  <si>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</si>
  <si>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</si>
  <si>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</si>
  <si>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</si>
  <si>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</si>
  <si>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</si>
  <si>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</si>
  <si>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</si>
  <si>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</si>
  <si>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</si>
  <si>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</si>
  <si>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</si>
  <si>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</si>
  <si>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</si>
  <si>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</si>
  <si>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</si>
  <si>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</si>
  <si>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</si>
  <si>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</si>
  <si>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</si>
  <si>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</si>
  <si>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</si>
  <si>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</si>
  <si>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</si>
  <si>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</si>
  <si>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</si>
  <si>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</si>
  <si>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</si>
  <si>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</si>
  <si>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</si>
  <si>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20.04.2021</t>
  </si>
  <si>
    <t>01-03/12</t>
  </si>
  <si>
    <t>624090,Свердловская область, г. Верхняя Пышма, ул. Огнеупорщиков 1</t>
  </si>
  <si>
    <t>Звонарев Эдуард  Владимирович</t>
  </si>
  <si>
    <t xml:space="preserve">Мочалова Наталья Сергеевна </t>
  </si>
  <si>
    <t>Начальник ПЭО</t>
  </si>
  <si>
    <t>83436853998</t>
  </si>
  <si>
    <t>mns@elem. Ru</t>
  </si>
  <si>
    <t>О</t>
  </si>
  <si>
    <t>городской округ Верхняя Пышма, городской округ Верхняя Пышма (65732000);</t>
  </si>
  <si>
    <t>Передача. Тепловая энергия; Сбыт. Тепловая энергия</t>
  </si>
  <si>
    <t>Тариф на передачу тепловой энергии , вырабатываемой АО "Уралредмет"</t>
  </si>
  <si>
    <t>31.12.2022</t>
  </si>
  <si>
    <t>01.01.2023</t>
  </si>
  <si>
    <t>31.12.2023</t>
  </si>
  <si>
    <t>01.01.2024</t>
  </si>
  <si>
    <t>31.12.2024</t>
  </si>
  <si>
    <t>01.01.2025</t>
  </si>
  <si>
    <t>31.12.2025</t>
  </si>
  <si>
    <t>01.01.2026</t>
  </si>
  <si>
    <t>уточненная форма</t>
  </si>
  <si>
    <t>АО "ОТСК"</t>
  </si>
  <si>
    <t>АО "Пневмостроймашина", г.Екатеринбург</t>
  </si>
  <si>
    <t>03-03-2022 00:00:00</t>
  </si>
  <si>
    <t>31559656</t>
  </si>
  <si>
    <t>Акционерное общество "Регионгаз-инвест", г.Екатеринбург - филиал Арамильский городской округ</t>
  </si>
  <si>
    <t>31564252</t>
  </si>
  <si>
    <t>ООО "Региональная энергетическая компания"</t>
  </si>
  <si>
    <t>6679147639</t>
  </si>
  <si>
    <t>12-04-2011 00:00:00</t>
  </si>
  <si>
    <t>23-03-2022 00:00:00</t>
  </si>
  <si>
    <t>13.06.2022 13:27:01</t>
  </si>
</sst>
</file>

<file path=xl/styles.xml><?xml version="1.0" encoding="utf-8"?>
<styleSheet xmlns="http://schemas.openxmlformats.org/spreadsheetml/2006/main">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3">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7">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right style="thin">
        <color indexed="23"/>
      </right>
      <top/>
      <bottom style="thin">
        <color indexed="23"/>
      </bottom>
    </border>
    <border>
      <left/>
      <right/>
      <top/>
      <bottom style="thin">
        <color indexed="23"/>
      </bottom>
    </border>
    <border>
      <left style="thin">
        <color indexed="23"/>
      </left>
      <right/>
      <top/>
      <bottom style="thin">
        <color indexed="23"/>
      </bottom>
    </border>
    <border>
      <left/>
      <right style="thin">
        <color indexed="23"/>
      </right>
      <top/>
      <bottom/>
    </border>
    <border>
      <left style="thin">
        <color indexed="23"/>
      </left>
      <right/>
      <top/>
      <bottom/>
    </border>
    <border>
      <left style="thin">
        <color indexed="63"/>
      </left>
      <right style="thin">
        <color indexed="63"/>
      </right>
      <top style="thin">
        <color indexed="63"/>
      </top>
      <bottom/>
    </border>
    <border>
      <left/>
      <right style="thin">
        <color indexed="22"/>
      </right>
      <top style="thin">
        <color indexed="22"/>
      </top>
      <bottom style="thin">
        <color indexed="22"/>
      </bottom>
    </border>
    <border>
      <left style="thin">
        <color indexed="22"/>
      </left>
      <right/>
      <top style="thin">
        <color indexed="22"/>
      </top>
      <bottom style="thin">
        <color indexed="22"/>
      </bottom>
    </border>
    <border>
      <left/>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indexed="22"/>
      </left>
      <right/>
      <top style="thin">
        <color indexed="22"/>
      </top>
      <bottom/>
    </border>
    <border>
      <left/>
      <right/>
      <top style="thin">
        <color indexed="22"/>
      </top>
      <bottom/>
    </border>
    <border>
      <left/>
      <right style="thin">
        <color indexed="22"/>
      </right>
      <top style="thin">
        <color indexed="22"/>
      </top>
      <bottom/>
    </border>
    <border>
      <left/>
      <right/>
      <top style="thin">
        <color rgb="FFD3DBDB"/>
      </top>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top/>
      <bottom/>
    </border>
    <border>
      <left style="thin">
        <color indexed="22"/>
      </left>
      <right/>
      <top/>
      <bottom style="thin">
        <color indexed="22"/>
      </bottom>
    </border>
    <border>
      <left/>
      <right style="thin">
        <color indexed="22"/>
      </right>
      <top/>
      <bottom style="thin">
        <color indexed="22"/>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indexed="22"/>
      </left>
      <right style="thin">
        <color indexed="22"/>
      </right>
      <top style="thin">
        <color indexed="22"/>
      </top>
      <bottom style="double">
        <color indexed="55"/>
      </bottom>
    </border>
    <border>
      <left style="thin">
        <color rgb="FFBCBCBC"/>
      </left>
      <right/>
      <top style="thin">
        <color rgb="FFBCBCBC"/>
      </top>
      <bottom style="thin">
        <color rgb="FFBCBCBC"/>
      </bottom>
    </border>
    <border>
      <left/>
      <right/>
      <top style="thin">
        <color rgb="FFBCBCBC"/>
      </top>
      <bottom style="thin">
        <color rgb="FFBCBCBC"/>
      </bottom>
    </border>
    <border>
      <left style="thin">
        <color indexed="55"/>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8" fontId="0" fillId="0" borderId="0" applyFont="0" applyFill="0" applyBorder="0" applyAlignment="0" applyProtection="0"/>
    <xf numFmtId="172" fontId="7" fillId="2" borderId="0">
      <alignment/>
      <protection locked="0"/>
    </xf>
    <xf numFmtId="0" fontId="16" fillId="0" borderId="0" applyFill="0" applyBorder="0" applyProtection="0">
      <alignment vertical="center"/>
    </xf>
    <xf numFmtId="169" fontId="7" fillId="2" borderId="0">
      <alignment/>
      <protection locked="0"/>
    </xf>
    <xf numFmtId="173"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2" fillId="0" borderId="0" applyNumberFormat="0" applyFill="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8" borderId="0" applyNumberFormat="0" applyBorder="0" applyAlignment="0" applyProtection="0"/>
    <xf numFmtId="0" fontId="87" fillId="9" borderId="0" applyNumberFormat="0" applyBorder="0" applyAlignment="0" applyProtection="0"/>
    <xf numFmtId="0" fontId="88" fillId="10" borderId="0" applyNumberFormat="0" applyBorder="0" applyAlignment="0" applyProtection="0"/>
    <xf numFmtId="0" fontId="89" fillId="11" borderId="6" applyNumberFormat="0" applyAlignment="0" applyProtection="0"/>
    <xf numFmtId="0" fontId="90" fillId="11" borderId="7" applyNumberFormat="0" applyAlignment="0" applyProtection="0"/>
    <xf numFmtId="0" fontId="91" fillId="0" borderId="8" applyNumberFormat="0" applyFill="0" applyAlignment="0" applyProtection="0"/>
    <xf numFmtId="0" fontId="92" fillId="12" borderId="9" applyNumberFormat="0" applyAlignment="0" applyProtection="0"/>
    <xf numFmtId="0" fontId="93" fillId="0" borderId="0" applyNumberFormat="0" applyFill="0" applyBorder="0" applyAlignment="0" applyProtection="0"/>
    <xf numFmtId="0" fontId="0" fillId="13" borderId="10" applyNumberFormat="0" applyFont="0" applyAlignment="0" applyProtection="0"/>
    <xf numFmtId="0" fontId="94" fillId="0" borderId="0" applyNumberFormat="0" applyFill="0" applyBorder="0" applyAlignment="0" applyProtection="0"/>
    <xf numFmtId="0" fontId="95" fillId="0" borderId="11" applyNumberFormat="0" applyFill="0" applyAlignment="0" applyProtection="0"/>
    <xf numFmtId="0" fontId="96"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6"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419">
    <xf numFmtId="49" fontId="0" fillId="0" borderId="0" xfId="0"/>
    <xf numFmtId="0" fontId="51"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4" xfId="59" applyNumberFormat="1" applyFont="1" applyFill="1" applyBorder="1" applyAlignment="1" applyProtection="1">
      <alignment horizontal="center" vertical="center" wrapText="1"/>
      <protection/>
    </xf>
    <xf numFmtId="49" fontId="35" fillId="2" borderId="14"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4"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4"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1"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24"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7" fillId="0" borderId="0" xfId="0" applyFont="1"/>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3"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9"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69"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9" fillId="0" borderId="0" xfId="0" applyNumberFormat="1" applyFont="1" applyAlignment="1">
      <alignment vertical="center"/>
    </xf>
    <xf numFmtId="0" fontId="71" fillId="0" borderId="0" xfId="0" applyNumberFormat="1" applyFont="1" applyAlignment="1">
      <alignment vertical="center"/>
    </xf>
    <xf numFmtId="0" fontId="69" fillId="0" borderId="0" xfId="73" applyFont="1" applyFill="1" applyAlignment="1" applyProtection="1">
      <alignment vertical="center"/>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0" applyNumberFormat="1" applyFont="1" applyFill="1" applyAlignment="1" applyProtection="1">
      <alignment vertical="center"/>
      <protection/>
    </xf>
    <xf numFmtId="49" fontId="69"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7" fillId="0" borderId="0" xfId="73" applyNumberFormat="1" applyFont="1" applyFill="1" applyAlignment="1" applyProtection="1">
      <alignment vertical="center"/>
      <protection/>
    </xf>
    <xf numFmtId="171" fontId="7" fillId="0" borderId="13" xfId="73" applyNumberFormat="1" applyFont="1" applyFill="1" applyBorder="1" applyAlignment="1" applyProtection="1">
      <alignment horizontal="center" vertical="center" wrapText="1"/>
      <protection/>
    </xf>
    <xf numFmtId="171" fontId="7" fillId="0" borderId="13" xfId="52" applyNumberFormat="1" applyFont="1" applyFill="1" applyBorder="1" applyAlignment="1" applyProtection="1">
      <alignment horizontal="center" vertical="center" wrapText="1"/>
      <protection/>
    </xf>
    <xf numFmtId="0" fontId="67" fillId="43" borderId="29" xfId="73" applyFont="1" applyFill="1" applyBorder="1" applyAlignment="1" applyProtection="1">
      <alignment horizontal="center" vertical="center" wrapText="1"/>
      <protection/>
    </xf>
    <xf numFmtId="0" fontId="67" fillId="43" borderId="30" xfId="73" applyFont="1" applyFill="1" applyBorder="1" applyAlignment="1" applyProtection="1">
      <alignment horizontal="center" vertical="center" wrapText="1"/>
      <protection/>
    </xf>
    <xf numFmtId="49" fontId="67"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7" fillId="43" borderId="31" xfId="73" applyNumberFormat="1" applyFont="1" applyFill="1" applyBorder="1" applyAlignment="1" applyProtection="1">
      <alignment horizontal="left" vertical="center" wrapText="1"/>
      <protection/>
    </xf>
    <xf numFmtId="49" fontId="7" fillId="38" borderId="13" xfId="73" applyNumberFormat="1" applyFont="1" applyFill="1" applyBorder="1" applyAlignment="1" applyProtection="1">
      <alignment horizontal="center" vertical="center" wrapText="1"/>
      <protection/>
    </xf>
    <xf numFmtId="0" fontId="72"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3" fillId="0" borderId="0" xfId="57" applyFont="1" applyFill="1" applyProtection="1">
      <alignment/>
      <protection/>
    </xf>
    <xf numFmtId="49" fontId="35" fillId="7" borderId="0" xfId="63">
      <alignment vertical="top"/>
      <protection/>
    </xf>
    <xf numFmtId="49" fontId="49" fillId="40" borderId="0" xfId="0" applyFont="1" applyFill="1" applyProtection="1">
      <protection/>
    </xf>
    <xf numFmtId="49" fontId="0" fillId="0" borderId="0" xfId="0" applyFill="1" applyProtection="1">
      <protection/>
    </xf>
    <xf numFmtId="49" fontId="49" fillId="0" borderId="0" xfId="0" applyFont="1" applyFill="1" applyProtection="1">
      <protection/>
    </xf>
    <xf numFmtId="0" fontId="67" fillId="0" borderId="0" xfId="73" applyFont="1" applyFill="1" applyAlignment="1" applyProtection="1">
      <alignment vertical="center"/>
      <protection/>
    </xf>
    <xf numFmtId="49" fontId="67"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7" fillId="0" borderId="0" xfId="0" applyFont="1" applyFill="1" applyAlignment="1" applyProtection="1">
      <alignment vertical="top"/>
      <protection/>
    </xf>
    <xf numFmtId="49" fontId="67"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50"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74"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69" fillId="0" borderId="0" xfId="0" applyNumberFormat="1" applyFont="1" applyBorder="1" applyAlignment="1">
      <alignment vertical="center"/>
    </xf>
    <xf numFmtId="0" fontId="22" fillId="0" borderId="0" xfId="0" applyNumberFormat="1" applyFont="1" applyBorder="1" applyAlignment="1">
      <alignment vertical="center"/>
    </xf>
    <xf numFmtId="49" fontId="66"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42" fillId="43" borderId="21"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69"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0" fontId="69" fillId="0" borderId="0" xfId="73" applyFont="1" applyFill="1" applyAlignment="1" applyProtection="1">
      <alignment horizontal="center" vertical="center" wrapText="1"/>
      <protection/>
    </xf>
    <xf numFmtId="14" fontId="46" fillId="0" borderId="13"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7" fillId="0" borderId="0" xfId="73" applyFont="1" applyFill="1" applyAlignment="1" applyProtection="1">
      <alignment vertical="center"/>
      <protection/>
    </xf>
    <xf numFmtId="0" fontId="78" fillId="0" borderId="0" xfId="73" applyFont="1" applyFill="1" applyAlignment="1" applyProtection="1">
      <alignment vertical="center"/>
      <protection/>
    </xf>
    <xf numFmtId="14" fontId="7" fillId="0" borderId="13"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69" fillId="0" borderId="0" xfId="73" applyNumberFormat="1" applyFont="1" applyFill="1" applyAlignment="1" applyProtection="1">
      <alignment vertical="center"/>
      <protection/>
    </xf>
    <xf numFmtId="0" fontId="69" fillId="0" borderId="0" xfId="73" applyFont="1" applyFill="1" applyAlignment="1" applyProtection="1">
      <alignment horizontal="left" vertical="center" wrapText="1" indent="1"/>
      <protection/>
    </xf>
    <xf numFmtId="0" fontId="67" fillId="0" borderId="0" xfId="73" applyFont="1" applyFill="1" applyAlignment="1" applyProtection="1">
      <alignment horizontal="left" vertical="center" wrapText="1" indent="1"/>
      <protection/>
    </xf>
    <xf numFmtId="0" fontId="79"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indent="1"/>
      <protection/>
    </xf>
    <xf numFmtId="0" fontId="79" fillId="0" borderId="0" xfId="73" applyFont="1" applyFill="1" applyAlignment="1" applyProtection="1">
      <alignment vertical="center" wrapText="1"/>
      <protection/>
    </xf>
    <xf numFmtId="0" fontId="54" fillId="0" borderId="0" xfId="71" applyFont="1" applyFill="1" applyAlignment="1" applyProtection="1">
      <alignment horizontal="left" vertical="center" wrapTex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7" borderId="0" xfId="71" applyFont="1" applyFill="1" applyBorder="1" applyAlignment="1" applyProtection="1">
      <alignment vertical="center" wrapText="1"/>
      <protection/>
    </xf>
    <xf numFmtId="0" fontId="57" fillId="7" borderId="0" xfId="71" applyFont="1" applyFill="1" applyBorder="1" applyAlignment="1" applyProtection="1">
      <alignment horizontal="right" vertical="center" wrapText="1" indent="1"/>
      <protection/>
    </xf>
    <xf numFmtId="0" fontId="57" fillId="7" borderId="0" xfId="71" applyFont="1" applyFill="1" applyBorder="1" applyAlignment="1" applyProtection="1">
      <alignment horizontal="left" vertical="center" wrapText="1" indent="2"/>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center" vertical="center" wrapText="1"/>
      <protection/>
    </xf>
    <xf numFmtId="0" fontId="59" fillId="7" borderId="0" xfId="71" applyFont="1" applyFill="1" applyBorder="1" applyAlignment="1" applyProtection="1">
      <alignment vertical="center" wrapTex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horizontal="center" vertical="center" wrapText="1"/>
      <protection/>
    </xf>
    <xf numFmtId="14" fontId="60" fillId="7" borderId="0" xfId="71" applyNumberFormat="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0" fontId="61" fillId="7" borderId="0" xfId="71" applyFont="1" applyFill="1" applyBorder="1" applyAlignment="1" applyProtection="1">
      <alignment vertical="center" wrapText="1"/>
      <protection/>
    </xf>
    <xf numFmtId="0" fontId="53" fillId="0" borderId="0" xfId="71" applyNumberFormat="1" applyFont="1" applyFill="1" applyAlignment="1" applyProtection="1">
      <alignment horizontal="left"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vertical="center" wrapText="1"/>
      <protection/>
    </xf>
    <xf numFmtId="0" fontId="52" fillId="0" borderId="0" xfId="71" applyFont="1" applyAlignment="1" applyProtection="1">
      <alignment horizontal="center" vertical="center" wrapText="1"/>
      <protection/>
    </xf>
    <xf numFmtId="0" fontId="54" fillId="0" borderId="0" xfId="71" applyFont="1" applyBorder="1" applyAlignment="1" applyProtection="1">
      <alignment vertical="center" wrapText="1"/>
      <protection/>
    </xf>
    <xf numFmtId="0" fontId="54" fillId="0" borderId="0" xfId="71" applyFont="1" applyAlignment="1" applyProtection="1">
      <alignment horizontal="right" vertical="center"/>
      <protection/>
    </xf>
    <xf numFmtId="0" fontId="54"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1" fillId="43" borderId="23" xfId="60" applyFont="1" applyFill="1" applyBorder="1" applyAlignment="1" applyProtection="1">
      <alignment horizontal="center" vertical="center" wrapText="1"/>
      <protection/>
    </xf>
    <xf numFmtId="0" fontId="69" fillId="0" borderId="0" xfId="73" applyFont="1" applyFill="1" applyAlignment="1" applyProtection="1">
      <alignment horizontal="left" vertical="center" indent="1"/>
      <protection/>
    </xf>
    <xf numFmtId="0" fontId="69" fillId="0" borderId="0" xfId="73" applyNumberFormat="1" applyFont="1" applyFill="1" applyAlignment="1" applyProtection="1">
      <alignment horizontal="left" vertical="center" indent="1"/>
      <protection/>
    </xf>
    <xf numFmtId="14" fontId="7" fillId="38" borderId="13"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69" fillId="0" borderId="35" xfId="73" applyFont="1" applyFill="1" applyBorder="1" applyAlignment="1" applyProtection="1">
      <alignment vertical="center"/>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7"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2" fillId="7" borderId="0" xfId="71" applyFont="1" applyFill="1" applyBorder="1" applyAlignment="1" applyProtection="1">
      <alignment vertical="center" wrapText="1"/>
      <protection/>
    </xf>
    <xf numFmtId="0" fontId="63" fillId="0" borderId="0" xfId="73" applyFont="1" applyFill="1" applyAlignment="1" applyProtection="1">
      <alignment vertical="center" wrapText="1"/>
      <protection/>
    </xf>
    <xf numFmtId="0" fontId="63" fillId="0" borderId="0" xfId="51" applyFont="1" applyFill="1" applyBorder="1" applyAlignment="1" applyProtection="1">
      <alignment vertical="center" wrapText="1"/>
      <protection/>
    </xf>
    <xf numFmtId="0" fontId="63" fillId="0" borderId="0" xfId="68" applyFont="1" applyProtection="1">
      <alignment/>
      <protection/>
    </xf>
    <xf numFmtId="49" fontId="64" fillId="0" borderId="0" xfId="0" applyFont="1"/>
    <xf numFmtId="49" fontId="65"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69" fillId="0" borderId="0" xfId="60" applyNumberFormat="1" applyFont="1">
      <alignment vertical="top"/>
      <protection/>
    </xf>
    <xf numFmtId="49" fontId="69"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49" fontId="53" fillId="0" borderId="0" xfId="72" applyNumberFormat="1" applyFont="1" applyFill="1" applyBorder="1" applyAlignment="1" applyProtection="1">
      <alignment vertical="center" wrapText="1"/>
      <protection/>
    </xf>
    <xf numFmtId="0" fontId="53" fillId="0" borderId="0" xfId="66" applyNumberFormat="1" applyFont="1" applyFill="1" applyBorder="1" applyAlignment="1" applyProtection="1">
      <alignment vertical="center" wrapText="1"/>
      <protection/>
    </xf>
    <xf numFmtId="49" fontId="98" fillId="0" borderId="0" xfId="72" applyNumberFormat="1" applyFont="1" applyFill="1" applyBorder="1" applyAlignment="1" applyProtection="1">
      <alignment vertical="center" wrapText="1"/>
      <protection/>
    </xf>
    <xf numFmtId="0" fontId="53" fillId="0" borderId="0" xfId="66" applyFont="1" applyFill="1" applyBorder="1" applyAlignment="1" applyProtection="1">
      <alignment horizontal="right" vertical="center" wrapText="1"/>
      <protection/>
    </xf>
    <xf numFmtId="0" fontId="97" fillId="0" borderId="0" xfId="0" applyNumberFormat="1" applyFont="1" applyBorder="1" applyAlignment="1">
      <alignment vertical="center"/>
    </xf>
    <xf numFmtId="49" fontId="0" fillId="0" borderId="0" xfId="0" applyBorder="1"/>
    <xf numFmtId="0" fontId="69" fillId="0" borderId="0" xfId="0" applyNumberFormat="1" applyFont="1" applyAlignment="1">
      <alignment vertical="center"/>
    </xf>
    <xf numFmtId="49" fontId="7" fillId="41" borderId="13"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8"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9" fillId="7" borderId="0" xfId="52" applyNumberFormat="1" applyFont="1" applyFill="1" applyBorder="1" applyAlignment="1" applyProtection="1">
      <alignment horizontal="center" vertical="center" wrapText="1"/>
      <protection/>
    </xf>
    <xf numFmtId="49" fontId="69"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9" fillId="0" borderId="0" xfId="73" applyFont="1" applyFill="1" applyAlignment="1" applyProtection="1">
      <alignment vertical="center" wrapText="1"/>
      <protection/>
    </xf>
    <xf numFmtId="49" fontId="69" fillId="0" borderId="0" xfId="0" applyFont="1"/>
    <xf numFmtId="0" fontId="7" fillId="7" borderId="24" xfId="73" applyFont="1" applyFill="1" applyBorder="1" applyAlignment="1" applyProtection="1">
      <alignment vertical="center" wrapText="1"/>
      <protection/>
    </xf>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9" fillId="7" borderId="23" xfId="52" applyNumberFormat="1" applyFont="1" applyFill="1" applyBorder="1" applyAlignment="1" applyProtection="1">
      <alignment horizontal="center" vertical="center" wrapText="1"/>
      <protection/>
    </xf>
    <xf numFmtId="49" fontId="67" fillId="0" borderId="0" xfId="73" applyNumberFormat="1" applyFont="1" applyFill="1" applyAlignment="1" applyProtection="1">
      <alignment vertical="center" wrapText="1"/>
      <protection/>
    </xf>
    <xf numFmtId="0" fontId="67"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9" fillId="0" borderId="0" xfId="73" applyNumberFormat="1" applyFont="1" applyFill="1" applyAlignment="1" applyProtection="1">
      <alignment vertical="center"/>
      <protection/>
    </xf>
    <xf numFmtId="0" fontId="99"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0" fontId="68"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9" fillId="0" borderId="0" xfId="0" applyNumberFormat="1" applyFont="1" applyFill="1" applyAlignment="1" applyProtection="1">
      <alignment vertical="center"/>
      <protection/>
    </xf>
    <xf numFmtId="49" fontId="69"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0" fillId="43" borderId="21"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69" fillId="7" borderId="23" xfId="52" applyNumberFormat="1" applyFont="1" applyFill="1" applyBorder="1" applyAlignment="1" applyProtection="1">
      <alignment horizontal="center" vertical="center" wrapText="1"/>
      <protection/>
    </xf>
    <xf numFmtId="0" fontId="63"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0" fontId="97"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69" fillId="7" borderId="30" xfId="52" applyNumberFormat="1"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center" vertical="center" wrapText="1"/>
      <protection/>
    </xf>
    <xf numFmtId="0" fontId="69" fillId="7" borderId="0" xfId="52" applyNumberFormat="1"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98" fillId="0" borderId="0" xfId="66" applyFont="1" applyFill="1" applyBorder="1" applyAlignment="1" applyProtection="1">
      <alignment horizontal="left" vertical="center" wrapText="1"/>
      <protection/>
    </xf>
    <xf numFmtId="49" fontId="69" fillId="7" borderId="30"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3" applyFont="1" applyFill="1" applyAlignment="1" applyProtection="1">
      <alignment vertical="center"/>
      <protection/>
    </xf>
    <xf numFmtId="49" fontId="69"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2" applyNumberFormat="1" applyFont="1" applyFill="1" applyBorder="1" applyAlignment="1" applyProtection="1">
      <alignment vertical="center" wrapText="1"/>
      <protection/>
    </xf>
    <xf numFmtId="0" fontId="69"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49" fontId="7" fillId="41"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97" fillId="0" borderId="0" xfId="0" applyNumberFormat="1" applyFont="1" applyFill="1" applyBorder="1" applyAlignment="1" applyProtection="1">
      <alignment vertical="center"/>
      <protection/>
    </xf>
    <xf numFmtId="49" fontId="53" fillId="0" borderId="0" xfId="73" applyNumberFormat="1" applyFont="1" applyFill="1" applyAlignment="1" applyProtection="1">
      <alignment vertical="center" wrapText="1"/>
      <protection/>
    </xf>
    <xf numFmtId="0" fontId="100" fillId="7" borderId="0" xfId="73" applyFont="1" applyFill="1" applyBorder="1" applyAlignment="1" applyProtection="1">
      <alignment vertical="center" wrapText="1"/>
      <protection/>
    </xf>
    <xf numFmtId="0" fontId="53"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63" fillId="0" borderId="0" xfId="73" applyFont="1" applyFill="1" applyAlignment="1" applyProtection="1">
      <alignment vertical="center" wrapText="1"/>
      <protection/>
    </xf>
    <xf numFmtId="49" fontId="69" fillId="0" borderId="0" xfId="73" applyNumberFormat="1" applyFont="1" applyFill="1" applyAlignment="1" applyProtection="1">
      <alignment vertical="center" wrapText="1"/>
      <protection/>
    </xf>
    <xf numFmtId="0" fontId="69"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75" fillId="7" borderId="0" xfId="52" applyNumberFormat="1" applyFont="1" applyFill="1" applyBorder="1" applyAlignment="1" applyProtection="1">
      <alignment horizontal="center" vertical="center" wrapText="1"/>
      <protection/>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53"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101" fillId="7" borderId="0" xfId="73" applyFont="1" applyFill="1" applyBorder="1" applyAlignment="1" applyProtection="1">
      <alignment horizontal="center" vertical="center" wrapText="1"/>
      <protection/>
    </xf>
    <xf numFmtId="0" fontId="53" fillId="0" borderId="0" xfId="72" applyNumberFormat="1" applyFont="1" applyFill="1" applyBorder="1" applyAlignment="1" applyProtection="1">
      <alignment vertical="center" wrapText="1"/>
      <protection/>
    </xf>
    <xf numFmtId="0" fontId="53"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3"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9"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Border="1"/>
    <xf numFmtId="49" fontId="69"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9"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69" fillId="0" borderId="0" xfId="0" applyFont="1"/>
    <xf numFmtId="0" fontId="69" fillId="0" borderId="0" xfId="72" applyNumberFormat="1" applyFont="1" applyFill="1" applyBorder="1" applyAlignment="1" applyProtection="1">
      <alignment vertical="center" wrapText="1"/>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0" applyFont="1" applyBorder="1"/>
    <xf numFmtId="49" fontId="69" fillId="0" borderId="0" xfId="0" applyNumberFormat="1" applyFont="1" applyAlignment="1">
      <alignment vertical="center"/>
    </xf>
    <xf numFmtId="0" fontId="69"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69" fillId="0" borderId="0" xfId="0" applyFont="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69" fillId="0" borderId="0" xfId="0" applyFont="1"/>
    <xf numFmtId="169" fontId="7" fillId="39" borderId="13" xfId="49" applyNumberFormat="1" applyFont="1" applyFill="1" applyBorder="1" applyAlignment="1" applyProtection="1">
      <alignment horizontal="right" vertical="center" wrapText="1"/>
      <protection locked="0"/>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9" fillId="0" borderId="13" xfId="0" applyNumberFormat="1" applyFont="1" applyFill="1" applyBorder="1" applyAlignment="1" applyProtection="1">
      <alignment horizontal="left" vertical="center"/>
      <protection/>
    </xf>
    <xf numFmtId="49" fontId="66"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9" fillId="0" borderId="0" xfId="73" applyFont="1" applyFill="1" applyAlignment="1" applyProtection="1">
      <alignment vertical="top" wrapText="1"/>
      <protection/>
    </xf>
    <xf numFmtId="49" fontId="53" fillId="0" borderId="0" xfId="71" applyNumberFormat="1" applyFont="1" applyFill="1" applyBorder="1" applyAlignment="1" applyProtection="1">
      <alignment horizontal="left" vertical="center" wrapText="1" indent="1"/>
      <protection/>
    </xf>
    <xf numFmtId="0" fontId="97"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49" fontId="7" fillId="0" borderId="13" xfId="0" applyNumberFormat="1" applyFont="1" applyBorder="1" applyProtection="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7" fillId="39" borderId="13" xfId="73" applyNumberFormat="1" applyFont="1" applyFill="1" applyBorder="1" applyAlignment="1" applyProtection="1">
      <alignment horizontal="left" vertical="center" wrapText="1" indent="6"/>
      <protection locked="0"/>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5" xfId="0" applyNumberFormat="1" applyFont="1" applyBorder="1" applyAlignment="1" applyProtection="1">
      <alignment vertical="top" wrapText="1"/>
      <protection/>
    </xf>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66"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63" fillId="0" borderId="0" xfId="73" applyFont="1" applyFill="1" applyAlignment="1" applyProtection="1">
      <alignment vertical="center" wrapText="1"/>
      <protection/>
    </xf>
    <xf numFmtId="0" fontId="63"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53"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9" fillId="0" borderId="0" xfId="54" applyFont="1" applyAlignment="1">
      <alignment vertical="top"/>
      <protection/>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0"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49" fontId="39" fillId="43" borderId="23" xfId="54" applyFont="1" applyFill="1" applyBorder="1" applyAlignment="1" applyProtection="1">
      <alignment horizontal="left" vertical="center"/>
      <protection/>
    </xf>
    <xf numFmtId="49" fontId="0" fillId="7" borderId="22" xfId="73" applyNumberFormat="1" applyFont="1" applyFill="1" applyBorder="1" applyAlignment="1" applyProtection="1">
      <alignment horizontal="center" vertical="center" wrapText="1"/>
      <protection/>
    </xf>
    <xf numFmtId="0" fontId="7" fillId="0" borderId="30" xfId="73" applyFont="1" applyFill="1" applyBorder="1" applyAlignment="1" applyProtection="1">
      <alignment vertical="center" wrapText="1"/>
      <protection/>
    </xf>
    <xf numFmtId="0" fontId="98" fillId="0" borderId="0" xfId="73" applyFont="1" applyFill="1" applyAlignment="1" applyProtection="1">
      <alignment vertical="center" wrapText="1"/>
      <protection/>
    </xf>
    <xf numFmtId="49" fontId="0" fillId="7" borderId="27" xfId="73" applyNumberFormat="1" applyFont="1" applyFill="1" applyBorder="1" applyAlignment="1" applyProtection="1">
      <alignment horizontal="center" vertical="center" wrapText="1"/>
      <protection/>
    </xf>
    <xf numFmtId="0" fontId="7" fillId="43" borderId="36" xfId="73" applyFont="1" applyFill="1" applyBorder="1" applyAlignment="1" applyProtection="1">
      <alignment vertical="center" wrapText="1"/>
      <protection/>
    </xf>
    <xf numFmtId="0" fontId="0" fillId="7" borderId="22" xfId="71" applyFont="1" applyFill="1" applyBorder="1" applyAlignment="1" applyProtection="1">
      <alignment horizontal="right" vertical="center" wrapText="1" indent="1"/>
      <protection/>
    </xf>
    <xf numFmtId="49" fontId="7" fillId="0" borderId="30"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7" fillId="39" borderId="13" xfId="0" applyNumberFormat="1" applyFont="1" applyFill="1" applyBorder="1" applyAlignment="1" applyProtection="1">
      <alignment horizontal="left" vertical="center" wrapText="1" indent="1"/>
      <protection locked="0"/>
    </xf>
    <xf numFmtId="49" fontId="0" fillId="39" borderId="21" xfId="72" applyNumberFormat="1" applyFont="1" applyFill="1" applyBorder="1" applyAlignment="1" applyProtection="1">
      <alignment horizontal="left" vertical="center" wrapText="1"/>
      <protection locked="0"/>
    </xf>
    <xf numFmtId="49" fontId="66" fillId="2" borderId="13" xfId="49" applyNumberFormat="1" applyFill="1" applyBorder="1" applyAlignment="1" applyProtection="1">
      <alignment horizontal="left" vertical="center" wrapText="1"/>
      <protection locked="0"/>
    </xf>
    <xf numFmtId="0" fontId="97" fillId="7" borderId="0" xfId="71" applyFont="1" applyFill="1" applyBorder="1" applyAlignment="1" applyProtection="1">
      <alignment horizontal="right" vertical="center" wrapText="1" indent="1"/>
      <protection/>
    </xf>
    <xf numFmtId="0" fontId="98"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97"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0" fontId="0" fillId="0" borderId="0" xfId="0" applyNumberFormat="1"/>
    <xf numFmtId="0" fontId="0" fillId="0" borderId="0" xfId="0" applyNumberFormat="1" applyAlignment="1">
      <alignment vertical="center"/>
    </xf>
    <xf numFmtId="0" fontId="7" fillId="0" borderId="13"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34" fillId="0" borderId="13" xfId="73"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13" xfId="5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protection/>
    </xf>
    <xf numFmtId="49" fontId="0" fillId="39" borderId="13" xfId="0" applyNumberFormat="1" applyFill="1" applyBorder="1" applyAlignment="1" applyProtection="1">
      <alignment horizontal="left" vertical="center" wrapText="1"/>
      <protection locked="0"/>
    </xf>
    <xf numFmtId="0" fontId="7" fillId="0" borderId="13" xfId="72" applyNumberFormat="1"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14" fontId="46" fillId="0" borderId="13" xfId="72" applyNumberFormat="1" applyFont="1" applyFill="1" applyBorder="1" applyAlignment="1" applyProtection="1">
      <alignment horizontal="center" vertical="center" wrapText="1"/>
      <protection/>
    </xf>
    <xf numFmtId="22" fontId="7" fillId="0" borderId="0" xfId="68" applyNumberFormat="1" applyFont="1" applyAlignment="1" applyProtection="1">
      <alignment horizontal="left" vertical="center" wrapText="1"/>
      <protection/>
    </xf>
    <xf numFmtId="49" fontId="0" fillId="38" borderId="13" xfId="72" applyNumberFormat="1" applyFont="1" applyFill="1" applyBorder="1" applyAlignment="1" applyProtection="1">
      <alignment horizontal="left" vertical="center" wrapText="1" indent="1"/>
      <protection/>
    </xf>
    <xf numFmtId="49" fontId="34" fillId="0" borderId="13" xfId="52" applyNumberFormat="1" applyFont="1" applyFill="1" applyBorder="1" applyAlignment="1" applyProtection="1">
      <alignment horizontal="center" vertical="center" wrapText="1"/>
      <protection/>
    </xf>
    <xf numFmtId="49" fontId="7" fillId="38" borderId="25"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0" fillId="42" borderId="43" xfId="0" applyFont="1" applyFill="1" applyBorder="1" applyAlignment="1">
      <alignment horizontal="center" vertical="center"/>
    </xf>
    <xf numFmtId="0" fontId="0" fillId="0" borderId="0" xfId="0" applyNumberFormat="1"/>
    <xf numFmtId="0" fontId="19" fillId="0" borderId="0" xfId="41" applyFont="1" applyFill="1" applyBorder="1" applyAlignment="1" applyProtection="1">
      <alignment horizontal="left" vertical="top" wrapText="1"/>
      <protection/>
    </xf>
    <xf numFmtId="49" fontId="66" fillId="0" borderId="0" xfId="49" applyNumberFormat="1" applyFont="1" applyBorder="1" applyProtection="1">
      <protection/>
    </xf>
    <xf numFmtId="49" fontId="0" fillId="0" borderId="0" xfId="0" applyBorder="1"/>
    <xf numFmtId="0" fontId="15" fillId="7" borderId="0" xfId="62" applyNumberFormat="1" applyFont="1" applyFill="1" applyBorder="1" applyAlignment="1">
      <alignment horizontal="justify" vertical="top" wrapText="1"/>
      <protection/>
    </xf>
    <xf numFmtId="49" fontId="66" fillId="0" borderId="0" xfId="49" applyNumberFormat="1" applyBorder="1" applyAlignment="1" applyProtection="1">
      <alignment vertical="center"/>
      <protection/>
    </xf>
    <xf numFmtId="0" fontId="19" fillId="0" borderId="0" xfId="41" applyFont="1" applyFill="1" applyBorder="1" applyAlignment="1" applyProtection="1">
      <alignment horizontal="right" vertical="top" wrapText="1" indent="1"/>
      <protection/>
    </xf>
    <xf numFmtId="0" fontId="19" fillId="0" borderId="0" xfId="41" applyFont="1" applyFill="1" applyBorder="1" applyAlignment="1" applyProtection="1">
      <alignment horizontal="right" vertical="top" wrapText="1"/>
      <protection/>
    </xf>
    <xf numFmtId="49" fontId="15" fillId="7" borderId="0" xfId="62" applyFont="1" applyFill="1" applyBorder="1" applyAlignment="1">
      <alignment horizontal="left" wrapText="1"/>
      <protection/>
    </xf>
    <xf numFmtId="49" fontId="15" fillId="7" borderId="0" xfId="62" applyFont="1" applyFill="1" applyBorder="1" applyAlignment="1">
      <alignment horizontal="justify" vertical="justify" wrapText="1"/>
      <protection/>
    </xf>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0" fontId="19" fillId="3" borderId="44" xfId="47" applyNumberFormat="1" applyFont="1" applyFill="1" applyBorder="1" applyAlignment="1" applyProtection="1">
      <alignment horizontal="left" vertical="center" wrapText="1" indent="1"/>
      <protection/>
    </xf>
    <xf numFmtId="0" fontId="19" fillId="3" borderId="45"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6"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6"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71" fontId="7" fillId="0" borderId="22" xfId="73" applyNumberFormat="1" applyFont="1" applyFill="1" applyBorder="1" applyAlignment="1" applyProtection="1">
      <alignment horizontal="center" vertical="center" wrapText="1"/>
      <protection/>
    </xf>
    <xf numFmtId="171" fontId="7" fillId="0" borderId="21" xfId="73" applyNumberFormat="1" applyFont="1" applyFill="1" applyBorder="1" applyAlignment="1" applyProtection="1">
      <alignment horizontal="center" vertical="center" wrapText="1"/>
      <protection/>
    </xf>
    <xf numFmtId="171" fontId="7" fillId="0" borderId="13"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3"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4" fontId="7" fillId="0" borderId="13" xfId="53"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97" fillId="0" borderId="0" xfId="0" applyNumberFormat="1" applyFont="1" applyFill="1" applyBorder="1" applyAlignment="1">
      <alignment horizontal="right" vertical="center"/>
    </xf>
    <xf numFmtId="0" fontId="97" fillId="0" borderId="0" xfId="0" applyNumberFormat="1" applyFont="1" applyFill="1" applyBorder="1" applyAlignment="1" applyProtection="1">
      <alignment horizontal="center" vertical="center"/>
      <protection/>
    </xf>
    <xf numFmtId="0" fontId="53" fillId="0" borderId="42" xfId="51" applyFont="1" applyFill="1" applyBorder="1" applyAlignment="1" applyProtection="1">
      <alignment horizontal="left" vertical="center" wrapText="1" indent="1"/>
      <protection/>
    </xf>
    <xf numFmtId="0" fontId="53" fillId="0" borderId="39" xfId="51" applyFont="1" applyFill="1" applyBorder="1" applyAlignment="1" applyProtection="1">
      <alignment horizontal="left" vertical="center" wrapText="1" indent="1"/>
      <protection/>
    </xf>
    <xf numFmtId="0" fontId="53" fillId="0" borderId="35" xfId="51" applyFont="1" applyFill="1" applyBorder="1" applyAlignment="1" applyProtection="1">
      <alignment horizontal="left" vertical="center" wrapText="1" indent="1"/>
      <protection/>
    </xf>
    <xf numFmtId="0" fontId="53" fillId="0" borderId="0" xfId="66" applyFont="1" applyFill="1" applyBorder="1" applyAlignment="1" applyProtection="1">
      <alignment horizontal="right" vertical="center" wrapText="1"/>
      <protection/>
    </xf>
    <xf numFmtId="0" fontId="53" fillId="0" borderId="24"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49" fontId="30" fillId="7" borderId="24" xfId="52" applyNumberFormat="1" applyFont="1" applyFill="1" applyBorder="1" applyAlignment="1" applyProtection="1">
      <alignment horizontal="center" vertical="center" wrapText="1"/>
      <protection/>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0" fillId="0" borderId="13" xfId="0" applyNumberFormat="1" applyBorder="1" applyAlignment="1">
      <alignment horizontal="center" vertical="center" wrapText="1"/>
    </xf>
    <xf numFmtId="0" fontId="0" fillId="0" borderId="13" xfId="0" applyNumberFormat="1" applyBorder="1" applyAlignment="1">
      <alignment horizontal="center" vertical="center"/>
    </xf>
    <xf numFmtId="49" fontId="0" fillId="0" borderId="13" xfId="0" applyBorder="1"/>
    <xf numFmtId="49"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0" fillId="0" borderId="0" xfId="0" applyNumberFormat="1" applyAlignment="1">
      <alignment horizontal="left" vertical="top" wrapText="1"/>
    </xf>
    <xf numFmtId="0" fontId="7" fillId="38" borderId="13" xfId="52" applyNumberFormat="1" applyFont="1" applyFill="1" applyBorder="1" applyAlignment="1" applyProtection="1">
      <alignment horizontal="left" vertical="center" wrapText="1"/>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0" fontId="0" fillId="38" borderId="13" xfId="0" applyNumberFormat="1" applyFill="1" applyBorder="1" applyAlignment="1" applyProtection="1">
      <alignment horizontal="left" vertical="center" wrapText="1"/>
      <protection/>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3"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9"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49" fontId="0" fillId="39" borderId="13" xfId="72" applyNumberFormat="1" applyFont="1" applyFill="1" applyBorder="1" applyAlignment="1" applyProtection="1">
      <alignment horizontal="center" vertical="center" wrapText="1"/>
      <protection locked="0"/>
    </xf>
    <xf numFmtId="49" fontId="7" fillId="41" borderId="13" xfId="72" applyNumberFormat="1"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53"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22" xfId="120" applyNumberFormat="1" applyFont="1" applyFill="1" applyBorder="1" applyAlignment="1" applyProtection="1">
      <alignment horizontal="center" vertical="center" wrapText="1"/>
      <protection/>
    </xf>
    <xf numFmtId="0" fontId="0" fillId="7" borderId="23" xfId="120" applyNumberFormat="1" applyFont="1" applyFill="1" applyBorder="1" applyAlignment="1" applyProtection="1">
      <alignment horizontal="center" vertical="center" wrapText="1"/>
      <protection/>
    </xf>
    <xf numFmtId="0" fontId="0" fillId="7" borderId="21" xfId="120"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49" fontId="53" fillId="0" borderId="0" xfId="72" applyNumberFormat="1" applyFont="1" applyFill="1" applyBorder="1" applyAlignment="1" applyProtection="1">
      <alignment horizontal="left" vertical="center" wrapText="1" indent="1"/>
      <protection/>
    </xf>
    <xf numFmtId="49" fontId="66" fillId="39" borderId="22" xfId="49" applyNumberFormat="1" applyFont="1" applyFill="1" applyBorder="1" applyAlignment="1" applyProtection="1">
      <alignment horizontal="left" vertical="center" wrapText="1" indent="1"/>
      <protection locked="0"/>
    </xf>
    <xf numFmtId="49" fontId="66" fillId="39" borderId="23" xfId="49" applyNumberFormat="1" applyFont="1" applyFill="1" applyBorder="1" applyAlignment="1" applyProtection="1">
      <alignment horizontal="left" vertical="center" wrapText="1" indent="1"/>
      <protection locked="0"/>
    </xf>
    <xf numFmtId="49" fontId="66" fillId="39" borderId="21" xfId="49" applyNumberFormat="1" applyFont="1" applyFill="1" applyBorder="1" applyAlignment="1" applyProtection="1">
      <alignment horizontal="left" vertical="center" wrapText="1" indent="1"/>
      <protection locked="0"/>
    </xf>
    <xf numFmtId="49" fontId="39" fillId="43" borderId="13"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30" fillId="7" borderId="23" xfId="52" applyNumberFormat="1"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7" fillId="0" borderId="30"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3" xfId="66"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0" borderId="27"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39"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0" fontId="7" fillId="7" borderId="13" xfId="73" applyFont="1" applyFill="1" applyBorder="1" applyAlignment="1" applyProtection="1">
      <alignment horizontal="center" vertical="center"/>
      <protection/>
    </xf>
    <xf numFmtId="0" fontId="0" fillId="0" borderId="27" xfId="52" applyFont="1" applyFill="1" applyBorder="1" applyAlignment="1" applyProtection="1">
      <alignment horizontal="center" vertical="center" wrapText="1"/>
      <protection/>
    </xf>
    <xf numFmtId="0" fontId="0" fillId="0" borderId="38" xfId="52"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0" fontId="7" fillId="7" borderId="23" xfId="73" applyFont="1" applyFill="1" applyBorder="1" applyAlignment="1" applyProtection="1">
      <alignment horizontal="center" vertical="center" wrapText="1"/>
      <protection/>
    </xf>
    <xf numFmtId="0" fontId="7" fillId="7" borderId="21" xfId="73"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22" xfId="52" applyFont="1" applyFill="1" applyBorder="1" applyAlignment="1" applyProtection="1">
      <alignment horizontal="center" vertical="center" wrapText="1"/>
      <protection/>
    </xf>
    <xf numFmtId="0" fontId="0" fillId="0" borderId="21" xfId="52" applyFont="1" applyFill="1" applyBorder="1" applyAlignment="1" applyProtection="1">
      <alignment horizontal="center" vertical="center" wrapText="1"/>
      <protection/>
    </xf>
    <xf numFmtId="49" fontId="30" fillId="7" borderId="23"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22" xfId="73" applyFont="1" applyFill="1" applyBorder="1" applyAlignment="1" applyProtection="1">
      <alignment horizontal="center" vertical="center" wrapText="1"/>
      <protection/>
    </xf>
    <xf numFmtId="0" fontId="0" fillId="0" borderId="21" xfId="73" applyFont="1" applyFill="1" applyBorder="1" applyAlignment="1" applyProtection="1">
      <alignment horizontal="center" vertical="center" wrapText="1"/>
      <protection/>
    </xf>
    <xf numFmtId="0" fontId="0" fillId="0" borderId="39"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8" xfId="73" applyFont="1" applyFill="1" applyBorder="1" applyAlignment="1" applyProtection="1">
      <alignment horizontal="left" vertical="center" wrapText="1"/>
      <protection/>
    </xf>
    <xf numFmtId="0" fontId="33" fillId="7" borderId="42" xfId="73" applyFont="1" applyFill="1" applyBorder="1" applyAlignment="1" applyProtection="1">
      <alignment horizontal="center" vertical="top" wrapText="1"/>
      <protection/>
    </xf>
    <xf numFmtId="49" fontId="0" fillId="7" borderId="13"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0" fillId="7" borderId="27" xfId="73" applyNumberFormat="1" applyFont="1" applyFill="1" applyBorder="1" applyAlignment="1" applyProtection="1">
      <alignment horizontal="center" vertical="center" wrapText="1"/>
      <protection/>
    </xf>
    <xf numFmtId="49" fontId="0" fillId="7" borderId="39" xfId="73" applyNumberFormat="1" applyFont="1" applyFill="1" applyBorder="1" applyAlignment="1" applyProtection="1">
      <alignment horizontal="center" vertical="center" wrapText="1"/>
      <protection/>
    </xf>
    <xf numFmtId="49" fontId="0" fillId="7" borderId="38" xfId="73" applyNumberFormat="1" applyFont="1" applyFill="1" applyBorder="1" applyAlignment="1" applyProtection="1">
      <alignment horizontal="center"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0" fontId="7" fillId="0" borderId="22" xfId="73"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left" vertical="center" wrapText="1"/>
      <protection/>
    </xf>
    <xf numFmtId="0" fontId="7" fillId="41"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1" borderId="13" xfId="72" applyNumberFormat="1" applyFont="1" applyFill="1" applyBorder="1" applyAlignment="1" applyProtection="1">
      <alignment horizontal="left" vertical="center" wrapText="1"/>
      <protection/>
    </xf>
    <xf numFmtId="49" fontId="0" fillId="41"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3"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0" Type="http://schemas.openxmlformats.org/officeDocument/2006/relationships/worksheet" Target="worksheets/sheet58.xml" /><Relationship Id="rId12" Type="http://schemas.openxmlformats.org/officeDocument/2006/relationships/worksheet" Target="worksheets/sheet10.xml" /><Relationship Id="rId84" Type="http://schemas.openxmlformats.org/officeDocument/2006/relationships/calcChain" Target="calcChain.xml" /><Relationship Id="rId27" Type="http://schemas.openxmlformats.org/officeDocument/2006/relationships/worksheet" Target="worksheets/sheet25.xml" /><Relationship Id="rId63" Type="http://schemas.openxmlformats.org/officeDocument/2006/relationships/worksheet" Target="worksheets/sheet61.xml" /><Relationship Id="rId10" Type="http://schemas.openxmlformats.org/officeDocument/2006/relationships/worksheet" Target="worksheets/sheet8.xml" /><Relationship Id="rId23" Type="http://schemas.openxmlformats.org/officeDocument/2006/relationships/worksheet" Target="worksheets/sheet21.xml" /><Relationship Id="rId68" Type="http://schemas.openxmlformats.org/officeDocument/2006/relationships/worksheet" Target="worksheets/sheet66.xml" /><Relationship Id="rId49" Type="http://schemas.openxmlformats.org/officeDocument/2006/relationships/worksheet" Target="worksheets/sheet47.xml" /><Relationship Id="rId21" Type="http://schemas.openxmlformats.org/officeDocument/2006/relationships/worksheet" Target="worksheets/sheet19.xml" /><Relationship Id="rId38" Type="http://schemas.openxmlformats.org/officeDocument/2006/relationships/worksheet" Target="worksheets/sheet36.xml" /><Relationship Id="rId83" Type="http://schemas.openxmlformats.org/officeDocument/2006/relationships/sharedStrings" Target="sharedStrings.xml" /><Relationship Id="rId66" Type="http://schemas.openxmlformats.org/officeDocument/2006/relationships/worksheet" Target="worksheets/sheet64.xml" /><Relationship Id="rId4" Type="http://schemas.openxmlformats.org/officeDocument/2006/relationships/worksheet" Target="worksheets/sheet2.xml" /><Relationship Id="rId26" Type="http://schemas.openxmlformats.org/officeDocument/2006/relationships/worksheet" Target="worksheets/sheet24.xml" /><Relationship Id="rId54" Type="http://schemas.openxmlformats.org/officeDocument/2006/relationships/worksheet" Target="worksheets/sheet52.xml" /><Relationship Id="rId53" Type="http://schemas.openxmlformats.org/officeDocument/2006/relationships/worksheet" Target="worksheets/sheet51.xml" /><Relationship Id="rId6" Type="http://schemas.openxmlformats.org/officeDocument/2006/relationships/worksheet" Target="worksheets/sheet4.xml" /><Relationship Id="rId82" Type="http://schemas.openxmlformats.org/officeDocument/2006/relationships/worksheet" Target="worksheets/sheet80.xml" /><Relationship Id="rId42" Type="http://schemas.openxmlformats.org/officeDocument/2006/relationships/worksheet" Target="worksheets/sheet40.xml" /><Relationship Id="rId7" Type="http://schemas.openxmlformats.org/officeDocument/2006/relationships/worksheet" Target="worksheets/sheet5.xml" /><Relationship Id="rId64" Type="http://schemas.openxmlformats.org/officeDocument/2006/relationships/worksheet" Target="worksheets/sheet62.xml" /><Relationship Id="rId19" Type="http://schemas.openxmlformats.org/officeDocument/2006/relationships/worksheet" Target="worksheets/sheet17.xml" /><Relationship Id="rId58" Type="http://schemas.openxmlformats.org/officeDocument/2006/relationships/worksheet" Target="worksheets/sheet56.xml" /><Relationship Id="rId13" Type="http://schemas.openxmlformats.org/officeDocument/2006/relationships/worksheet" Target="worksheets/sheet11.xml" /><Relationship Id="rId8" Type="http://schemas.openxmlformats.org/officeDocument/2006/relationships/worksheet" Target="worksheets/sheet6.xml" /><Relationship Id="rId28" Type="http://schemas.openxmlformats.org/officeDocument/2006/relationships/worksheet" Target="worksheets/sheet26.xml" /><Relationship Id="rId25" Type="http://schemas.openxmlformats.org/officeDocument/2006/relationships/worksheet" Target="worksheets/sheet23.xml" /><Relationship Id="rId51" Type="http://schemas.openxmlformats.org/officeDocument/2006/relationships/worksheet" Target="worksheets/sheet49.xml" /><Relationship Id="rId3" Type="http://schemas.openxmlformats.org/officeDocument/2006/relationships/worksheet" Target="worksheets/sheet1.xml" /><Relationship Id="rId62" Type="http://schemas.openxmlformats.org/officeDocument/2006/relationships/worksheet" Target="worksheets/sheet60.xml" /><Relationship Id="rId18" Type="http://schemas.openxmlformats.org/officeDocument/2006/relationships/worksheet" Target="worksheets/sheet16.xml" /><Relationship Id="rId74" Type="http://schemas.openxmlformats.org/officeDocument/2006/relationships/worksheet" Target="worksheets/sheet72.xml" /><Relationship Id="rId22" Type="http://schemas.openxmlformats.org/officeDocument/2006/relationships/worksheet" Target="worksheets/sheet20.xml" /><Relationship Id="rId36" Type="http://schemas.openxmlformats.org/officeDocument/2006/relationships/worksheet" Target="worksheets/sheet34.xml" /><Relationship Id="rId1" Type="http://schemas.openxmlformats.org/officeDocument/2006/relationships/theme" Target="theme/theme1.xml" /><Relationship Id="rId81" Type="http://schemas.openxmlformats.org/officeDocument/2006/relationships/worksheet" Target="worksheets/sheet79.xml" /><Relationship Id="rId15" Type="http://schemas.openxmlformats.org/officeDocument/2006/relationships/worksheet" Target="worksheets/sheet13.xml" /><Relationship Id="rId14" Type="http://schemas.openxmlformats.org/officeDocument/2006/relationships/worksheet" Target="worksheets/sheet12.xml" /><Relationship Id="rId48" Type="http://schemas.openxmlformats.org/officeDocument/2006/relationships/worksheet" Target="worksheets/sheet46.xml" /><Relationship Id="rId56" Type="http://schemas.openxmlformats.org/officeDocument/2006/relationships/worksheet" Target="worksheets/sheet54.xml" /><Relationship Id="rId75" Type="http://schemas.openxmlformats.org/officeDocument/2006/relationships/worksheet" Target="worksheets/sheet73.xml" /><Relationship Id="rId61" Type="http://schemas.openxmlformats.org/officeDocument/2006/relationships/worksheet" Target="worksheets/sheet59.xml" /><Relationship Id="rId30" Type="http://schemas.openxmlformats.org/officeDocument/2006/relationships/worksheet" Target="worksheets/sheet28.xml" /><Relationship Id="rId34" Type="http://schemas.openxmlformats.org/officeDocument/2006/relationships/worksheet" Target="worksheets/sheet32.xml" /><Relationship Id="rId43" Type="http://schemas.openxmlformats.org/officeDocument/2006/relationships/worksheet" Target="worksheets/sheet41.xml" /><Relationship Id="rId5" Type="http://schemas.openxmlformats.org/officeDocument/2006/relationships/worksheet" Target="worksheets/sheet3.xml" /><Relationship Id="rId76" Type="http://schemas.openxmlformats.org/officeDocument/2006/relationships/worksheet" Target="worksheets/sheet74.xml" /><Relationship Id="rId47" Type="http://schemas.openxmlformats.org/officeDocument/2006/relationships/worksheet" Target="worksheets/sheet45.xml" /><Relationship Id="rId72" Type="http://schemas.openxmlformats.org/officeDocument/2006/relationships/worksheet" Target="worksheets/sheet70.xml" /><Relationship Id="rId70" Type="http://schemas.openxmlformats.org/officeDocument/2006/relationships/worksheet" Target="worksheets/sheet68.xml" /><Relationship Id="rId24" Type="http://schemas.openxmlformats.org/officeDocument/2006/relationships/worksheet" Target="worksheets/sheet22.xml" /><Relationship Id="rId20" Type="http://schemas.openxmlformats.org/officeDocument/2006/relationships/worksheet" Target="worksheets/sheet18.xml" /><Relationship Id="rId69" Type="http://schemas.openxmlformats.org/officeDocument/2006/relationships/worksheet" Target="worksheets/sheet67.xml" /><Relationship Id="rId45" Type="http://schemas.openxmlformats.org/officeDocument/2006/relationships/worksheet" Target="worksheets/sheet43.xml" /><Relationship Id="rId77" Type="http://schemas.openxmlformats.org/officeDocument/2006/relationships/worksheet" Target="worksheets/sheet75.xml" /><Relationship Id="rId46" Type="http://schemas.openxmlformats.org/officeDocument/2006/relationships/worksheet" Target="worksheets/sheet44.xml" /><Relationship Id="rId35" Type="http://schemas.openxmlformats.org/officeDocument/2006/relationships/worksheet" Target="worksheets/sheet33.xml" /><Relationship Id="rId11" Type="http://schemas.openxmlformats.org/officeDocument/2006/relationships/worksheet" Target="worksheets/sheet9.xml" /><Relationship Id="rId16" Type="http://schemas.openxmlformats.org/officeDocument/2006/relationships/worksheet" Target="worksheets/sheet14.xml" /><Relationship Id="rId31" Type="http://schemas.openxmlformats.org/officeDocument/2006/relationships/worksheet" Target="worksheets/sheet29.xml" /><Relationship Id="rId55" Type="http://schemas.openxmlformats.org/officeDocument/2006/relationships/worksheet" Target="worksheets/sheet53.xml" /><Relationship Id="rId33" Type="http://schemas.openxmlformats.org/officeDocument/2006/relationships/worksheet" Target="worksheets/sheet31.xml" /><Relationship Id="rId67" Type="http://schemas.openxmlformats.org/officeDocument/2006/relationships/worksheet" Target="worksheets/sheet65.xml" /><Relationship Id="rId9" Type="http://schemas.openxmlformats.org/officeDocument/2006/relationships/worksheet" Target="worksheets/sheet7.xml" /><Relationship Id="rId17" Type="http://schemas.openxmlformats.org/officeDocument/2006/relationships/worksheet" Target="worksheets/sheet15.xml" /><Relationship Id="rId41" Type="http://schemas.openxmlformats.org/officeDocument/2006/relationships/worksheet" Target="worksheets/sheet39.xml" /><Relationship Id="rId73" Type="http://schemas.openxmlformats.org/officeDocument/2006/relationships/worksheet" Target="worksheets/sheet71.xml" /><Relationship Id="rId29" Type="http://schemas.openxmlformats.org/officeDocument/2006/relationships/worksheet" Target="worksheets/sheet27.xml" /><Relationship Id="rId32" Type="http://schemas.openxmlformats.org/officeDocument/2006/relationships/worksheet" Target="worksheets/sheet30.xml" /><Relationship Id="rId50" Type="http://schemas.openxmlformats.org/officeDocument/2006/relationships/worksheet" Target="worksheets/sheet48.xml" /><Relationship Id="rId44" Type="http://schemas.openxmlformats.org/officeDocument/2006/relationships/worksheet" Target="worksheets/sheet42.xml" /><Relationship Id="rId37" Type="http://schemas.openxmlformats.org/officeDocument/2006/relationships/worksheet" Target="worksheets/sheet35.xml" /><Relationship Id="rId39" Type="http://schemas.openxmlformats.org/officeDocument/2006/relationships/worksheet" Target="worksheets/sheet37.xml" /><Relationship Id="rId59" Type="http://schemas.openxmlformats.org/officeDocument/2006/relationships/worksheet" Target="worksheets/sheet57.xml" /><Relationship Id="rId57" Type="http://schemas.openxmlformats.org/officeDocument/2006/relationships/worksheet" Target="worksheets/sheet55.xml" /><Relationship Id="rId52" Type="http://schemas.openxmlformats.org/officeDocument/2006/relationships/worksheet" Target="worksheets/sheet50.xml" /><Relationship Id="rId78" Type="http://schemas.openxmlformats.org/officeDocument/2006/relationships/worksheet" Target="worksheets/sheet76.xml" /><Relationship Id="rId40" Type="http://schemas.openxmlformats.org/officeDocument/2006/relationships/worksheet" Target="worksheets/sheet38.xml" /><Relationship Id="rId80" Type="http://schemas.openxmlformats.org/officeDocument/2006/relationships/worksheet" Target="worksheets/sheet78.xml" /><Relationship Id="rId65" Type="http://schemas.openxmlformats.org/officeDocument/2006/relationships/worksheet" Target="worksheets/sheet63.xml" /><Relationship Id="rId71" Type="http://schemas.openxmlformats.org/officeDocument/2006/relationships/worksheet" Target="worksheets/sheet69.xml" /><Relationship Id="rId79" Type="http://schemas.openxmlformats.org/officeDocument/2006/relationships/worksheet" Target="worksheets/sheet77.xml" /><Relationship Id="rId2" Type="http://schemas.openxmlformats.org/officeDocument/2006/relationships/styles" Target="styles.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3" Type="http://schemas.openxmlformats.org/officeDocument/2006/relationships/image" Target="../media/image2.png" /><Relationship Id="rId7" Type="http://schemas.openxmlformats.org/officeDocument/2006/relationships/image" Target="../media/image3.png" /><Relationship Id="rId6" Type="http://schemas.openxmlformats.org/officeDocument/2006/relationships/image" Target="../media/image4.png" /><Relationship Id="rId2" Type="http://schemas.openxmlformats.org/officeDocument/2006/relationships/image" Target="../media/image5.png" /><Relationship Id="rId13" Type="http://schemas.openxmlformats.org/officeDocument/2006/relationships/image" Target="../media/image6.png" /><Relationship Id="rId11" Type="http://schemas.openxmlformats.org/officeDocument/2006/relationships/image" Target="../media/image7.png" /><Relationship Id="rId9" Type="http://schemas.openxmlformats.org/officeDocument/2006/relationships/image" Target="../media/image8.png" /><Relationship Id="rId12" Type="http://schemas.openxmlformats.org/officeDocument/2006/relationships/image" Target="../media/image12.png" /><Relationship Id="rId5" Type="http://schemas.openxmlformats.org/officeDocument/2006/relationships/image" Target="../media/image9.png" /><Relationship Id="rId4" Type="http://schemas.openxmlformats.org/officeDocument/2006/relationships/image" Target="../media/image10.png" /><Relationship Id="rId8" Type="http://schemas.openxmlformats.org/officeDocument/2006/relationships/image" Target="../media/image11.png" /><Relationship Id="rId10" Type="http://schemas.openxmlformats.org/officeDocument/2006/relationships/image" Target="../media/image13.png" /><Relationship Id="rId14"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5.png" /><Relationship Id="rId2" Type="http://schemas.openxmlformats.org/officeDocument/2006/relationships/image" Target="../media/image17.png" /></Relationships>
</file>

<file path=xl/drawings/_rels/drawing3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1.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8.png" /><Relationship Id="rId2" Type="http://schemas.openxmlformats.org/officeDocument/2006/relationships/image" Target="../media/image19.png" /></Relationships>
</file>

<file path=xl/drawings/_rels/drawing5.xml.rels><?xml version="1.0" encoding="UTF-8" standalone="yes"?><Relationships xmlns="http://schemas.openxmlformats.org/package/2006/relationships"><Relationship Id="rId1" Type="http://schemas.openxmlformats.org/officeDocument/2006/relationships/image" Target="../media/image15.png" /><Relationship Id="rId3" Type="http://schemas.openxmlformats.org/officeDocument/2006/relationships/image" Target="../media/image19.png" /><Relationship Id="rId2" Type="http://schemas.openxmlformats.org/officeDocument/2006/relationships/image" Target="../media/image16.png" /><Relationship Id="rId4" Type="http://schemas.openxmlformats.org/officeDocument/2006/relationships/image" Target="../media/image18.png" /></Relationships>
</file>

<file path=xl/drawings/_rels/drawing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19175" y="247650"/>
          <a:ext cx="1695450"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xdr:nvSpPr>
        <xdr:cNvPr id="36" name="cmdNoInet_2" hidden="1">
          <a:extLst>
            <a:ext uri="{FF2B5EF4-FFF2-40B4-BE49-F238E27FC236}">
              <a16:creationId xmlns:a16="http://schemas.microsoft.com/office/drawing/2014/main" id="{00000000-0008-0000-0100-000024000000}"/>
            </a:ext>
          </a:extLst>
        </xdr:cNvPr>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48</xdr:col>
      <xdr:colOff>38100</xdr:colOff>
      <xdr:row>27</xdr:row>
      <xdr:rowOff>0</xdr:rowOff>
    </xdr:from>
    <xdr:to>
      <xdr:col>48</xdr:col>
      <xdr:colOff>228600</xdr:colOff>
      <xdr:row>27</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3850600" y="48101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27</xdr:col>
      <xdr:colOff>38100</xdr:colOff>
      <xdr:row>23</xdr:row>
      <xdr:rowOff>0</xdr:rowOff>
    </xdr:from>
    <xdr:ext cx="190500" cy="190500"/>
    <xdr:grpSp>
      <xdr:nvGrpSpPr>
        <xdr:cNvPr id="7"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11963400" y="29337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27</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11925300" y="29337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34</xdr:col>
      <xdr:colOff>38100</xdr:colOff>
      <xdr:row>23</xdr:row>
      <xdr:rowOff>0</xdr:rowOff>
    </xdr:from>
    <xdr:ext cx="190500" cy="190500"/>
    <xdr:grpSp>
      <xdr:nvGrpSpPr>
        <xdr:cNvPr id="15"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15925800" y="29337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34</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15887700" y="29337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41</xdr:col>
      <xdr:colOff>38100</xdr:colOff>
      <xdr:row>23</xdr:row>
      <xdr:rowOff>0</xdr:rowOff>
    </xdr:from>
    <xdr:ext cx="190500" cy="190500"/>
    <xdr:grpSp>
      <xdr:nvGrpSpPr>
        <xdr:cNvPr id="21"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19888200" y="29337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19850100" y="29337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48</xdr:col>
      <xdr:colOff>38100</xdr:colOff>
      <xdr:row>23</xdr:row>
      <xdr:rowOff>0</xdr:rowOff>
    </xdr:from>
    <xdr:ext cx="190500" cy="190500"/>
    <xdr:grpSp>
      <xdr:nvGrpSpPr>
        <xdr:cNvPr id="27"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3850600" y="29337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48</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3812500" y="29337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36"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37"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8"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39"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40"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41"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42"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43"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44"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45"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46"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47"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48"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49"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50"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51"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52"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53"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5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5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5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57"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58"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59"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60"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61"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2"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63"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64"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5"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66"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67"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8"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69"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70"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1"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72"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73"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4"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75"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76"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7"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78"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79"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80"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81"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82"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83"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8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8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8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87"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88"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89"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90"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91"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2"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93"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94"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5"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96"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97"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8"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99"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100"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1"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102"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103"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4"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105"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106"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7"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108"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109"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0"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111"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112"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3"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11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11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117"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118"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9"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49</xdr:col>
      <xdr:colOff>0</xdr:colOff>
      <xdr:row>23</xdr:row>
      <xdr:rowOff>0</xdr:rowOff>
    </xdr:from>
    <xdr:ext cx="190500" cy="190500"/>
    <xdr:grpSp>
      <xdr:nvGrpSpPr>
        <xdr:cNvPr id="120"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24384000" y="2933700"/>
          <a:ext cx="190500" cy="190500"/>
          <a:chOff x="13896191" y="1813753"/>
          <a:chExt cx="211023" cy="178845"/>
        </a:xfrm>
      </xdr:grpSpPr>
      <xdr:sp macro="[0]!modfrmDateChoose.CalendarShow">
        <xdr:nvSpPr>
          <xdr:cNvPr id="121"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2"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ln/>
              <a:solidFill>
                <a:srgbClr val="000000"/>
              </a:solidFill>
              <a:effectLst/>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50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2287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0" y="264795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7.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8.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9.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10.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1.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5" Type="http://schemas.openxmlformats.org/officeDocument/2006/relationships/printerSettings" Target="../printerSettings/printerSettings1.bin" /><Relationship Id="rId3" Type="http://schemas.openxmlformats.org/officeDocument/2006/relationships/image" Target="../media/image1.emf" /><Relationship Id="rId2" Type="http://schemas.openxmlformats.org/officeDocument/2006/relationships/oleObject" Target="../embeddings/_________Microsoft_Word_97_20031.doc" /><Relationship Id="rId4" Type="http://schemas.openxmlformats.org/officeDocument/2006/relationships/vmlDrawing" Target="../drawings/vmlDrawing1.vml"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2.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13.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14.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15.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16.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17.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18.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19.bin"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3.xml" /><Relationship Id="rId2" Type="http://schemas.openxmlformats.org/officeDocument/2006/relationships/printerSettings" Target="../printerSettings/printerSettings20.bin" /></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4.xml" /><Relationship Id="rId2" Type="http://schemas.openxmlformats.org/officeDocument/2006/relationships/printerSettings" Target="../printerSettings/printerSettings21.bin"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35.xml" /><Relationship Id="rId2" Type="http://schemas.openxmlformats.org/officeDocument/2006/relationships/printerSettings" Target="../printerSettings/printerSettings25.bin" /></Relationships>
</file>

<file path=xl/worksheets/_rels/sheet4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8.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9.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6.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7adc75-fa9c-4b18-88fb-2a0ab3f9d74e}">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685bdd1-c303-4a33-9d99-51533d7821c7}">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9" width="10.5714285714286" style="554"/>
    <col min="30" max="249" width="10.5714285714286" style="493"/>
    <col min="250" max="257" width="0" style="493" hidden="1" customWidth="1"/>
    <col min="258" max="258" width="3.71428571428571" style="493" customWidth="1"/>
    <col min="259" max="259" width="3.85714285714286" style="493" customWidth="1"/>
    <col min="260" max="260" width="3.71428571428571" style="493" customWidth="1"/>
    <col min="261" max="261" width="12.7142857142857" style="493" customWidth="1"/>
    <col min="262" max="262" width="52.7142857142857" style="493" customWidth="1"/>
    <col min="263" max="266" width="0" style="493" hidden="1" customWidth="1"/>
    <col min="267" max="267" width="12.2857142857143" style="493" customWidth="1"/>
    <col min="268" max="268" width="6.42857142857143" style="493" customWidth="1"/>
    <col min="269" max="269" width="12.2857142857143" style="493" customWidth="1"/>
    <col min="270" max="270" width="0" style="493" hidden="1" customWidth="1"/>
    <col min="271" max="271" width="3.71428571428571" style="493" customWidth="1"/>
    <col min="272" max="272" width="11.1428571428571" style="493" customWidth="1"/>
    <col min="273" max="274" width="10.5714285714286" style="493"/>
    <col min="275" max="275" width="11.1428571428571" style="493" customWidth="1"/>
    <col min="276" max="505" width="10.5714285714286" style="493"/>
    <col min="506" max="513" width="0" style="493" hidden="1" customWidth="1"/>
    <col min="514" max="514" width="3.71428571428571" style="493" customWidth="1"/>
    <col min="515" max="515" width="3.85714285714286" style="493" customWidth="1"/>
    <col min="516" max="516" width="3.71428571428571" style="493" customWidth="1"/>
    <col min="517" max="517" width="12.7142857142857" style="493" customWidth="1"/>
    <col min="518" max="518" width="52.7142857142857" style="493" customWidth="1"/>
    <col min="519" max="522" width="0" style="493" hidden="1" customWidth="1"/>
    <col min="523" max="523" width="12.2857142857143" style="493" customWidth="1"/>
    <col min="524" max="524" width="6.42857142857143" style="493" customWidth="1"/>
    <col min="525" max="525" width="12.2857142857143" style="493" customWidth="1"/>
    <col min="526" max="526" width="0" style="493" hidden="1" customWidth="1"/>
    <col min="527" max="527" width="3.71428571428571" style="493" customWidth="1"/>
    <col min="528" max="528" width="11.1428571428571" style="493" customWidth="1"/>
    <col min="529" max="530" width="10.5714285714286" style="493"/>
    <col min="531" max="531" width="11.1428571428571" style="493" customWidth="1"/>
    <col min="532" max="761" width="10.5714285714286" style="493"/>
    <col min="762" max="769" width="0" style="493" hidden="1" customWidth="1"/>
    <col min="770" max="770" width="3.71428571428571" style="493" customWidth="1"/>
    <col min="771" max="771" width="3.85714285714286" style="493" customWidth="1"/>
    <col min="772" max="772" width="3.71428571428571" style="493" customWidth="1"/>
    <col min="773" max="773" width="12.7142857142857" style="493" customWidth="1"/>
    <col min="774" max="774" width="52.7142857142857" style="493" customWidth="1"/>
    <col min="775" max="778" width="0" style="493" hidden="1" customWidth="1"/>
    <col min="779" max="779" width="12.2857142857143" style="493" customWidth="1"/>
    <col min="780" max="780" width="6.42857142857143" style="493" customWidth="1"/>
    <col min="781" max="781" width="12.2857142857143" style="493" customWidth="1"/>
    <col min="782" max="782" width="0" style="493" hidden="1" customWidth="1"/>
    <col min="783" max="783" width="3.71428571428571" style="493" customWidth="1"/>
    <col min="784" max="784" width="11.1428571428571" style="493" customWidth="1"/>
    <col min="785" max="786" width="10.5714285714286" style="493"/>
    <col min="787" max="787" width="11.1428571428571" style="493" customWidth="1"/>
    <col min="788" max="1017" width="10.5714285714286" style="493"/>
    <col min="1018" max="1025" width="0" style="493" hidden="1" customWidth="1"/>
    <col min="1026" max="1026" width="3.71428571428571" style="493" customWidth="1"/>
    <col min="1027" max="1027" width="3.85714285714286" style="493" customWidth="1"/>
    <col min="1028" max="1028" width="3.71428571428571" style="493" customWidth="1"/>
    <col min="1029" max="1029" width="12.7142857142857" style="493" customWidth="1"/>
    <col min="1030" max="1030" width="52.7142857142857" style="493" customWidth="1"/>
    <col min="1031" max="1034" width="0" style="493" hidden="1" customWidth="1"/>
    <col min="1035" max="1035" width="12.2857142857143" style="493" customWidth="1"/>
    <col min="1036" max="1036" width="6.42857142857143" style="493" customWidth="1"/>
    <col min="1037" max="1037" width="12.2857142857143" style="493" customWidth="1"/>
    <col min="1038" max="1038" width="0" style="493" hidden="1" customWidth="1"/>
    <col min="1039" max="1039" width="3.71428571428571" style="493" customWidth="1"/>
    <col min="1040" max="1040" width="11.1428571428571" style="493" customWidth="1"/>
    <col min="1041" max="1042" width="10.5714285714286" style="493"/>
    <col min="1043" max="1043" width="11.1428571428571" style="493" customWidth="1"/>
    <col min="1044" max="1273" width="10.5714285714286" style="493"/>
    <col min="1274" max="1281" width="0" style="493" hidden="1" customWidth="1"/>
    <col min="1282" max="1282" width="3.71428571428571" style="493" customWidth="1"/>
    <col min="1283" max="1283" width="3.85714285714286" style="493" customWidth="1"/>
    <col min="1284" max="1284" width="3.71428571428571" style="493" customWidth="1"/>
    <col min="1285" max="1285" width="12.7142857142857" style="493" customWidth="1"/>
    <col min="1286" max="1286" width="52.7142857142857" style="493" customWidth="1"/>
    <col min="1287" max="1290" width="0" style="493" hidden="1" customWidth="1"/>
    <col min="1291" max="1291" width="12.2857142857143" style="493" customWidth="1"/>
    <col min="1292" max="1292" width="6.42857142857143" style="493" customWidth="1"/>
    <col min="1293" max="1293" width="12.2857142857143" style="493" customWidth="1"/>
    <col min="1294" max="1294" width="0" style="493" hidden="1" customWidth="1"/>
    <col min="1295" max="1295" width="3.71428571428571" style="493" customWidth="1"/>
    <col min="1296" max="1296" width="11.1428571428571" style="493" customWidth="1"/>
    <col min="1297" max="1298" width="10.5714285714286" style="493"/>
    <col min="1299" max="1299" width="11.1428571428571" style="493" customWidth="1"/>
    <col min="1300" max="1529" width="10.5714285714286" style="493"/>
    <col min="1530" max="1537" width="0" style="493" hidden="1" customWidth="1"/>
    <col min="1538" max="1538" width="3.71428571428571" style="493" customWidth="1"/>
    <col min="1539" max="1539" width="3.85714285714286" style="493" customWidth="1"/>
    <col min="1540" max="1540" width="3.71428571428571" style="493" customWidth="1"/>
    <col min="1541" max="1541" width="12.7142857142857" style="493" customWidth="1"/>
    <col min="1542" max="1542" width="52.7142857142857" style="493" customWidth="1"/>
    <col min="1543" max="1546" width="0" style="493" hidden="1" customWidth="1"/>
    <col min="1547" max="1547" width="12.2857142857143" style="493" customWidth="1"/>
    <col min="1548" max="1548" width="6.42857142857143" style="493" customWidth="1"/>
    <col min="1549" max="1549" width="12.2857142857143" style="493" customWidth="1"/>
    <col min="1550" max="1550" width="0" style="493" hidden="1" customWidth="1"/>
    <col min="1551" max="1551" width="3.71428571428571" style="493" customWidth="1"/>
    <col min="1552" max="1552" width="11.1428571428571" style="493" customWidth="1"/>
    <col min="1553" max="1554" width="10.5714285714286" style="493"/>
    <col min="1555" max="1555" width="11.1428571428571" style="493" customWidth="1"/>
    <col min="1556" max="1785" width="10.5714285714286" style="493"/>
    <col min="1786" max="1793" width="0" style="493" hidden="1" customWidth="1"/>
    <col min="1794" max="1794" width="3.71428571428571" style="493" customWidth="1"/>
    <col min="1795" max="1795" width="3.85714285714286" style="493" customWidth="1"/>
    <col min="1796" max="1796" width="3.71428571428571" style="493" customWidth="1"/>
    <col min="1797" max="1797" width="12.7142857142857" style="493" customWidth="1"/>
    <col min="1798" max="1798" width="52.7142857142857" style="493" customWidth="1"/>
    <col min="1799" max="1802" width="0" style="493" hidden="1" customWidth="1"/>
    <col min="1803" max="1803" width="12.2857142857143" style="493" customWidth="1"/>
    <col min="1804" max="1804" width="6.42857142857143" style="493" customWidth="1"/>
    <col min="1805" max="1805" width="12.2857142857143" style="493" customWidth="1"/>
    <col min="1806" max="1806" width="0" style="493" hidden="1" customWidth="1"/>
    <col min="1807" max="1807" width="3.71428571428571" style="493" customWidth="1"/>
    <col min="1808" max="1808" width="11.1428571428571" style="493" customWidth="1"/>
    <col min="1809" max="1810" width="10.5714285714286" style="493"/>
    <col min="1811" max="1811" width="11.1428571428571" style="493" customWidth="1"/>
    <col min="1812" max="2041" width="10.5714285714286" style="493"/>
    <col min="2042" max="2049" width="0" style="493" hidden="1" customWidth="1"/>
    <col min="2050" max="2050" width="3.71428571428571" style="493" customWidth="1"/>
    <col min="2051" max="2051" width="3.85714285714286" style="493" customWidth="1"/>
    <col min="2052" max="2052" width="3.71428571428571" style="493" customWidth="1"/>
    <col min="2053" max="2053" width="12.7142857142857" style="493" customWidth="1"/>
    <col min="2054" max="2054" width="52.7142857142857" style="493" customWidth="1"/>
    <col min="2055" max="2058" width="0" style="493" hidden="1" customWidth="1"/>
    <col min="2059" max="2059" width="12.2857142857143" style="493" customWidth="1"/>
    <col min="2060" max="2060" width="6.42857142857143" style="493" customWidth="1"/>
    <col min="2061" max="2061" width="12.2857142857143" style="493" customWidth="1"/>
    <col min="2062" max="2062" width="0" style="493" hidden="1" customWidth="1"/>
    <col min="2063" max="2063" width="3.71428571428571" style="493" customWidth="1"/>
    <col min="2064" max="2064" width="11.1428571428571" style="493" customWidth="1"/>
    <col min="2065" max="2066" width="10.5714285714286" style="493"/>
    <col min="2067" max="2067" width="11.1428571428571" style="493" customWidth="1"/>
    <col min="2068" max="2297" width="10.5714285714286" style="493"/>
    <col min="2298" max="2305" width="0" style="493" hidden="1" customWidth="1"/>
    <col min="2306" max="2306" width="3.71428571428571" style="493" customWidth="1"/>
    <col min="2307" max="2307" width="3.85714285714286" style="493" customWidth="1"/>
    <col min="2308" max="2308" width="3.71428571428571" style="493" customWidth="1"/>
    <col min="2309" max="2309" width="12.7142857142857" style="493" customWidth="1"/>
    <col min="2310" max="2310" width="52.7142857142857" style="493" customWidth="1"/>
    <col min="2311" max="2314" width="0" style="493" hidden="1" customWidth="1"/>
    <col min="2315" max="2315" width="12.2857142857143" style="493" customWidth="1"/>
    <col min="2316" max="2316" width="6.42857142857143" style="493" customWidth="1"/>
    <col min="2317" max="2317" width="12.2857142857143" style="493" customWidth="1"/>
    <col min="2318" max="2318" width="0" style="493" hidden="1" customWidth="1"/>
    <col min="2319" max="2319" width="3.71428571428571" style="493" customWidth="1"/>
    <col min="2320" max="2320" width="11.1428571428571" style="493" customWidth="1"/>
    <col min="2321" max="2322" width="10.5714285714286" style="493"/>
    <col min="2323" max="2323" width="11.1428571428571" style="493" customWidth="1"/>
    <col min="2324" max="2553" width="10.5714285714286" style="493"/>
    <col min="2554" max="2561" width="0" style="493" hidden="1" customWidth="1"/>
    <col min="2562" max="2562" width="3.71428571428571" style="493" customWidth="1"/>
    <col min="2563" max="2563" width="3.85714285714286" style="493" customWidth="1"/>
    <col min="2564" max="2564" width="3.71428571428571" style="493" customWidth="1"/>
    <col min="2565" max="2565" width="12.7142857142857" style="493" customWidth="1"/>
    <col min="2566" max="2566" width="52.7142857142857" style="493" customWidth="1"/>
    <col min="2567" max="2570" width="0" style="493" hidden="1" customWidth="1"/>
    <col min="2571" max="2571" width="12.2857142857143" style="493" customWidth="1"/>
    <col min="2572" max="2572" width="6.42857142857143" style="493" customWidth="1"/>
    <col min="2573" max="2573" width="12.2857142857143" style="493" customWidth="1"/>
    <col min="2574" max="2574" width="0" style="493" hidden="1" customWidth="1"/>
    <col min="2575" max="2575" width="3.71428571428571" style="493" customWidth="1"/>
    <col min="2576" max="2576" width="11.1428571428571" style="493" customWidth="1"/>
    <col min="2577" max="2578" width="10.5714285714286" style="493"/>
    <col min="2579" max="2579" width="11.1428571428571" style="493" customWidth="1"/>
    <col min="2580" max="2809" width="10.5714285714286" style="493"/>
    <col min="2810" max="2817" width="0" style="493" hidden="1" customWidth="1"/>
    <col min="2818" max="2818" width="3.71428571428571" style="493" customWidth="1"/>
    <col min="2819" max="2819" width="3.85714285714286" style="493" customWidth="1"/>
    <col min="2820" max="2820" width="3.71428571428571" style="493" customWidth="1"/>
    <col min="2821" max="2821" width="12.7142857142857" style="493" customWidth="1"/>
    <col min="2822" max="2822" width="52.7142857142857" style="493" customWidth="1"/>
    <col min="2823" max="2826" width="0" style="493" hidden="1" customWidth="1"/>
    <col min="2827" max="2827" width="12.2857142857143" style="493" customWidth="1"/>
    <col min="2828" max="2828" width="6.42857142857143" style="493" customWidth="1"/>
    <col min="2829" max="2829" width="12.2857142857143" style="493" customWidth="1"/>
    <col min="2830" max="2830" width="0" style="493" hidden="1" customWidth="1"/>
    <col min="2831" max="2831" width="3.71428571428571" style="493" customWidth="1"/>
    <col min="2832" max="2832" width="11.1428571428571" style="493" customWidth="1"/>
    <col min="2833" max="2834" width="10.5714285714286" style="493"/>
    <col min="2835" max="2835" width="11.1428571428571" style="493" customWidth="1"/>
    <col min="2836" max="3065" width="10.5714285714286" style="493"/>
    <col min="3066" max="3073" width="0" style="493" hidden="1" customWidth="1"/>
    <col min="3074" max="3074" width="3.71428571428571" style="493" customWidth="1"/>
    <col min="3075" max="3075" width="3.85714285714286" style="493" customWidth="1"/>
    <col min="3076" max="3076" width="3.71428571428571" style="493" customWidth="1"/>
    <col min="3077" max="3077" width="12.7142857142857" style="493" customWidth="1"/>
    <col min="3078" max="3078" width="52.7142857142857" style="493" customWidth="1"/>
    <col min="3079" max="3082" width="0" style="493" hidden="1" customWidth="1"/>
    <col min="3083" max="3083" width="12.2857142857143" style="493" customWidth="1"/>
    <col min="3084" max="3084" width="6.42857142857143" style="493" customWidth="1"/>
    <col min="3085" max="3085" width="12.2857142857143" style="493" customWidth="1"/>
    <col min="3086" max="3086" width="0" style="493" hidden="1" customWidth="1"/>
    <col min="3087" max="3087" width="3.71428571428571" style="493" customWidth="1"/>
    <col min="3088" max="3088" width="11.1428571428571" style="493" customWidth="1"/>
    <col min="3089" max="3090" width="10.5714285714286" style="493"/>
    <col min="3091" max="3091" width="11.1428571428571" style="493" customWidth="1"/>
    <col min="3092" max="3321" width="10.5714285714286" style="493"/>
    <col min="3322" max="3329" width="0" style="493" hidden="1" customWidth="1"/>
    <col min="3330" max="3330" width="3.71428571428571" style="493" customWidth="1"/>
    <col min="3331" max="3331" width="3.85714285714286" style="493" customWidth="1"/>
    <col min="3332" max="3332" width="3.71428571428571" style="493" customWidth="1"/>
    <col min="3333" max="3333" width="12.7142857142857" style="493" customWidth="1"/>
    <col min="3334" max="3334" width="52.7142857142857" style="493" customWidth="1"/>
    <col min="3335" max="3338" width="0" style="493" hidden="1" customWidth="1"/>
    <col min="3339" max="3339" width="12.2857142857143" style="493" customWidth="1"/>
    <col min="3340" max="3340" width="6.42857142857143" style="493" customWidth="1"/>
    <col min="3341" max="3341" width="12.2857142857143" style="493" customWidth="1"/>
    <col min="3342" max="3342" width="0" style="493" hidden="1" customWidth="1"/>
    <col min="3343" max="3343" width="3.71428571428571" style="493" customWidth="1"/>
    <col min="3344" max="3344" width="11.1428571428571" style="493" customWidth="1"/>
    <col min="3345" max="3346" width="10.5714285714286" style="493"/>
    <col min="3347" max="3347" width="11.1428571428571" style="493" customWidth="1"/>
    <col min="3348" max="3577" width="10.5714285714286" style="493"/>
    <col min="3578" max="3585" width="0" style="493" hidden="1" customWidth="1"/>
    <col min="3586" max="3586" width="3.71428571428571" style="493" customWidth="1"/>
    <col min="3587" max="3587" width="3.85714285714286" style="493" customWidth="1"/>
    <col min="3588" max="3588" width="3.71428571428571" style="493" customWidth="1"/>
    <col min="3589" max="3589" width="12.7142857142857" style="493" customWidth="1"/>
    <col min="3590" max="3590" width="52.7142857142857" style="493" customWidth="1"/>
    <col min="3591" max="3594" width="0" style="493" hidden="1" customWidth="1"/>
    <col min="3595" max="3595" width="12.2857142857143" style="493" customWidth="1"/>
    <col min="3596" max="3596" width="6.42857142857143" style="493" customWidth="1"/>
    <col min="3597" max="3597" width="12.2857142857143" style="493" customWidth="1"/>
    <col min="3598" max="3598" width="0" style="493" hidden="1" customWidth="1"/>
    <col min="3599" max="3599" width="3.71428571428571" style="493" customWidth="1"/>
    <col min="3600" max="3600" width="11.1428571428571" style="493" customWidth="1"/>
    <col min="3601" max="3602" width="10.5714285714286" style="493"/>
    <col min="3603" max="3603" width="11.1428571428571" style="493" customWidth="1"/>
    <col min="3604" max="3833" width="10.5714285714286" style="493"/>
    <col min="3834" max="3841" width="0" style="493" hidden="1" customWidth="1"/>
    <col min="3842" max="3842" width="3.71428571428571" style="493" customWidth="1"/>
    <col min="3843" max="3843" width="3.85714285714286" style="493" customWidth="1"/>
    <col min="3844" max="3844" width="3.71428571428571" style="493" customWidth="1"/>
    <col min="3845" max="3845" width="12.7142857142857" style="493" customWidth="1"/>
    <col min="3846" max="3846" width="52.7142857142857" style="493" customWidth="1"/>
    <col min="3847" max="3850" width="0" style="493" hidden="1" customWidth="1"/>
    <col min="3851" max="3851" width="12.2857142857143" style="493" customWidth="1"/>
    <col min="3852" max="3852" width="6.42857142857143" style="493" customWidth="1"/>
    <col min="3853" max="3853" width="12.2857142857143" style="493" customWidth="1"/>
    <col min="3854" max="3854" width="0" style="493" hidden="1" customWidth="1"/>
    <col min="3855" max="3855" width="3.71428571428571" style="493" customWidth="1"/>
    <col min="3856" max="3856" width="11.1428571428571" style="493" customWidth="1"/>
    <col min="3857" max="3858" width="10.5714285714286" style="493"/>
    <col min="3859" max="3859" width="11.1428571428571" style="493" customWidth="1"/>
    <col min="3860" max="4089" width="10.5714285714286" style="493"/>
    <col min="4090" max="4097" width="0" style="493" hidden="1" customWidth="1"/>
    <col min="4098" max="4098" width="3.71428571428571" style="493" customWidth="1"/>
    <col min="4099" max="4099" width="3.85714285714286" style="493" customWidth="1"/>
    <col min="4100" max="4100" width="3.71428571428571" style="493" customWidth="1"/>
    <col min="4101" max="4101" width="12.7142857142857" style="493" customWidth="1"/>
    <col min="4102" max="4102" width="52.7142857142857" style="493" customWidth="1"/>
    <col min="4103" max="4106" width="0" style="493" hidden="1" customWidth="1"/>
    <col min="4107" max="4107" width="12.2857142857143" style="493" customWidth="1"/>
    <col min="4108" max="4108" width="6.42857142857143" style="493" customWidth="1"/>
    <col min="4109" max="4109" width="12.2857142857143" style="493" customWidth="1"/>
    <col min="4110" max="4110" width="0" style="493" hidden="1" customWidth="1"/>
    <col min="4111" max="4111" width="3.71428571428571" style="493" customWidth="1"/>
    <col min="4112" max="4112" width="11.1428571428571" style="493" customWidth="1"/>
    <col min="4113" max="4114" width="10.5714285714286" style="493"/>
    <col min="4115" max="4115" width="11.1428571428571" style="493" customWidth="1"/>
    <col min="4116" max="4345" width="10.5714285714286" style="493"/>
    <col min="4346" max="4353" width="0" style="493" hidden="1" customWidth="1"/>
    <col min="4354" max="4354" width="3.71428571428571" style="493" customWidth="1"/>
    <col min="4355" max="4355" width="3.85714285714286" style="493" customWidth="1"/>
    <col min="4356" max="4356" width="3.71428571428571" style="493" customWidth="1"/>
    <col min="4357" max="4357" width="12.7142857142857" style="493" customWidth="1"/>
    <col min="4358" max="4358" width="52.7142857142857" style="493" customWidth="1"/>
    <col min="4359" max="4362" width="0" style="493" hidden="1" customWidth="1"/>
    <col min="4363" max="4363" width="12.2857142857143" style="493" customWidth="1"/>
    <col min="4364" max="4364" width="6.42857142857143" style="493" customWidth="1"/>
    <col min="4365" max="4365" width="12.2857142857143" style="493" customWidth="1"/>
    <col min="4366" max="4366" width="0" style="493" hidden="1" customWidth="1"/>
    <col min="4367" max="4367" width="3.71428571428571" style="493" customWidth="1"/>
    <col min="4368" max="4368" width="11.1428571428571" style="493" customWidth="1"/>
    <col min="4369" max="4370" width="10.5714285714286" style="493"/>
    <col min="4371" max="4371" width="11.1428571428571" style="493" customWidth="1"/>
    <col min="4372" max="4601" width="10.5714285714286" style="493"/>
    <col min="4602" max="4609" width="0" style="493" hidden="1" customWidth="1"/>
    <col min="4610" max="4610" width="3.71428571428571" style="493" customWidth="1"/>
    <col min="4611" max="4611" width="3.85714285714286" style="493" customWidth="1"/>
    <col min="4612" max="4612" width="3.71428571428571" style="493" customWidth="1"/>
    <col min="4613" max="4613" width="12.7142857142857" style="493" customWidth="1"/>
    <col min="4614" max="4614" width="52.7142857142857" style="493" customWidth="1"/>
    <col min="4615" max="4618" width="0" style="493" hidden="1" customWidth="1"/>
    <col min="4619" max="4619" width="12.2857142857143" style="493" customWidth="1"/>
    <col min="4620" max="4620" width="6.42857142857143" style="493" customWidth="1"/>
    <col min="4621" max="4621" width="12.2857142857143" style="493" customWidth="1"/>
    <col min="4622" max="4622" width="0" style="493" hidden="1" customWidth="1"/>
    <col min="4623" max="4623" width="3.71428571428571" style="493" customWidth="1"/>
    <col min="4624" max="4624" width="11.1428571428571" style="493" customWidth="1"/>
    <col min="4625" max="4626" width="10.5714285714286" style="493"/>
    <col min="4627" max="4627" width="11.1428571428571" style="493" customWidth="1"/>
    <col min="4628" max="4857" width="10.5714285714286" style="493"/>
    <col min="4858" max="4865" width="0" style="493" hidden="1" customWidth="1"/>
    <col min="4866" max="4866" width="3.71428571428571" style="493" customWidth="1"/>
    <col min="4867" max="4867" width="3.85714285714286" style="493" customWidth="1"/>
    <col min="4868" max="4868" width="3.71428571428571" style="493" customWidth="1"/>
    <col min="4869" max="4869" width="12.7142857142857" style="493" customWidth="1"/>
    <col min="4870" max="4870" width="52.7142857142857" style="493" customWidth="1"/>
    <col min="4871" max="4874" width="0" style="493" hidden="1" customWidth="1"/>
    <col min="4875" max="4875" width="12.2857142857143" style="493" customWidth="1"/>
    <col min="4876" max="4876" width="6.42857142857143" style="493" customWidth="1"/>
    <col min="4877" max="4877" width="12.2857142857143" style="493" customWidth="1"/>
    <col min="4878" max="4878" width="0" style="493" hidden="1" customWidth="1"/>
    <col min="4879" max="4879" width="3.71428571428571" style="493" customWidth="1"/>
    <col min="4880" max="4880" width="11.1428571428571" style="493" customWidth="1"/>
    <col min="4881" max="4882" width="10.5714285714286" style="493"/>
    <col min="4883" max="4883" width="11.1428571428571" style="493" customWidth="1"/>
    <col min="4884" max="5113" width="10.5714285714286" style="493"/>
    <col min="5114" max="5121" width="0" style="493" hidden="1" customWidth="1"/>
    <col min="5122" max="5122" width="3.71428571428571" style="493" customWidth="1"/>
    <col min="5123" max="5123" width="3.85714285714286" style="493" customWidth="1"/>
    <col min="5124" max="5124" width="3.71428571428571" style="493" customWidth="1"/>
    <col min="5125" max="5125" width="12.7142857142857" style="493" customWidth="1"/>
    <col min="5126" max="5126" width="52.7142857142857" style="493" customWidth="1"/>
    <col min="5127" max="5130" width="0" style="493" hidden="1" customWidth="1"/>
    <col min="5131" max="5131" width="12.2857142857143" style="493" customWidth="1"/>
    <col min="5132" max="5132" width="6.42857142857143" style="493" customWidth="1"/>
    <col min="5133" max="5133" width="12.2857142857143" style="493" customWidth="1"/>
    <col min="5134" max="5134" width="0" style="493" hidden="1" customWidth="1"/>
    <col min="5135" max="5135" width="3.71428571428571" style="493" customWidth="1"/>
    <col min="5136" max="5136" width="11.1428571428571" style="493" customWidth="1"/>
    <col min="5137" max="5138" width="10.5714285714286" style="493"/>
    <col min="5139" max="5139" width="11.1428571428571" style="493" customWidth="1"/>
    <col min="5140" max="5369" width="10.5714285714286" style="493"/>
    <col min="5370" max="5377" width="0" style="493" hidden="1" customWidth="1"/>
    <col min="5378" max="5378" width="3.71428571428571" style="493" customWidth="1"/>
    <col min="5379" max="5379" width="3.85714285714286" style="493" customWidth="1"/>
    <col min="5380" max="5380" width="3.71428571428571" style="493" customWidth="1"/>
    <col min="5381" max="5381" width="12.7142857142857" style="493" customWidth="1"/>
    <col min="5382" max="5382" width="52.7142857142857" style="493" customWidth="1"/>
    <col min="5383" max="5386" width="0" style="493" hidden="1" customWidth="1"/>
    <col min="5387" max="5387" width="12.2857142857143" style="493" customWidth="1"/>
    <col min="5388" max="5388" width="6.42857142857143" style="493" customWidth="1"/>
    <col min="5389" max="5389" width="12.2857142857143" style="493" customWidth="1"/>
    <col min="5390" max="5390" width="0" style="493" hidden="1" customWidth="1"/>
    <col min="5391" max="5391" width="3.71428571428571" style="493" customWidth="1"/>
    <col min="5392" max="5392" width="11.1428571428571" style="493" customWidth="1"/>
    <col min="5393" max="5394" width="10.5714285714286" style="493"/>
    <col min="5395" max="5395" width="11.1428571428571" style="493" customWidth="1"/>
    <col min="5396" max="5625" width="10.5714285714286" style="493"/>
    <col min="5626" max="5633" width="0" style="493" hidden="1" customWidth="1"/>
    <col min="5634" max="5634" width="3.71428571428571" style="493" customWidth="1"/>
    <col min="5635" max="5635" width="3.85714285714286" style="493" customWidth="1"/>
    <col min="5636" max="5636" width="3.71428571428571" style="493" customWidth="1"/>
    <col min="5637" max="5637" width="12.7142857142857" style="493" customWidth="1"/>
    <col min="5638" max="5638" width="52.7142857142857" style="493" customWidth="1"/>
    <col min="5639" max="5642" width="0" style="493" hidden="1" customWidth="1"/>
    <col min="5643" max="5643" width="12.2857142857143" style="493" customWidth="1"/>
    <col min="5644" max="5644" width="6.42857142857143" style="493" customWidth="1"/>
    <col min="5645" max="5645" width="12.2857142857143" style="493" customWidth="1"/>
    <col min="5646" max="5646" width="0" style="493" hidden="1" customWidth="1"/>
    <col min="5647" max="5647" width="3.71428571428571" style="493" customWidth="1"/>
    <col min="5648" max="5648" width="11.1428571428571" style="493" customWidth="1"/>
    <col min="5649" max="5650" width="10.5714285714286" style="493"/>
    <col min="5651" max="5651" width="11.1428571428571" style="493" customWidth="1"/>
    <col min="5652" max="5881" width="10.5714285714286" style="493"/>
    <col min="5882" max="5889" width="0" style="493" hidden="1" customWidth="1"/>
    <col min="5890" max="5890" width="3.71428571428571" style="493" customWidth="1"/>
    <col min="5891" max="5891" width="3.85714285714286" style="493" customWidth="1"/>
    <col min="5892" max="5892" width="3.71428571428571" style="493" customWidth="1"/>
    <col min="5893" max="5893" width="12.7142857142857" style="493" customWidth="1"/>
    <col min="5894" max="5894" width="52.7142857142857" style="493" customWidth="1"/>
    <col min="5895" max="5898" width="0" style="493" hidden="1" customWidth="1"/>
    <col min="5899" max="5899" width="12.2857142857143" style="493" customWidth="1"/>
    <col min="5900" max="5900" width="6.42857142857143" style="493" customWidth="1"/>
    <col min="5901" max="5901" width="12.2857142857143" style="493" customWidth="1"/>
    <col min="5902" max="5902" width="0" style="493" hidden="1" customWidth="1"/>
    <col min="5903" max="5903" width="3.71428571428571" style="493" customWidth="1"/>
    <col min="5904" max="5904" width="11.1428571428571" style="493" customWidth="1"/>
    <col min="5905" max="5906" width="10.5714285714286" style="493"/>
    <col min="5907" max="5907" width="11.1428571428571" style="493" customWidth="1"/>
    <col min="5908" max="6137" width="10.5714285714286" style="493"/>
    <col min="6138" max="6145" width="0" style="493" hidden="1" customWidth="1"/>
    <col min="6146" max="6146" width="3.71428571428571" style="493" customWidth="1"/>
    <col min="6147" max="6147" width="3.85714285714286" style="493" customWidth="1"/>
    <col min="6148" max="6148" width="3.71428571428571" style="493" customWidth="1"/>
    <col min="6149" max="6149" width="12.7142857142857" style="493" customWidth="1"/>
    <col min="6150" max="6150" width="52.7142857142857" style="493" customWidth="1"/>
    <col min="6151" max="6154" width="0" style="493" hidden="1" customWidth="1"/>
    <col min="6155" max="6155" width="12.2857142857143" style="493" customWidth="1"/>
    <col min="6156" max="6156" width="6.42857142857143" style="493" customWidth="1"/>
    <col min="6157" max="6157" width="12.2857142857143" style="493" customWidth="1"/>
    <col min="6158" max="6158" width="0" style="493" hidden="1" customWidth="1"/>
    <col min="6159" max="6159" width="3.71428571428571" style="493" customWidth="1"/>
    <col min="6160" max="6160" width="11.1428571428571" style="493" customWidth="1"/>
    <col min="6161" max="6162" width="10.5714285714286" style="493"/>
    <col min="6163" max="6163" width="11.1428571428571" style="493" customWidth="1"/>
    <col min="6164" max="6393" width="10.5714285714286" style="493"/>
    <col min="6394" max="6401" width="0" style="493" hidden="1" customWidth="1"/>
    <col min="6402" max="6402" width="3.71428571428571" style="493" customWidth="1"/>
    <col min="6403" max="6403" width="3.85714285714286" style="493" customWidth="1"/>
    <col min="6404" max="6404" width="3.71428571428571" style="493" customWidth="1"/>
    <col min="6405" max="6405" width="12.7142857142857" style="493" customWidth="1"/>
    <col min="6406" max="6406" width="52.7142857142857" style="493" customWidth="1"/>
    <col min="6407" max="6410" width="0" style="493" hidden="1" customWidth="1"/>
    <col min="6411" max="6411" width="12.2857142857143" style="493" customWidth="1"/>
    <col min="6412" max="6412" width="6.42857142857143" style="493" customWidth="1"/>
    <col min="6413" max="6413" width="12.2857142857143" style="493" customWidth="1"/>
    <col min="6414" max="6414" width="0" style="493" hidden="1" customWidth="1"/>
    <col min="6415" max="6415" width="3.71428571428571" style="493" customWidth="1"/>
    <col min="6416" max="6416" width="11.1428571428571" style="493" customWidth="1"/>
    <col min="6417" max="6418" width="10.5714285714286" style="493"/>
    <col min="6419" max="6419" width="11.1428571428571" style="493" customWidth="1"/>
    <col min="6420" max="6649" width="10.5714285714286" style="493"/>
    <col min="6650" max="6657" width="0" style="493" hidden="1" customWidth="1"/>
    <col min="6658" max="6658" width="3.71428571428571" style="493" customWidth="1"/>
    <col min="6659" max="6659" width="3.85714285714286" style="493" customWidth="1"/>
    <col min="6660" max="6660" width="3.71428571428571" style="493" customWidth="1"/>
    <col min="6661" max="6661" width="12.7142857142857" style="493" customWidth="1"/>
    <col min="6662" max="6662" width="52.7142857142857" style="493" customWidth="1"/>
    <col min="6663" max="6666" width="0" style="493" hidden="1" customWidth="1"/>
    <col min="6667" max="6667" width="12.2857142857143" style="493" customWidth="1"/>
    <col min="6668" max="6668" width="6.42857142857143" style="493" customWidth="1"/>
    <col min="6669" max="6669" width="12.2857142857143" style="493" customWidth="1"/>
    <col min="6670" max="6670" width="0" style="493" hidden="1" customWidth="1"/>
    <col min="6671" max="6671" width="3.71428571428571" style="493" customWidth="1"/>
    <col min="6672" max="6672" width="11.1428571428571" style="493" customWidth="1"/>
    <col min="6673" max="6674" width="10.5714285714286" style="493"/>
    <col min="6675" max="6675" width="11.1428571428571" style="493" customWidth="1"/>
    <col min="6676" max="6905" width="10.5714285714286" style="493"/>
    <col min="6906" max="6913" width="0" style="493" hidden="1" customWidth="1"/>
    <col min="6914" max="6914" width="3.71428571428571" style="493" customWidth="1"/>
    <col min="6915" max="6915" width="3.85714285714286" style="493" customWidth="1"/>
    <col min="6916" max="6916" width="3.71428571428571" style="493" customWidth="1"/>
    <col min="6917" max="6917" width="12.7142857142857" style="493" customWidth="1"/>
    <col min="6918" max="6918" width="52.7142857142857" style="493" customWidth="1"/>
    <col min="6919" max="6922" width="0" style="493" hidden="1" customWidth="1"/>
    <col min="6923" max="6923" width="12.2857142857143" style="493" customWidth="1"/>
    <col min="6924" max="6924" width="6.42857142857143" style="493" customWidth="1"/>
    <col min="6925" max="6925" width="12.2857142857143" style="493" customWidth="1"/>
    <col min="6926" max="6926" width="0" style="493" hidden="1" customWidth="1"/>
    <col min="6927" max="6927" width="3.71428571428571" style="493" customWidth="1"/>
    <col min="6928" max="6928" width="11.1428571428571" style="493" customWidth="1"/>
    <col min="6929" max="6930" width="10.5714285714286" style="493"/>
    <col min="6931" max="6931" width="11.1428571428571" style="493" customWidth="1"/>
    <col min="6932" max="7161" width="10.5714285714286" style="493"/>
    <col min="7162" max="7169" width="0" style="493" hidden="1" customWidth="1"/>
    <col min="7170" max="7170" width="3.71428571428571" style="493" customWidth="1"/>
    <col min="7171" max="7171" width="3.85714285714286" style="493" customWidth="1"/>
    <col min="7172" max="7172" width="3.71428571428571" style="493" customWidth="1"/>
    <col min="7173" max="7173" width="12.7142857142857" style="493" customWidth="1"/>
    <col min="7174" max="7174" width="52.7142857142857" style="493" customWidth="1"/>
    <col min="7175" max="7178" width="0" style="493" hidden="1" customWidth="1"/>
    <col min="7179" max="7179" width="12.2857142857143" style="493" customWidth="1"/>
    <col min="7180" max="7180" width="6.42857142857143" style="493" customWidth="1"/>
    <col min="7181" max="7181" width="12.2857142857143" style="493" customWidth="1"/>
    <col min="7182" max="7182" width="0" style="493" hidden="1" customWidth="1"/>
    <col min="7183" max="7183" width="3.71428571428571" style="493" customWidth="1"/>
    <col min="7184" max="7184" width="11.1428571428571" style="493" customWidth="1"/>
    <col min="7185" max="7186" width="10.5714285714286" style="493"/>
    <col min="7187" max="7187" width="11.1428571428571" style="493" customWidth="1"/>
    <col min="7188" max="7417" width="10.5714285714286" style="493"/>
    <col min="7418" max="7425" width="0" style="493" hidden="1" customWidth="1"/>
    <col min="7426" max="7426" width="3.71428571428571" style="493" customWidth="1"/>
    <col min="7427" max="7427" width="3.85714285714286" style="493" customWidth="1"/>
    <col min="7428" max="7428" width="3.71428571428571" style="493" customWidth="1"/>
    <col min="7429" max="7429" width="12.7142857142857" style="493" customWidth="1"/>
    <col min="7430" max="7430" width="52.7142857142857" style="493" customWidth="1"/>
    <col min="7431" max="7434" width="0" style="493" hidden="1" customWidth="1"/>
    <col min="7435" max="7435" width="12.2857142857143" style="493" customWidth="1"/>
    <col min="7436" max="7436" width="6.42857142857143" style="493" customWidth="1"/>
    <col min="7437" max="7437" width="12.2857142857143" style="493" customWidth="1"/>
    <col min="7438" max="7438" width="0" style="493" hidden="1" customWidth="1"/>
    <col min="7439" max="7439" width="3.71428571428571" style="493" customWidth="1"/>
    <col min="7440" max="7440" width="11.1428571428571" style="493" customWidth="1"/>
    <col min="7441" max="7442" width="10.5714285714286" style="493"/>
    <col min="7443" max="7443" width="11.1428571428571" style="493" customWidth="1"/>
    <col min="7444" max="7673" width="10.5714285714286" style="493"/>
    <col min="7674" max="7681" width="0" style="493" hidden="1" customWidth="1"/>
    <col min="7682" max="7682" width="3.71428571428571" style="493" customWidth="1"/>
    <col min="7683" max="7683" width="3.85714285714286" style="493" customWidth="1"/>
    <col min="7684" max="7684" width="3.71428571428571" style="493" customWidth="1"/>
    <col min="7685" max="7685" width="12.7142857142857" style="493" customWidth="1"/>
    <col min="7686" max="7686" width="52.7142857142857" style="493" customWidth="1"/>
    <col min="7687" max="7690" width="0" style="493" hidden="1" customWidth="1"/>
    <col min="7691" max="7691" width="12.2857142857143" style="493" customWidth="1"/>
    <col min="7692" max="7692" width="6.42857142857143" style="493" customWidth="1"/>
    <col min="7693" max="7693" width="12.2857142857143" style="493" customWidth="1"/>
    <col min="7694" max="7694" width="0" style="493" hidden="1" customWidth="1"/>
    <col min="7695" max="7695" width="3.71428571428571" style="493" customWidth="1"/>
    <col min="7696" max="7696" width="11.1428571428571" style="493" customWidth="1"/>
    <col min="7697" max="7698" width="10.5714285714286" style="493"/>
    <col min="7699" max="7699" width="11.1428571428571" style="493" customWidth="1"/>
    <col min="7700" max="7929" width="10.5714285714286" style="493"/>
    <col min="7930" max="7937" width="0" style="493" hidden="1" customWidth="1"/>
    <col min="7938" max="7938" width="3.71428571428571" style="493" customWidth="1"/>
    <col min="7939" max="7939" width="3.85714285714286" style="493" customWidth="1"/>
    <col min="7940" max="7940" width="3.71428571428571" style="493" customWidth="1"/>
    <col min="7941" max="7941" width="12.7142857142857" style="493" customWidth="1"/>
    <col min="7942" max="7942" width="52.7142857142857" style="493" customWidth="1"/>
    <col min="7943" max="7946" width="0" style="493" hidden="1" customWidth="1"/>
    <col min="7947" max="7947" width="12.2857142857143" style="493" customWidth="1"/>
    <col min="7948" max="7948" width="6.42857142857143" style="493" customWidth="1"/>
    <col min="7949" max="7949" width="12.2857142857143" style="493" customWidth="1"/>
    <col min="7950" max="7950" width="0" style="493" hidden="1" customWidth="1"/>
    <col min="7951" max="7951" width="3.71428571428571" style="493" customWidth="1"/>
    <col min="7952" max="7952" width="11.1428571428571" style="493" customWidth="1"/>
    <col min="7953" max="7954" width="10.5714285714286" style="493"/>
    <col min="7955" max="7955" width="11.1428571428571" style="493" customWidth="1"/>
    <col min="7956" max="8185" width="10.5714285714286" style="493"/>
    <col min="8186" max="8193" width="0" style="493" hidden="1" customWidth="1"/>
    <col min="8194" max="8194" width="3.71428571428571" style="493" customWidth="1"/>
    <col min="8195" max="8195" width="3.85714285714286" style="493" customWidth="1"/>
    <col min="8196" max="8196" width="3.71428571428571" style="493" customWidth="1"/>
    <col min="8197" max="8197" width="12.7142857142857" style="493" customWidth="1"/>
    <col min="8198" max="8198" width="52.7142857142857" style="493" customWidth="1"/>
    <col min="8199" max="8202" width="0" style="493" hidden="1" customWidth="1"/>
    <col min="8203" max="8203" width="12.2857142857143" style="493" customWidth="1"/>
    <col min="8204" max="8204" width="6.42857142857143" style="493" customWidth="1"/>
    <col min="8205" max="8205" width="12.2857142857143" style="493" customWidth="1"/>
    <col min="8206" max="8206" width="0" style="493" hidden="1" customWidth="1"/>
    <col min="8207" max="8207" width="3.71428571428571" style="493" customWidth="1"/>
    <col min="8208" max="8208" width="11.1428571428571" style="493" customWidth="1"/>
    <col min="8209" max="8210" width="10.5714285714286" style="493"/>
    <col min="8211" max="8211" width="11.1428571428571" style="493" customWidth="1"/>
    <col min="8212" max="8441" width="10.5714285714286" style="493"/>
    <col min="8442" max="8449" width="0" style="493" hidden="1" customWidth="1"/>
    <col min="8450" max="8450" width="3.71428571428571" style="493" customWidth="1"/>
    <col min="8451" max="8451" width="3.85714285714286" style="493" customWidth="1"/>
    <col min="8452" max="8452" width="3.71428571428571" style="493" customWidth="1"/>
    <col min="8453" max="8453" width="12.7142857142857" style="493" customWidth="1"/>
    <col min="8454" max="8454" width="52.7142857142857" style="493" customWidth="1"/>
    <col min="8455" max="8458" width="0" style="493" hidden="1" customWidth="1"/>
    <col min="8459" max="8459" width="12.2857142857143" style="493" customWidth="1"/>
    <col min="8460" max="8460" width="6.42857142857143" style="493" customWidth="1"/>
    <col min="8461" max="8461" width="12.2857142857143" style="493" customWidth="1"/>
    <col min="8462" max="8462" width="0" style="493" hidden="1" customWidth="1"/>
    <col min="8463" max="8463" width="3.71428571428571" style="493" customWidth="1"/>
    <col min="8464" max="8464" width="11.1428571428571" style="493" customWidth="1"/>
    <col min="8465" max="8466" width="10.5714285714286" style="493"/>
    <col min="8467" max="8467" width="11.1428571428571" style="493" customWidth="1"/>
    <col min="8468" max="8697" width="10.5714285714286" style="493"/>
    <col min="8698" max="8705" width="0" style="493" hidden="1" customWidth="1"/>
    <col min="8706" max="8706" width="3.71428571428571" style="493" customWidth="1"/>
    <col min="8707" max="8707" width="3.85714285714286" style="493" customWidth="1"/>
    <col min="8708" max="8708" width="3.71428571428571" style="493" customWidth="1"/>
    <col min="8709" max="8709" width="12.7142857142857" style="493" customWidth="1"/>
    <col min="8710" max="8710" width="52.7142857142857" style="493" customWidth="1"/>
    <col min="8711" max="8714" width="0" style="493" hidden="1" customWidth="1"/>
    <col min="8715" max="8715" width="12.2857142857143" style="493" customWidth="1"/>
    <col min="8716" max="8716" width="6.42857142857143" style="493" customWidth="1"/>
    <col min="8717" max="8717" width="12.2857142857143" style="493" customWidth="1"/>
    <col min="8718" max="8718" width="0" style="493" hidden="1" customWidth="1"/>
    <col min="8719" max="8719" width="3.71428571428571" style="493" customWidth="1"/>
    <col min="8720" max="8720" width="11.1428571428571" style="493" customWidth="1"/>
    <col min="8721" max="8722" width="10.5714285714286" style="493"/>
    <col min="8723" max="8723" width="11.1428571428571" style="493" customWidth="1"/>
    <col min="8724" max="8953" width="10.5714285714286" style="493"/>
    <col min="8954" max="8961" width="0" style="493" hidden="1" customWidth="1"/>
    <col min="8962" max="8962" width="3.71428571428571" style="493" customWidth="1"/>
    <col min="8963" max="8963" width="3.85714285714286" style="493" customWidth="1"/>
    <col min="8964" max="8964" width="3.71428571428571" style="493" customWidth="1"/>
    <col min="8965" max="8965" width="12.7142857142857" style="493" customWidth="1"/>
    <col min="8966" max="8966" width="52.7142857142857" style="493" customWidth="1"/>
    <col min="8967" max="8970" width="0" style="493" hidden="1" customWidth="1"/>
    <col min="8971" max="8971" width="12.2857142857143" style="493" customWidth="1"/>
    <col min="8972" max="8972" width="6.42857142857143" style="493" customWidth="1"/>
    <col min="8973" max="8973" width="12.2857142857143" style="493" customWidth="1"/>
    <col min="8974" max="8974" width="0" style="493" hidden="1" customWidth="1"/>
    <col min="8975" max="8975" width="3.71428571428571" style="493" customWidth="1"/>
    <col min="8976" max="8976" width="11.1428571428571" style="493" customWidth="1"/>
    <col min="8977" max="8978" width="10.5714285714286" style="493"/>
    <col min="8979" max="8979" width="11.1428571428571" style="493" customWidth="1"/>
    <col min="8980" max="9209" width="10.5714285714286" style="493"/>
    <col min="9210" max="9217" width="0" style="493" hidden="1" customWidth="1"/>
    <col min="9218" max="9218" width="3.71428571428571" style="493" customWidth="1"/>
    <col min="9219" max="9219" width="3.85714285714286" style="493" customWidth="1"/>
    <col min="9220" max="9220" width="3.71428571428571" style="493" customWidth="1"/>
    <col min="9221" max="9221" width="12.7142857142857" style="493" customWidth="1"/>
    <col min="9222" max="9222" width="52.7142857142857" style="493" customWidth="1"/>
    <col min="9223" max="9226" width="0" style="493" hidden="1" customWidth="1"/>
    <col min="9227" max="9227" width="12.2857142857143" style="493" customWidth="1"/>
    <col min="9228" max="9228" width="6.42857142857143" style="493" customWidth="1"/>
    <col min="9229" max="9229" width="12.2857142857143" style="493" customWidth="1"/>
    <col min="9230" max="9230" width="0" style="493" hidden="1" customWidth="1"/>
    <col min="9231" max="9231" width="3.71428571428571" style="493" customWidth="1"/>
    <col min="9232" max="9232" width="11.1428571428571" style="493" customWidth="1"/>
    <col min="9233" max="9234" width="10.5714285714286" style="493"/>
    <col min="9235" max="9235" width="11.1428571428571" style="493" customWidth="1"/>
    <col min="9236" max="9465" width="10.5714285714286" style="493"/>
    <col min="9466" max="9473" width="0" style="493" hidden="1" customWidth="1"/>
    <col min="9474" max="9474" width="3.71428571428571" style="493" customWidth="1"/>
    <col min="9475" max="9475" width="3.85714285714286" style="493" customWidth="1"/>
    <col min="9476" max="9476" width="3.71428571428571" style="493" customWidth="1"/>
    <col min="9477" max="9477" width="12.7142857142857" style="493" customWidth="1"/>
    <col min="9478" max="9478" width="52.7142857142857" style="493" customWidth="1"/>
    <col min="9479" max="9482" width="0" style="493" hidden="1" customWidth="1"/>
    <col min="9483" max="9483" width="12.2857142857143" style="493" customWidth="1"/>
    <col min="9484" max="9484" width="6.42857142857143" style="493" customWidth="1"/>
    <col min="9485" max="9485" width="12.2857142857143" style="493" customWidth="1"/>
    <col min="9486" max="9486" width="0" style="493" hidden="1" customWidth="1"/>
    <col min="9487" max="9487" width="3.71428571428571" style="493" customWidth="1"/>
    <col min="9488" max="9488" width="11.1428571428571" style="493" customWidth="1"/>
    <col min="9489" max="9490" width="10.5714285714286" style="493"/>
    <col min="9491" max="9491" width="11.1428571428571" style="493" customWidth="1"/>
    <col min="9492" max="9721" width="10.5714285714286" style="493"/>
    <col min="9722" max="9729" width="0" style="493" hidden="1" customWidth="1"/>
    <col min="9730" max="9730" width="3.71428571428571" style="493" customWidth="1"/>
    <col min="9731" max="9731" width="3.85714285714286" style="493" customWidth="1"/>
    <col min="9732" max="9732" width="3.71428571428571" style="493" customWidth="1"/>
    <col min="9733" max="9733" width="12.7142857142857" style="493" customWidth="1"/>
    <col min="9734" max="9734" width="52.7142857142857" style="493" customWidth="1"/>
    <col min="9735" max="9738" width="0" style="493" hidden="1" customWidth="1"/>
    <col min="9739" max="9739" width="12.2857142857143" style="493" customWidth="1"/>
    <col min="9740" max="9740" width="6.42857142857143" style="493" customWidth="1"/>
    <col min="9741" max="9741" width="12.2857142857143" style="493" customWidth="1"/>
    <col min="9742" max="9742" width="0" style="493" hidden="1" customWidth="1"/>
    <col min="9743" max="9743" width="3.71428571428571" style="493" customWidth="1"/>
    <col min="9744" max="9744" width="11.1428571428571" style="493" customWidth="1"/>
    <col min="9745" max="9746" width="10.5714285714286" style="493"/>
    <col min="9747" max="9747" width="11.1428571428571" style="493" customWidth="1"/>
    <col min="9748" max="9977" width="10.5714285714286" style="493"/>
    <col min="9978" max="9985" width="0" style="493" hidden="1" customWidth="1"/>
    <col min="9986" max="9986" width="3.71428571428571" style="493" customWidth="1"/>
    <col min="9987" max="9987" width="3.85714285714286" style="493" customWidth="1"/>
    <col min="9988" max="9988" width="3.71428571428571" style="493" customWidth="1"/>
    <col min="9989" max="9989" width="12.7142857142857" style="493" customWidth="1"/>
    <col min="9990" max="9990" width="52.7142857142857" style="493" customWidth="1"/>
    <col min="9991" max="9994" width="0" style="493" hidden="1" customWidth="1"/>
    <col min="9995" max="9995" width="12.2857142857143" style="493" customWidth="1"/>
    <col min="9996" max="9996" width="6.42857142857143" style="493" customWidth="1"/>
    <col min="9997" max="9997" width="12.2857142857143" style="493" customWidth="1"/>
    <col min="9998" max="9998" width="0" style="493" hidden="1" customWidth="1"/>
    <col min="9999" max="9999" width="3.71428571428571" style="493" customWidth="1"/>
    <col min="10000" max="10000" width="11.1428571428571" style="493" customWidth="1"/>
    <col min="10001" max="10002" width="10.5714285714286" style="493"/>
    <col min="10003" max="10003" width="11.1428571428571" style="493" customWidth="1"/>
    <col min="10004" max="10233" width="10.5714285714286" style="493"/>
    <col min="10234" max="10241" width="0" style="493" hidden="1" customWidth="1"/>
    <col min="10242" max="10242" width="3.71428571428571" style="493" customWidth="1"/>
    <col min="10243" max="10243" width="3.85714285714286" style="493" customWidth="1"/>
    <col min="10244" max="10244" width="3.71428571428571" style="493" customWidth="1"/>
    <col min="10245" max="10245" width="12.7142857142857" style="493" customWidth="1"/>
    <col min="10246" max="10246" width="52.7142857142857" style="493" customWidth="1"/>
    <col min="10247" max="10250" width="0" style="493" hidden="1" customWidth="1"/>
    <col min="10251" max="10251" width="12.2857142857143" style="493" customWidth="1"/>
    <col min="10252" max="10252" width="6.42857142857143" style="493" customWidth="1"/>
    <col min="10253" max="10253" width="12.2857142857143" style="493" customWidth="1"/>
    <col min="10254" max="10254" width="0" style="493" hidden="1" customWidth="1"/>
    <col min="10255" max="10255" width="3.71428571428571" style="493" customWidth="1"/>
    <col min="10256" max="10256" width="11.1428571428571" style="493" customWidth="1"/>
    <col min="10257" max="10258" width="10.5714285714286" style="493"/>
    <col min="10259" max="10259" width="11.1428571428571" style="493" customWidth="1"/>
    <col min="10260" max="10489" width="10.5714285714286" style="493"/>
    <col min="10490" max="10497" width="0" style="493" hidden="1" customWidth="1"/>
    <col min="10498" max="10498" width="3.71428571428571" style="493" customWidth="1"/>
    <col min="10499" max="10499" width="3.85714285714286" style="493" customWidth="1"/>
    <col min="10500" max="10500" width="3.71428571428571" style="493" customWidth="1"/>
    <col min="10501" max="10501" width="12.7142857142857" style="493" customWidth="1"/>
    <col min="10502" max="10502" width="52.7142857142857" style="493" customWidth="1"/>
    <col min="10503" max="10506" width="0" style="493" hidden="1" customWidth="1"/>
    <col min="10507" max="10507" width="12.2857142857143" style="493" customWidth="1"/>
    <col min="10508" max="10508" width="6.42857142857143" style="493" customWidth="1"/>
    <col min="10509" max="10509" width="12.2857142857143" style="493" customWidth="1"/>
    <col min="10510" max="10510" width="0" style="493" hidden="1" customWidth="1"/>
    <col min="10511" max="10511" width="3.71428571428571" style="493" customWidth="1"/>
    <col min="10512" max="10512" width="11.1428571428571" style="493" customWidth="1"/>
    <col min="10513" max="10514" width="10.5714285714286" style="493"/>
    <col min="10515" max="10515" width="11.1428571428571" style="493" customWidth="1"/>
    <col min="10516" max="10745" width="10.5714285714286" style="493"/>
    <col min="10746" max="10753" width="0" style="493" hidden="1" customWidth="1"/>
    <col min="10754" max="10754" width="3.71428571428571" style="493" customWidth="1"/>
    <col min="10755" max="10755" width="3.85714285714286" style="493" customWidth="1"/>
    <col min="10756" max="10756" width="3.71428571428571" style="493" customWidth="1"/>
    <col min="10757" max="10757" width="12.7142857142857" style="493" customWidth="1"/>
    <col min="10758" max="10758" width="52.7142857142857" style="493" customWidth="1"/>
    <col min="10759" max="10762" width="0" style="493" hidden="1" customWidth="1"/>
    <col min="10763" max="10763" width="12.2857142857143" style="493" customWidth="1"/>
    <col min="10764" max="10764" width="6.42857142857143" style="493" customWidth="1"/>
    <col min="10765" max="10765" width="12.2857142857143" style="493" customWidth="1"/>
    <col min="10766" max="10766" width="0" style="493" hidden="1" customWidth="1"/>
    <col min="10767" max="10767" width="3.71428571428571" style="493" customWidth="1"/>
    <col min="10768" max="10768" width="11.1428571428571" style="493" customWidth="1"/>
    <col min="10769" max="10770" width="10.5714285714286" style="493"/>
    <col min="10771" max="10771" width="11.1428571428571" style="493" customWidth="1"/>
    <col min="10772" max="11001" width="10.5714285714286" style="493"/>
    <col min="11002" max="11009" width="0" style="493" hidden="1" customWidth="1"/>
    <col min="11010" max="11010" width="3.71428571428571" style="493" customWidth="1"/>
    <col min="11011" max="11011" width="3.85714285714286" style="493" customWidth="1"/>
    <col min="11012" max="11012" width="3.71428571428571" style="493" customWidth="1"/>
    <col min="11013" max="11013" width="12.7142857142857" style="493" customWidth="1"/>
    <col min="11014" max="11014" width="52.7142857142857" style="493" customWidth="1"/>
    <col min="11015" max="11018" width="0" style="493" hidden="1" customWidth="1"/>
    <col min="11019" max="11019" width="12.2857142857143" style="493" customWidth="1"/>
    <col min="11020" max="11020" width="6.42857142857143" style="493" customWidth="1"/>
    <col min="11021" max="11021" width="12.2857142857143" style="493" customWidth="1"/>
    <col min="11022" max="11022" width="0" style="493" hidden="1" customWidth="1"/>
    <col min="11023" max="11023" width="3.71428571428571" style="493" customWidth="1"/>
    <col min="11024" max="11024" width="11.1428571428571" style="493" customWidth="1"/>
    <col min="11025" max="11026" width="10.5714285714286" style="493"/>
    <col min="11027" max="11027" width="11.1428571428571" style="493" customWidth="1"/>
    <col min="11028" max="11257" width="10.5714285714286" style="493"/>
    <col min="11258" max="11265" width="0" style="493" hidden="1" customWidth="1"/>
    <col min="11266" max="11266" width="3.71428571428571" style="493" customWidth="1"/>
    <col min="11267" max="11267" width="3.85714285714286" style="493" customWidth="1"/>
    <col min="11268" max="11268" width="3.71428571428571" style="493" customWidth="1"/>
    <col min="11269" max="11269" width="12.7142857142857" style="493" customWidth="1"/>
    <col min="11270" max="11270" width="52.7142857142857" style="493" customWidth="1"/>
    <col min="11271" max="11274" width="0" style="493" hidden="1" customWidth="1"/>
    <col min="11275" max="11275" width="12.2857142857143" style="493" customWidth="1"/>
    <col min="11276" max="11276" width="6.42857142857143" style="493" customWidth="1"/>
    <col min="11277" max="11277" width="12.2857142857143" style="493" customWidth="1"/>
    <col min="11278" max="11278" width="0" style="493" hidden="1" customWidth="1"/>
    <col min="11279" max="11279" width="3.71428571428571" style="493" customWidth="1"/>
    <col min="11280" max="11280" width="11.1428571428571" style="493" customWidth="1"/>
    <col min="11281" max="11282" width="10.5714285714286" style="493"/>
    <col min="11283" max="11283" width="11.1428571428571" style="493" customWidth="1"/>
    <col min="11284" max="11513" width="10.5714285714286" style="493"/>
    <col min="11514" max="11521" width="0" style="493" hidden="1" customWidth="1"/>
    <col min="11522" max="11522" width="3.71428571428571" style="493" customWidth="1"/>
    <col min="11523" max="11523" width="3.85714285714286" style="493" customWidth="1"/>
    <col min="11524" max="11524" width="3.71428571428571" style="493" customWidth="1"/>
    <col min="11525" max="11525" width="12.7142857142857" style="493" customWidth="1"/>
    <col min="11526" max="11526" width="52.7142857142857" style="493" customWidth="1"/>
    <col min="11527" max="11530" width="0" style="493" hidden="1" customWidth="1"/>
    <col min="11531" max="11531" width="12.2857142857143" style="493" customWidth="1"/>
    <col min="11532" max="11532" width="6.42857142857143" style="493" customWidth="1"/>
    <col min="11533" max="11533" width="12.2857142857143" style="493" customWidth="1"/>
    <col min="11534" max="11534" width="0" style="493" hidden="1" customWidth="1"/>
    <col min="11535" max="11535" width="3.71428571428571" style="493" customWidth="1"/>
    <col min="11536" max="11536" width="11.1428571428571" style="493" customWidth="1"/>
    <col min="11537" max="11538" width="10.5714285714286" style="493"/>
    <col min="11539" max="11539" width="11.1428571428571" style="493" customWidth="1"/>
    <col min="11540" max="11769" width="10.5714285714286" style="493"/>
    <col min="11770" max="11777" width="0" style="493" hidden="1" customWidth="1"/>
    <col min="11778" max="11778" width="3.71428571428571" style="493" customWidth="1"/>
    <col min="11779" max="11779" width="3.85714285714286" style="493" customWidth="1"/>
    <col min="11780" max="11780" width="3.71428571428571" style="493" customWidth="1"/>
    <col min="11781" max="11781" width="12.7142857142857" style="493" customWidth="1"/>
    <col min="11782" max="11782" width="52.7142857142857" style="493" customWidth="1"/>
    <col min="11783" max="11786" width="0" style="493" hidden="1" customWidth="1"/>
    <col min="11787" max="11787" width="12.2857142857143" style="493" customWidth="1"/>
    <col min="11788" max="11788" width="6.42857142857143" style="493" customWidth="1"/>
    <col min="11789" max="11789" width="12.2857142857143" style="493" customWidth="1"/>
    <col min="11790" max="11790" width="0" style="493" hidden="1" customWidth="1"/>
    <col min="11791" max="11791" width="3.71428571428571" style="493" customWidth="1"/>
    <col min="11792" max="11792" width="11.1428571428571" style="493" customWidth="1"/>
    <col min="11793" max="11794" width="10.5714285714286" style="493"/>
    <col min="11795" max="11795" width="11.1428571428571" style="493" customWidth="1"/>
    <col min="11796" max="12025" width="10.5714285714286" style="493"/>
    <col min="12026" max="12033" width="0" style="493" hidden="1" customWidth="1"/>
    <col min="12034" max="12034" width="3.71428571428571" style="493" customWidth="1"/>
    <col min="12035" max="12035" width="3.85714285714286" style="493" customWidth="1"/>
    <col min="12036" max="12036" width="3.71428571428571" style="493" customWidth="1"/>
    <col min="12037" max="12037" width="12.7142857142857" style="493" customWidth="1"/>
    <col min="12038" max="12038" width="52.7142857142857" style="493" customWidth="1"/>
    <col min="12039" max="12042" width="0" style="493" hidden="1" customWidth="1"/>
    <col min="12043" max="12043" width="12.2857142857143" style="493" customWidth="1"/>
    <col min="12044" max="12044" width="6.42857142857143" style="493" customWidth="1"/>
    <col min="12045" max="12045" width="12.2857142857143" style="493" customWidth="1"/>
    <col min="12046" max="12046" width="0" style="493" hidden="1" customWidth="1"/>
    <col min="12047" max="12047" width="3.71428571428571" style="493" customWidth="1"/>
    <col min="12048" max="12048" width="11.1428571428571" style="493" customWidth="1"/>
    <col min="12049" max="12050" width="10.5714285714286" style="493"/>
    <col min="12051" max="12051" width="11.1428571428571" style="493" customWidth="1"/>
    <col min="12052" max="12281" width="10.5714285714286" style="493"/>
    <col min="12282" max="12289" width="0" style="493" hidden="1" customWidth="1"/>
    <col min="12290" max="12290" width="3.71428571428571" style="493" customWidth="1"/>
    <col min="12291" max="12291" width="3.85714285714286" style="493" customWidth="1"/>
    <col min="12292" max="12292" width="3.71428571428571" style="493" customWidth="1"/>
    <col min="12293" max="12293" width="12.7142857142857" style="493" customWidth="1"/>
    <col min="12294" max="12294" width="52.7142857142857" style="493" customWidth="1"/>
    <col min="12295" max="12298" width="0" style="493" hidden="1" customWidth="1"/>
    <col min="12299" max="12299" width="12.2857142857143" style="493" customWidth="1"/>
    <col min="12300" max="12300" width="6.42857142857143" style="493" customWidth="1"/>
    <col min="12301" max="12301" width="12.2857142857143" style="493" customWidth="1"/>
    <col min="12302" max="12302" width="0" style="493" hidden="1" customWidth="1"/>
    <col min="12303" max="12303" width="3.71428571428571" style="493" customWidth="1"/>
    <col min="12304" max="12304" width="11.1428571428571" style="493" customWidth="1"/>
    <col min="12305" max="12306" width="10.5714285714286" style="493"/>
    <col min="12307" max="12307" width="11.1428571428571" style="493" customWidth="1"/>
    <col min="12308" max="12537" width="10.5714285714286" style="493"/>
    <col min="12538" max="12545" width="0" style="493" hidden="1" customWidth="1"/>
    <col min="12546" max="12546" width="3.71428571428571" style="493" customWidth="1"/>
    <col min="12547" max="12547" width="3.85714285714286" style="493" customWidth="1"/>
    <col min="12548" max="12548" width="3.71428571428571" style="493" customWidth="1"/>
    <col min="12549" max="12549" width="12.7142857142857" style="493" customWidth="1"/>
    <col min="12550" max="12550" width="52.7142857142857" style="493" customWidth="1"/>
    <col min="12551" max="12554" width="0" style="493" hidden="1" customWidth="1"/>
    <col min="12555" max="12555" width="12.2857142857143" style="493" customWidth="1"/>
    <col min="12556" max="12556" width="6.42857142857143" style="493" customWidth="1"/>
    <col min="12557" max="12557" width="12.2857142857143" style="493" customWidth="1"/>
    <col min="12558" max="12558" width="0" style="493" hidden="1" customWidth="1"/>
    <col min="12559" max="12559" width="3.71428571428571" style="493" customWidth="1"/>
    <col min="12560" max="12560" width="11.1428571428571" style="493" customWidth="1"/>
    <col min="12561" max="12562" width="10.5714285714286" style="493"/>
    <col min="12563" max="12563" width="11.1428571428571" style="493" customWidth="1"/>
    <col min="12564" max="12793" width="10.5714285714286" style="493"/>
    <col min="12794" max="12801" width="0" style="493" hidden="1" customWidth="1"/>
    <col min="12802" max="12802" width="3.71428571428571" style="493" customWidth="1"/>
    <col min="12803" max="12803" width="3.85714285714286" style="493" customWidth="1"/>
    <col min="12804" max="12804" width="3.71428571428571" style="493" customWidth="1"/>
    <col min="12805" max="12805" width="12.7142857142857" style="493" customWidth="1"/>
    <col min="12806" max="12806" width="52.7142857142857" style="493" customWidth="1"/>
    <col min="12807" max="12810" width="0" style="493" hidden="1" customWidth="1"/>
    <col min="12811" max="12811" width="12.2857142857143" style="493" customWidth="1"/>
    <col min="12812" max="12812" width="6.42857142857143" style="493" customWidth="1"/>
    <col min="12813" max="12813" width="12.2857142857143" style="493" customWidth="1"/>
    <col min="12814" max="12814" width="0" style="493" hidden="1" customWidth="1"/>
    <col min="12815" max="12815" width="3.71428571428571" style="493" customWidth="1"/>
    <col min="12816" max="12816" width="11.1428571428571" style="493" customWidth="1"/>
    <col min="12817" max="12818" width="10.5714285714286" style="493"/>
    <col min="12819" max="12819" width="11.1428571428571" style="493" customWidth="1"/>
    <col min="12820" max="13049" width="10.5714285714286" style="493"/>
    <col min="13050" max="13057" width="0" style="493" hidden="1" customWidth="1"/>
    <col min="13058" max="13058" width="3.71428571428571" style="493" customWidth="1"/>
    <col min="13059" max="13059" width="3.85714285714286" style="493" customWidth="1"/>
    <col min="13060" max="13060" width="3.71428571428571" style="493" customWidth="1"/>
    <col min="13061" max="13061" width="12.7142857142857" style="493" customWidth="1"/>
    <col min="13062" max="13062" width="52.7142857142857" style="493" customWidth="1"/>
    <col min="13063" max="13066" width="0" style="493" hidden="1" customWidth="1"/>
    <col min="13067" max="13067" width="12.2857142857143" style="493" customWidth="1"/>
    <col min="13068" max="13068" width="6.42857142857143" style="493" customWidth="1"/>
    <col min="13069" max="13069" width="12.2857142857143" style="493" customWidth="1"/>
    <col min="13070" max="13070" width="0" style="493" hidden="1" customWidth="1"/>
    <col min="13071" max="13071" width="3.71428571428571" style="493" customWidth="1"/>
    <col min="13072" max="13072" width="11.1428571428571" style="493" customWidth="1"/>
    <col min="13073" max="13074" width="10.5714285714286" style="493"/>
    <col min="13075" max="13075" width="11.1428571428571" style="493" customWidth="1"/>
    <col min="13076" max="13305" width="10.5714285714286" style="493"/>
    <col min="13306" max="13313" width="0" style="493" hidden="1" customWidth="1"/>
    <col min="13314" max="13314" width="3.71428571428571" style="493" customWidth="1"/>
    <col min="13315" max="13315" width="3.85714285714286" style="493" customWidth="1"/>
    <col min="13316" max="13316" width="3.71428571428571" style="493" customWidth="1"/>
    <col min="13317" max="13317" width="12.7142857142857" style="493" customWidth="1"/>
    <col min="13318" max="13318" width="52.7142857142857" style="493" customWidth="1"/>
    <col min="13319" max="13322" width="0" style="493" hidden="1" customWidth="1"/>
    <col min="13323" max="13323" width="12.2857142857143" style="493" customWidth="1"/>
    <col min="13324" max="13324" width="6.42857142857143" style="493" customWidth="1"/>
    <col min="13325" max="13325" width="12.2857142857143" style="493" customWidth="1"/>
    <col min="13326" max="13326" width="0" style="493" hidden="1" customWidth="1"/>
    <col min="13327" max="13327" width="3.71428571428571" style="493" customWidth="1"/>
    <col min="13328" max="13328" width="11.1428571428571" style="493" customWidth="1"/>
    <col min="13329" max="13330" width="10.5714285714286" style="493"/>
    <col min="13331" max="13331" width="11.1428571428571" style="493" customWidth="1"/>
    <col min="13332" max="13561" width="10.5714285714286" style="493"/>
    <col min="13562" max="13569" width="0" style="493" hidden="1" customWidth="1"/>
    <col min="13570" max="13570" width="3.71428571428571" style="493" customWidth="1"/>
    <col min="13571" max="13571" width="3.85714285714286" style="493" customWidth="1"/>
    <col min="13572" max="13572" width="3.71428571428571" style="493" customWidth="1"/>
    <col min="13573" max="13573" width="12.7142857142857" style="493" customWidth="1"/>
    <col min="13574" max="13574" width="52.7142857142857" style="493" customWidth="1"/>
    <col min="13575" max="13578" width="0" style="493" hidden="1" customWidth="1"/>
    <col min="13579" max="13579" width="12.2857142857143" style="493" customWidth="1"/>
    <col min="13580" max="13580" width="6.42857142857143" style="493" customWidth="1"/>
    <col min="13581" max="13581" width="12.2857142857143" style="493" customWidth="1"/>
    <col min="13582" max="13582" width="0" style="493" hidden="1" customWidth="1"/>
    <col min="13583" max="13583" width="3.71428571428571" style="493" customWidth="1"/>
    <col min="13584" max="13584" width="11.1428571428571" style="493" customWidth="1"/>
    <col min="13585" max="13586" width="10.5714285714286" style="493"/>
    <col min="13587" max="13587" width="11.1428571428571" style="493" customWidth="1"/>
    <col min="13588" max="13817" width="10.5714285714286" style="493"/>
    <col min="13818" max="13825" width="0" style="493" hidden="1" customWidth="1"/>
    <col min="13826" max="13826" width="3.71428571428571" style="493" customWidth="1"/>
    <col min="13827" max="13827" width="3.85714285714286" style="493" customWidth="1"/>
    <col min="13828" max="13828" width="3.71428571428571" style="493" customWidth="1"/>
    <col min="13829" max="13829" width="12.7142857142857" style="493" customWidth="1"/>
    <col min="13830" max="13830" width="52.7142857142857" style="493" customWidth="1"/>
    <col min="13831" max="13834" width="0" style="493" hidden="1" customWidth="1"/>
    <col min="13835" max="13835" width="12.2857142857143" style="493" customWidth="1"/>
    <col min="13836" max="13836" width="6.42857142857143" style="493" customWidth="1"/>
    <col min="13837" max="13837" width="12.2857142857143" style="493" customWidth="1"/>
    <col min="13838" max="13838" width="0" style="493" hidden="1" customWidth="1"/>
    <col min="13839" max="13839" width="3.71428571428571" style="493" customWidth="1"/>
    <col min="13840" max="13840" width="11.1428571428571" style="493" customWidth="1"/>
    <col min="13841" max="13842" width="10.5714285714286" style="493"/>
    <col min="13843" max="13843" width="11.1428571428571" style="493" customWidth="1"/>
    <col min="13844" max="14073" width="10.5714285714286" style="493"/>
    <col min="14074" max="14081" width="0" style="493" hidden="1" customWidth="1"/>
    <col min="14082" max="14082" width="3.71428571428571" style="493" customWidth="1"/>
    <col min="14083" max="14083" width="3.85714285714286" style="493" customWidth="1"/>
    <col min="14084" max="14084" width="3.71428571428571" style="493" customWidth="1"/>
    <col min="14085" max="14085" width="12.7142857142857" style="493" customWidth="1"/>
    <col min="14086" max="14086" width="52.7142857142857" style="493" customWidth="1"/>
    <col min="14087" max="14090" width="0" style="493" hidden="1" customWidth="1"/>
    <col min="14091" max="14091" width="12.2857142857143" style="493" customWidth="1"/>
    <col min="14092" max="14092" width="6.42857142857143" style="493" customWidth="1"/>
    <col min="14093" max="14093" width="12.2857142857143" style="493" customWidth="1"/>
    <col min="14094" max="14094" width="0" style="493" hidden="1" customWidth="1"/>
    <col min="14095" max="14095" width="3.71428571428571" style="493" customWidth="1"/>
    <col min="14096" max="14096" width="11.1428571428571" style="493" customWidth="1"/>
    <col min="14097" max="14098" width="10.5714285714286" style="493"/>
    <col min="14099" max="14099" width="11.1428571428571" style="493" customWidth="1"/>
    <col min="14100" max="14329" width="10.5714285714286" style="493"/>
    <col min="14330" max="14337" width="0" style="493" hidden="1" customWidth="1"/>
    <col min="14338" max="14338" width="3.71428571428571" style="493" customWidth="1"/>
    <col min="14339" max="14339" width="3.85714285714286" style="493" customWidth="1"/>
    <col min="14340" max="14340" width="3.71428571428571" style="493" customWidth="1"/>
    <col min="14341" max="14341" width="12.7142857142857" style="493" customWidth="1"/>
    <col min="14342" max="14342" width="52.7142857142857" style="493" customWidth="1"/>
    <col min="14343" max="14346" width="0" style="493" hidden="1" customWidth="1"/>
    <col min="14347" max="14347" width="12.2857142857143" style="493" customWidth="1"/>
    <col min="14348" max="14348" width="6.42857142857143" style="493" customWidth="1"/>
    <col min="14349" max="14349" width="12.2857142857143" style="493" customWidth="1"/>
    <col min="14350" max="14350" width="0" style="493" hidden="1" customWidth="1"/>
    <col min="14351" max="14351" width="3.71428571428571" style="493" customWidth="1"/>
    <col min="14352" max="14352" width="11.1428571428571" style="493" customWidth="1"/>
    <col min="14353" max="14354" width="10.5714285714286" style="493"/>
    <col min="14355" max="14355" width="11.1428571428571" style="493" customWidth="1"/>
    <col min="14356" max="14585" width="10.5714285714286" style="493"/>
    <col min="14586" max="14593" width="0" style="493" hidden="1" customWidth="1"/>
    <col min="14594" max="14594" width="3.71428571428571" style="493" customWidth="1"/>
    <col min="14595" max="14595" width="3.85714285714286" style="493" customWidth="1"/>
    <col min="14596" max="14596" width="3.71428571428571" style="493" customWidth="1"/>
    <col min="14597" max="14597" width="12.7142857142857" style="493" customWidth="1"/>
    <col min="14598" max="14598" width="52.7142857142857" style="493" customWidth="1"/>
    <col min="14599" max="14602" width="0" style="493" hidden="1" customWidth="1"/>
    <col min="14603" max="14603" width="12.2857142857143" style="493" customWidth="1"/>
    <col min="14604" max="14604" width="6.42857142857143" style="493" customWidth="1"/>
    <col min="14605" max="14605" width="12.2857142857143" style="493" customWidth="1"/>
    <col min="14606" max="14606" width="0" style="493" hidden="1" customWidth="1"/>
    <col min="14607" max="14607" width="3.71428571428571" style="493" customWidth="1"/>
    <col min="14608" max="14608" width="11.1428571428571" style="493" customWidth="1"/>
    <col min="14609" max="14610" width="10.5714285714286" style="493"/>
    <col min="14611" max="14611" width="11.1428571428571" style="493" customWidth="1"/>
    <col min="14612" max="14841" width="10.5714285714286" style="493"/>
    <col min="14842" max="14849" width="0" style="493" hidden="1" customWidth="1"/>
    <col min="14850" max="14850" width="3.71428571428571" style="493" customWidth="1"/>
    <col min="14851" max="14851" width="3.85714285714286" style="493" customWidth="1"/>
    <col min="14852" max="14852" width="3.71428571428571" style="493" customWidth="1"/>
    <col min="14853" max="14853" width="12.7142857142857" style="493" customWidth="1"/>
    <col min="14854" max="14854" width="52.7142857142857" style="493" customWidth="1"/>
    <col min="14855" max="14858" width="0" style="493" hidden="1" customWidth="1"/>
    <col min="14859" max="14859" width="12.2857142857143" style="493" customWidth="1"/>
    <col min="14860" max="14860" width="6.42857142857143" style="493" customWidth="1"/>
    <col min="14861" max="14861" width="12.2857142857143" style="493" customWidth="1"/>
    <col min="14862" max="14862" width="0" style="493" hidden="1" customWidth="1"/>
    <col min="14863" max="14863" width="3.71428571428571" style="493" customWidth="1"/>
    <col min="14864" max="14864" width="11.1428571428571" style="493" customWidth="1"/>
    <col min="14865" max="14866" width="10.5714285714286" style="493"/>
    <col min="14867" max="14867" width="11.1428571428571" style="493" customWidth="1"/>
    <col min="14868" max="15097" width="10.5714285714286" style="493"/>
    <col min="15098" max="15105" width="0" style="493" hidden="1" customWidth="1"/>
    <col min="15106" max="15106" width="3.71428571428571" style="493" customWidth="1"/>
    <col min="15107" max="15107" width="3.85714285714286" style="493" customWidth="1"/>
    <col min="15108" max="15108" width="3.71428571428571" style="493" customWidth="1"/>
    <col min="15109" max="15109" width="12.7142857142857" style="493" customWidth="1"/>
    <col min="15110" max="15110" width="52.7142857142857" style="493" customWidth="1"/>
    <col min="15111" max="15114" width="0" style="493" hidden="1" customWidth="1"/>
    <col min="15115" max="15115" width="12.2857142857143" style="493" customWidth="1"/>
    <col min="15116" max="15116" width="6.42857142857143" style="493" customWidth="1"/>
    <col min="15117" max="15117" width="12.2857142857143" style="493" customWidth="1"/>
    <col min="15118" max="15118" width="0" style="493" hidden="1" customWidth="1"/>
    <col min="15119" max="15119" width="3.71428571428571" style="493" customWidth="1"/>
    <col min="15120" max="15120" width="11.1428571428571" style="493" customWidth="1"/>
    <col min="15121" max="15122" width="10.5714285714286" style="493"/>
    <col min="15123" max="15123" width="11.1428571428571" style="493" customWidth="1"/>
    <col min="15124" max="15353" width="10.5714285714286" style="493"/>
    <col min="15354" max="15361" width="0" style="493" hidden="1" customWidth="1"/>
    <col min="15362" max="15362" width="3.71428571428571" style="493" customWidth="1"/>
    <col min="15363" max="15363" width="3.85714285714286" style="493" customWidth="1"/>
    <col min="15364" max="15364" width="3.71428571428571" style="493" customWidth="1"/>
    <col min="15365" max="15365" width="12.7142857142857" style="493" customWidth="1"/>
    <col min="15366" max="15366" width="52.7142857142857" style="493" customWidth="1"/>
    <col min="15367" max="15370" width="0" style="493" hidden="1" customWidth="1"/>
    <col min="15371" max="15371" width="12.2857142857143" style="493" customWidth="1"/>
    <col min="15372" max="15372" width="6.42857142857143" style="493" customWidth="1"/>
    <col min="15373" max="15373" width="12.2857142857143" style="493" customWidth="1"/>
    <col min="15374" max="15374" width="0" style="493" hidden="1" customWidth="1"/>
    <col min="15375" max="15375" width="3.71428571428571" style="493" customWidth="1"/>
    <col min="15376" max="15376" width="11.1428571428571" style="493" customWidth="1"/>
    <col min="15377" max="15378" width="10.5714285714286" style="493"/>
    <col min="15379" max="15379" width="11.1428571428571" style="493" customWidth="1"/>
    <col min="15380" max="15609" width="10.5714285714286" style="493"/>
    <col min="15610" max="15617" width="0" style="493" hidden="1" customWidth="1"/>
    <col min="15618" max="15618" width="3.71428571428571" style="493" customWidth="1"/>
    <col min="15619" max="15619" width="3.85714285714286" style="493" customWidth="1"/>
    <col min="15620" max="15620" width="3.71428571428571" style="493" customWidth="1"/>
    <col min="15621" max="15621" width="12.7142857142857" style="493" customWidth="1"/>
    <col min="15622" max="15622" width="52.7142857142857" style="493" customWidth="1"/>
    <col min="15623" max="15626" width="0" style="493" hidden="1" customWidth="1"/>
    <col min="15627" max="15627" width="12.2857142857143" style="493" customWidth="1"/>
    <col min="15628" max="15628" width="6.42857142857143" style="493" customWidth="1"/>
    <col min="15629" max="15629" width="12.2857142857143" style="493" customWidth="1"/>
    <col min="15630" max="15630" width="0" style="493" hidden="1" customWidth="1"/>
    <col min="15631" max="15631" width="3.71428571428571" style="493" customWidth="1"/>
    <col min="15632" max="15632" width="11.1428571428571" style="493" customWidth="1"/>
    <col min="15633" max="15634" width="10.5714285714286" style="493"/>
    <col min="15635" max="15635" width="11.1428571428571" style="493" customWidth="1"/>
    <col min="15636" max="15865" width="10.5714285714286" style="493"/>
    <col min="15866" max="15873" width="0" style="493" hidden="1" customWidth="1"/>
    <col min="15874" max="15874" width="3.71428571428571" style="493" customWidth="1"/>
    <col min="15875" max="15875" width="3.85714285714286" style="493" customWidth="1"/>
    <col min="15876" max="15876" width="3.71428571428571" style="493" customWidth="1"/>
    <col min="15877" max="15877" width="12.7142857142857" style="493" customWidth="1"/>
    <col min="15878" max="15878" width="52.7142857142857" style="493" customWidth="1"/>
    <col min="15879" max="15882" width="0" style="493" hidden="1" customWidth="1"/>
    <col min="15883" max="15883" width="12.2857142857143" style="493" customWidth="1"/>
    <col min="15884" max="15884" width="6.42857142857143" style="493" customWidth="1"/>
    <col min="15885" max="15885" width="12.2857142857143" style="493" customWidth="1"/>
    <col min="15886" max="15886" width="0" style="493" hidden="1" customWidth="1"/>
    <col min="15887" max="15887" width="3.71428571428571" style="493" customWidth="1"/>
    <col min="15888" max="15888" width="11.1428571428571" style="493" customWidth="1"/>
    <col min="15889" max="15890" width="10.5714285714286" style="493"/>
    <col min="15891" max="15891" width="11.1428571428571" style="493" customWidth="1"/>
    <col min="15892" max="16121" width="10.5714285714286" style="493"/>
    <col min="16122" max="16129" width="0" style="493" hidden="1" customWidth="1"/>
    <col min="16130" max="16130" width="3.71428571428571" style="493" customWidth="1"/>
    <col min="16131" max="16131" width="3.85714285714286" style="493" customWidth="1"/>
    <col min="16132" max="16132" width="3.71428571428571" style="493" customWidth="1"/>
    <col min="16133" max="16133" width="12.7142857142857" style="493" customWidth="1"/>
    <col min="16134" max="16134" width="52.7142857142857" style="493" customWidth="1"/>
    <col min="16135" max="16138" width="0" style="493" hidden="1" customWidth="1"/>
    <col min="16139" max="16139" width="12.2857142857143" style="493" customWidth="1"/>
    <col min="16140" max="16140" width="6.42857142857143" style="493" customWidth="1"/>
    <col min="16141" max="16141" width="12.2857142857143" style="493" customWidth="1"/>
    <col min="16142" max="16142" width="0" style="493" hidden="1" customWidth="1"/>
    <col min="16143" max="16143" width="3.71428571428571" style="493" customWidth="1"/>
    <col min="16144" max="16144" width="11.1428571428571" style="493" customWidth="1"/>
    <col min="16145" max="16146" width="10.5714285714286" style="493"/>
    <col min="16147" max="16147" width="11.1428571428571" style="493" customWidth="1"/>
    <col min="16148"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297" t="s">
        <v>717</v>
      </c>
      <c r="M5" s="1297"/>
      <c r="N5" s="1297"/>
      <c r="O5" s="1297"/>
      <c r="P5" s="1297"/>
      <c r="Q5" s="1297"/>
      <c r="R5" s="1297"/>
      <c r="S5" s="1297"/>
      <c r="T5" s="1297"/>
      <c r="U5" s="633"/>
    </row>
    <row r="6" spans="10:22" ht="3" customHeight="1">
      <c r="J6" s="499"/>
      <c r="K6" s="499"/>
      <c r="L6" s="494"/>
      <c r="M6" s="494"/>
      <c r="N6" s="494"/>
      <c r="O6" s="498"/>
      <c r="P6" s="498"/>
      <c r="Q6" s="498"/>
      <c r="R6" s="498"/>
      <c r="S6" s="498"/>
      <c r="T6" s="498"/>
      <c r="U6" s="498"/>
      <c r="V6" s="502"/>
    </row>
    <row r="7" spans="1:28" s="746" customFormat="1" ht="5.25" hidden="1">
      <c r="A7" s="1123"/>
      <c r="B7" s="1123"/>
      <c r="C7" s="1123"/>
      <c r="D7" s="1123"/>
      <c r="E7" s="1123"/>
      <c r="F7" s="1123"/>
      <c r="G7" s="1123"/>
      <c r="H7" s="1123"/>
      <c r="L7" s="1174"/>
      <c r="M7" s="1046"/>
      <c r="O7" s="1303"/>
      <c r="P7" s="1303"/>
      <c r="Q7" s="1303"/>
      <c r="R7" s="1303"/>
      <c r="S7" s="1303"/>
      <c r="T7" s="1303"/>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304" t="str">
        <f>IF(datePr_ch="",IF(datePr="","",datePr),datePr_ch)</f>
        <v>20.04.2021</v>
      </c>
      <c r="P8" s="1304"/>
      <c r="Q8" s="1304"/>
      <c r="R8" s="1304"/>
      <c r="S8" s="1304"/>
      <c r="T8" s="1304"/>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7"/>
      <c r="O9" s="1304" t="str">
        <f>IF(numberPr_ch="",IF(numberPr="","",numberPr),numberPr_ch)</f>
        <v>01-03/12</v>
      </c>
      <c r="P9" s="1304"/>
      <c r="Q9" s="1304"/>
      <c r="R9" s="1304"/>
      <c r="S9" s="1304"/>
      <c r="T9" s="1304"/>
      <c r="U9" s="551"/>
      <c r="V9" s="551"/>
      <c r="W9" s="489"/>
      <c r="X9" s="559"/>
      <c r="Y9" s="559"/>
      <c r="Z9" s="559"/>
      <c r="AA9" s="559"/>
      <c r="AB9" s="559"/>
      <c r="AC9" s="559"/>
    </row>
    <row r="10" spans="1:28" s="746" customFormat="1" ht="5.25" hidden="1">
      <c r="A10" s="1123"/>
      <c r="B10" s="1123"/>
      <c r="C10" s="1123"/>
      <c r="D10" s="1123"/>
      <c r="E10" s="1123"/>
      <c r="F10" s="1123"/>
      <c r="G10" s="1123"/>
      <c r="H10" s="1123"/>
      <c r="L10" s="1174"/>
      <c r="M10" s="1046"/>
      <c r="O10" s="1303"/>
      <c r="P10" s="1303"/>
      <c r="Q10" s="1303"/>
      <c r="R10" s="1303"/>
      <c r="S10" s="1303"/>
      <c r="T10" s="1303"/>
      <c r="U10" s="780"/>
      <c r="V10" s="780"/>
      <c r="X10" s="1123"/>
      <c r="Y10" s="1123"/>
      <c r="Z10" s="1123"/>
      <c r="AA10" s="1123"/>
      <c r="AB10" s="1123"/>
    </row>
    <row r="11" spans="1:29" s="539" customFormat="1" ht="11.25" hidden="1">
      <c r="A11" s="559"/>
      <c r="B11" s="559"/>
      <c r="C11" s="559"/>
      <c r="D11" s="559"/>
      <c r="E11" s="559"/>
      <c r="F11" s="559"/>
      <c r="G11" s="559"/>
      <c r="H11" s="559"/>
      <c r="L11" s="1298"/>
      <c r="M11" s="1298"/>
      <c r="N11" s="536"/>
      <c r="O11" s="551"/>
      <c r="P11" s="551"/>
      <c r="Q11" s="551"/>
      <c r="R11" s="551"/>
      <c r="S11" s="551"/>
      <c r="T11" s="551"/>
      <c r="U11" s="557" t="s">
        <v>371</v>
      </c>
      <c r="X11" s="559"/>
      <c r="Y11" s="559"/>
      <c r="Z11" s="559"/>
      <c r="AA11" s="559"/>
      <c r="AB11" s="559"/>
      <c r="AC11" s="559"/>
    </row>
    <row r="12" spans="10:21" ht="14.25">
      <c r="J12" s="499"/>
      <c r="K12" s="499"/>
      <c r="L12" s="494"/>
      <c r="M12" s="494"/>
      <c r="N12" s="472"/>
      <c r="O12" s="1305"/>
      <c r="P12" s="1305"/>
      <c r="Q12" s="1305"/>
      <c r="R12" s="1305"/>
      <c r="S12" s="1305"/>
      <c r="T12" s="1305"/>
      <c r="U12" s="1305"/>
    </row>
    <row r="13" spans="10:23" ht="14.25">
      <c r="J13" s="499"/>
      <c r="K13" s="499"/>
      <c r="L13" s="1239" t="s">
        <v>445</v>
      </c>
      <c r="M13" s="1239"/>
      <c r="N13" s="1239"/>
      <c r="O13" s="1239"/>
      <c r="P13" s="1239"/>
      <c r="Q13" s="1239"/>
      <c r="R13" s="1239"/>
      <c r="S13" s="1239"/>
      <c r="T13" s="1239"/>
      <c r="U13" s="1239"/>
      <c r="V13" s="1239"/>
      <c r="W13" s="1239" t="s">
        <v>446</v>
      </c>
    </row>
    <row r="14" spans="10:23" ht="14.25" customHeight="1">
      <c r="J14" s="499"/>
      <c r="K14" s="499"/>
      <c r="L14" s="1311" t="s">
        <v>91</v>
      </c>
      <c r="M14" s="1311" t="s">
        <v>602</v>
      </c>
      <c r="N14" s="630"/>
      <c r="O14" s="1312" t="s">
        <v>604</v>
      </c>
      <c r="P14" s="1313"/>
      <c r="Q14" s="1313"/>
      <c r="R14" s="1313"/>
      <c r="S14" s="1313"/>
      <c r="T14" s="1314"/>
      <c r="U14" s="1294" t="s">
        <v>339</v>
      </c>
      <c r="V14" s="1308" t="s">
        <v>274</v>
      </c>
      <c r="W14" s="1239"/>
    </row>
    <row r="15" spans="10:23" ht="14.25" customHeight="1">
      <c r="J15" s="499"/>
      <c r="K15" s="499"/>
      <c r="L15" s="1311"/>
      <c r="M15" s="1311"/>
      <c r="N15" s="631"/>
      <c r="O15" s="1317" t="s">
        <v>578</v>
      </c>
      <c r="P15" s="1315" t="s">
        <v>270</v>
      </c>
      <c r="Q15" s="1316"/>
      <c r="R15" s="1291" t="s">
        <v>615</v>
      </c>
      <c r="S15" s="1292"/>
      <c r="T15" s="1293"/>
      <c r="U15" s="1295"/>
      <c r="V15" s="1309"/>
      <c r="W15" s="1239"/>
    </row>
    <row r="16" spans="10:23" ht="33.75" customHeight="1">
      <c r="J16" s="499"/>
      <c r="K16" s="499"/>
      <c r="L16" s="1311"/>
      <c r="M16" s="1311"/>
      <c r="N16" s="632"/>
      <c r="O16" s="1318"/>
      <c r="P16" s="505" t="s">
        <v>579</v>
      </c>
      <c r="Q16" s="505" t="s">
        <v>6</v>
      </c>
      <c r="R16" s="506" t="s">
        <v>273</v>
      </c>
      <c r="S16" s="1306" t="s">
        <v>272</v>
      </c>
      <c r="T16" s="1307"/>
      <c r="U16" s="1296"/>
      <c r="V16" s="1310"/>
      <c r="W16" s="1239"/>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299">
        <f ca="1">OFFSET(S17,0,-1)+1</f>
        <v>7</v>
      </c>
      <c r="T17" s="1299"/>
      <c r="U17" s="617">
        <f ca="1">OFFSET(U17,0,-2)+1</f>
        <v>8</v>
      </c>
      <c r="V17" s="618">
        <f ca="1">OFFSET(V17,0,-1)</f>
        <v>8</v>
      </c>
      <c r="W17" s="617">
        <f ca="1">OFFSET(W17,0,-1)+1</f>
        <v>9</v>
      </c>
    </row>
    <row r="18" spans="1:29" ht="22.5">
      <c r="A18" s="1282">
        <v>1</v>
      </c>
      <c r="B18" s="813"/>
      <c r="C18" s="813"/>
      <c r="D18" s="813"/>
      <c r="E18" s="814"/>
      <c r="F18" s="815"/>
      <c r="G18" s="815"/>
      <c r="H18" s="815"/>
      <c r="I18" s="816"/>
      <c r="J18" s="811"/>
      <c r="K18" s="818"/>
      <c r="L18" s="562">
        <f>mergeValue(A18)</f>
        <v>1</v>
      </c>
      <c r="M18" s="610" t="s">
        <v>19</v>
      </c>
      <c r="N18" s="615"/>
      <c r="O18" s="1283"/>
      <c r="P18" s="1283"/>
      <c r="Q18" s="1283"/>
      <c r="R18" s="1283"/>
      <c r="S18" s="1283"/>
      <c r="T18" s="1283"/>
      <c r="U18" s="1283"/>
      <c r="V18" s="1283"/>
      <c r="W18" s="1131" t="s">
        <v>718</v>
      </c>
      <c r="Y18" s="558"/>
      <c r="Z18" s="558" t="str">
        <f t="shared" si="0" ref="Z18:Z31">IF(M18="","",M18)</f>
        <v>Наименование тарифа</v>
      </c>
      <c r="AA18" s="558"/>
      <c r="AB18" s="558"/>
      <c r="AC18" s="558"/>
    </row>
    <row r="19" spans="1:29" ht="22.5">
      <c r="A19" s="1282"/>
      <c r="B19" s="1282">
        <v>1</v>
      </c>
      <c r="C19" s="813"/>
      <c r="D19" s="813"/>
      <c r="E19" s="815"/>
      <c r="F19" s="815"/>
      <c r="G19" s="815"/>
      <c r="H19" s="815"/>
      <c r="I19" s="810"/>
      <c r="J19" s="809"/>
      <c r="K19" s="812"/>
      <c r="L19" s="562" t="str">
        <f>mergeValue(A19)&amp;"."&amp;mergeValue(B19)</f>
        <v>1.1</v>
      </c>
      <c r="M19" s="516" t="s">
        <v>15</v>
      </c>
      <c r="N19" s="615"/>
      <c r="O19" s="1283"/>
      <c r="P19" s="1283"/>
      <c r="Q19" s="1283"/>
      <c r="R19" s="1283"/>
      <c r="S19" s="1283"/>
      <c r="T19" s="1283"/>
      <c r="U19" s="1283"/>
      <c r="V19" s="1283"/>
      <c r="W19" s="1131" t="s">
        <v>459</v>
      </c>
      <c r="Y19" s="558"/>
      <c r="Z19" s="558" t="str">
        <f t="shared" si="0"/>
        <v>Территория действия тарифа</v>
      </c>
      <c r="AA19" s="558"/>
      <c r="AB19" s="558"/>
      <c r="AC19" s="558"/>
    </row>
    <row r="20" spans="1:29" ht="22.5">
      <c r="A20" s="1282"/>
      <c r="B20" s="1282"/>
      <c r="C20" s="1282">
        <v>1</v>
      </c>
      <c r="D20" s="813"/>
      <c r="E20" s="815"/>
      <c r="F20" s="815"/>
      <c r="G20" s="815"/>
      <c r="H20" s="815"/>
      <c r="I20" s="817"/>
      <c r="J20" s="809"/>
      <c r="K20" s="812"/>
      <c r="L20" s="562" t="str">
        <f>mergeValue(A20)&amp;"."&amp;mergeValue(B20)&amp;"."&amp;mergeValue(C20)</f>
        <v>1.1.1</v>
      </c>
      <c r="M20" s="517" t="s">
        <v>7</v>
      </c>
      <c r="N20" s="615"/>
      <c r="O20" s="1283"/>
      <c r="P20" s="1283"/>
      <c r="Q20" s="1283"/>
      <c r="R20" s="1283"/>
      <c r="S20" s="1283"/>
      <c r="T20" s="1283"/>
      <c r="U20" s="1283"/>
      <c r="V20" s="1283"/>
      <c r="W20" s="1131" t="s">
        <v>600</v>
      </c>
      <c r="Y20" s="558"/>
      <c r="Z20" s="558" t="str">
        <f t="shared" si="0"/>
        <v xml:space="preserve">Наименование системы теплоснабжения </v>
      </c>
      <c r="AA20" s="558"/>
      <c r="AB20" s="558"/>
      <c r="AC20" s="558"/>
    </row>
    <row r="21" spans="1:29" ht="22.5">
      <c r="A21" s="1282"/>
      <c r="B21" s="1282"/>
      <c r="C21" s="1282"/>
      <c r="D21" s="1282">
        <v>1</v>
      </c>
      <c r="E21" s="815"/>
      <c r="F21" s="815"/>
      <c r="G21" s="815"/>
      <c r="H21" s="815"/>
      <c r="I21" s="817"/>
      <c r="J21" s="809"/>
      <c r="K21" s="812"/>
      <c r="L21" s="562" t="str">
        <f>mergeValue(A21)&amp;"."&amp;mergeValue(B21)&amp;"."&amp;mergeValue(C21)&amp;"."&amp;mergeValue(D21)</f>
        <v>1.1.1.1</v>
      </c>
      <c r="M21" s="518" t="s">
        <v>21</v>
      </c>
      <c r="N21" s="615"/>
      <c r="O21" s="1283"/>
      <c r="P21" s="1283"/>
      <c r="Q21" s="1283"/>
      <c r="R21" s="1283"/>
      <c r="S21" s="1283"/>
      <c r="T21" s="1283"/>
      <c r="U21" s="1283"/>
      <c r="V21" s="1283"/>
      <c r="W21" s="1131" t="s">
        <v>601</v>
      </c>
      <c r="Y21" s="558"/>
      <c r="Z21" s="558" t="str">
        <f t="shared" si="0"/>
        <v xml:space="preserve">Источник тепловой энергии  </v>
      </c>
      <c r="AA21" s="558"/>
      <c r="AB21" s="558"/>
      <c r="AC21" s="558"/>
    </row>
    <row r="22" spans="1:29" ht="78.75">
      <c r="A22" s="1282"/>
      <c r="B22" s="1282"/>
      <c r="C22" s="1282"/>
      <c r="D22" s="1282"/>
      <c r="E22" s="1282">
        <v>1</v>
      </c>
      <c r="F22" s="815"/>
      <c r="G22" s="815"/>
      <c r="H22" s="813">
        <v>1</v>
      </c>
      <c r="I22" s="1282">
        <v>1</v>
      </c>
      <c r="J22" s="815"/>
      <c r="K22" s="820"/>
      <c r="L22" s="562" t="str">
        <f>mergeValue(A22)&amp;"."&amp;mergeValue(B22)&amp;"."&amp;mergeValue(C22)&amp;"."&amp;mergeValue(D22)&amp;"."&amp;mergeValue(E22)</f>
        <v>1.1.1.1.1</v>
      </c>
      <c r="M22" s="524" t="s">
        <v>8</v>
      </c>
      <c r="N22" s="615"/>
      <c r="O22" s="1284"/>
      <c r="P22" s="1284"/>
      <c r="Q22" s="1284"/>
      <c r="R22" s="1284"/>
      <c r="S22" s="1284"/>
      <c r="T22" s="1284"/>
      <c r="U22" s="1284"/>
      <c r="V22" s="1284"/>
      <c r="W22" s="1131"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2"/>
      <c r="B23" s="1282"/>
      <c r="C23" s="1282"/>
      <c r="D23" s="1282"/>
      <c r="E23" s="1282"/>
      <c r="F23" s="1282">
        <v>1</v>
      </c>
      <c r="G23" s="813"/>
      <c r="H23" s="813"/>
      <c r="I23" s="1282"/>
      <c r="J23" s="1282">
        <v>1</v>
      </c>
      <c r="K23" s="821"/>
      <c r="L23" s="562" t="str">
        <f>mergeValue(A23)&amp;"."&amp;mergeValue(B23)&amp;"."&amp;mergeValue(C23)&amp;"."&amp;mergeValue(D23)&amp;"."&amp;mergeValue(E23)&amp;"."&amp;mergeValue(F23)</f>
        <v>1.1.1.1.1.1</v>
      </c>
      <c r="M23" s="525" t="s">
        <v>9</v>
      </c>
      <c r="N23" s="615"/>
      <c r="O23" s="1285"/>
      <c r="P23" s="1286"/>
      <c r="Q23" s="1286"/>
      <c r="R23" s="1286"/>
      <c r="S23" s="1286"/>
      <c r="T23" s="1286"/>
      <c r="U23" s="1286"/>
      <c r="V23" s="1287"/>
      <c r="W23" s="1131" t="s">
        <v>720</v>
      </c>
      <c r="Y23" s="558"/>
      <c r="Z23" s="558" t="str">
        <f t="shared" si="0"/>
        <v>Группа потребителей</v>
      </c>
      <c r="AA23" s="558"/>
      <c r="AB23" s="558"/>
      <c r="AC23" s="558"/>
    </row>
    <row r="24" spans="1:29" ht="122.1" customHeight="1">
      <c r="A24" s="1282"/>
      <c r="B24" s="1282"/>
      <c r="C24" s="1282"/>
      <c r="D24" s="1282"/>
      <c r="E24" s="1282"/>
      <c r="F24" s="1282"/>
      <c r="G24" s="813">
        <v>1</v>
      </c>
      <c r="H24" s="813"/>
      <c r="I24" s="1282"/>
      <c r="J24" s="1282"/>
      <c r="K24" s="821">
        <v>1</v>
      </c>
      <c r="L24" s="562" t="str">
        <f>mergeValue(A24)&amp;"."&amp;mergeValue(B24)&amp;"."&amp;mergeValue(C24)&amp;"."&amp;mergeValue(D24)&amp;"."&amp;mergeValue(E24)&amp;"."&amp;mergeValue(F24)&amp;"."&amp;mergeValue(G24)</f>
        <v>1.1.1.1.1.1.1</v>
      </c>
      <c r="M24" s="1090"/>
      <c r="N24" s="615"/>
      <c r="O24" s="532"/>
      <c r="P24" s="532"/>
      <c r="Q24" s="1040"/>
      <c r="R24" s="1289"/>
      <c r="S24" s="1290" t="s">
        <v>83</v>
      </c>
      <c r="T24" s="1289"/>
      <c r="U24" s="1290" t="s">
        <v>84</v>
      </c>
      <c r="V24" s="532"/>
      <c r="W24" s="1300" t="s">
        <v>721</v>
      </c>
      <c r="X24" s="554" t="str">
        <f>strCheckDate(O25:V25)</f>
        <v/>
      </c>
      <c r="Y24" s="558"/>
      <c r="Z24" s="558" t="str">
        <f t="shared" si="0"/>
        <v/>
      </c>
      <c r="AA24" s="558"/>
      <c r="AB24" s="558"/>
      <c r="AC24" s="558"/>
    </row>
    <row r="25" spans="1:29" ht="11.25" hidden="1">
      <c r="A25" s="1282"/>
      <c r="B25" s="1282"/>
      <c r="C25" s="1282"/>
      <c r="D25" s="1282"/>
      <c r="E25" s="1282"/>
      <c r="F25" s="1282"/>
      <c r="G25" s="813"/>
      <c r="H25" s="813"/>
      <c r="I25" s="1282"/>
      <c r="J25" s="1282"/>
      <c r="K25" s="821"/>
      <c r="L25" s="569"/>
      <c r="M25" s="615"/>
      <c r="N25" s="615"/>
      <c r="O25" s="532"/>
      <c r="P25" s="532"/>
      <c r="Q25" s="553" t="str">
        <f>R24&amp;"-"&amp;T24</f>
        <v>-</v>
      </c>
      <c r="R25" s="1289"/>
      <c r="S25" s="1290"/>
      <c r="T25" s="1289"/>
      <c r="U25" s="1290"/>
      <c r="V25" s="532"/>
      <c r="W25" s="1301"/>
      <c r="Y25" s="558"/>
      <c r="Z25" s="558" t="str">
        <f t="shared" si="0"/>
        <v/>
      </c>
      <c r="AA25" s="558"/>
      <c r="AB25" s="558"/>
      <c r="AC25" s="558"/>
    </row>
    <row r="26" spans="1:29" ht="15" customHeight="1">
      <c r="A26" s="1282"/>
      <c r="B26" s="1282"/>
      <c r="C26" s="1282"/>
      <c r="D26" s="1282"/>
      <c r="E26" s="1282"/>
      <c r="F26" s="1282"/>
      <c r="G26" s="815"/>
      <c r="H26" s="813"/>
      <c r="I26" s="1282"/>
      <c r="J26" s="1282"/>
      <c r="K26" s="820"/>
      <c r="L26" s="508"/>
      <c r="M26" s="527" t="s">
        <v>24</v>
      </c>
      <c r="N26" s="534"/>
      <c r="O26" s="534"/>
      <c r="P26" s="534"/>
      <c r="Q26" s="534"/>
      <c r="R26" s="534"/>
      <c r="S26" s="534"/>
      <c r="T26" s="534"/>
      <c r="U26" s="534"/>
      <c r="V26" s="530"/>
      <c r="W26" s="1302"/>
      <c r="Y26" s="558"/>
      <c r="Z26" s="558" t="str">
        <f t="shared" si="0"/>
        <v>Добавить вид теплоносителя (параметры теплоносителя)</v>
      </c>
      <c r="AA26" s="558"/>
      <c r="AB26" s="558"/>
      <c r="AC26" s="558"/>
    </row>
    <row r="27" spans="1:29" ht="15" customHeight="1">
      <c r="A27" s="1282"/>
      <c r="B27" s="1282"/>
      <c r="C27" s="1282"/>
      <c r="D27" s="1282"/>
      <c r="E27" s="1282"/>
      <c r="F27" s="815"/>
      <c r="G27" s="815"/>
      <c r="H27" s="813"/>
      <c r="I27" s="1282"/>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2"/>
      <c r="B28" s="1282"/>
      <c r="C28" s="1282"/>
      <c r="D28" s="1282"/>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2"/>
      <c r="B29" s="1282"/>
      <c r="C29" s="1282"/>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2"/>
      <c r="B30" s="1282"/>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2"/>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23" ht="90" customHeight="1">
      <c r="L34" s="1">
        <v>1</v>
      </c>
      <c r="M34" s="1275" t="s">
        <v>722</v>
      </c>
      <c r="N34" s="1275"/>
      <c r="O34" s="1275"/>
      <c r="P34" s="1275"/>
      <c r="Q34" s="1275"/>
      <c r="R34" s="1275"/>
      <c r="S34" s="1275"/>
      <c r="T34" s="1275"/>
      <c r="U34" s="1275"/>
      <c r="V34" s="1275"/>
      <c r="W34" s="1275"/>
    </row>
  </sheetData>
  <sheetProtection algorithmName="SHA-512" hashValue="k1w1wW4mmQTfPyVRB1L6SsEbuOJr1ywzyI/2pvRSXqzC/21xQIeePqtVLZXO4zkX+/8xr9nXaEGdhvpBgpePUQ==" saltValue="lgFGdsEqv13t/SkwpINEQw==" spinCount="100000" sheet="1" objects="1" scenarios="1" formatColumns="0" formatRows="0"/>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8c0e281-3be8-4dee-8e65-3a43fb25b0ed}">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962" hidden="1" customWidth="1"/>
    <col min="2" max="4" width="3.71428571428571" style="956" hidden="1" customWidth="1"/>
    <col min="5" max="5" width="3.71428571428571" style="760" customWidth="1"/>
    <col min="6" max="6" width="9.71428571428571" style="938" customWidth="1"/>
    <col min="7" max="7" width="37.7142857142857" style="938" customWidth="1"/>
    <col min="8" max="8" width="66.8571428571429" style="938" customWidth="1"/>
    <col min="9" max="9" width="115.714285714286" style="938" customWidth="1"/>
    <col min="10" max="11" width="10.5714285714286" style="956"/>
    <col min="12" max="12" width="11.1428571428571" style="956" customWidth="1"/>
    <col min="13" max="20" width="10.5714285714286" style="956"/>
    <col min="21" max="16384" width="10.5714285714286" style="938"/>
  </cols>
  <sheetData>
    <row r="1" spans="1:1" ht="3" customHeight="1">
      <c r="A1" s="962" t="s">
        <v>48</v>
      </c>
    </row>
    <row r="2" spans="6:9" ht="22.5">
      <c r="F2" s="1276" t="s">
        <v>470</v>
      </c>
      <c r="G2" s="1277"/>
      <c r="H2" s="1278"/>
      <c r="I2" s="757"/>
    </row>
    <row r="3" ht="3" customHeight="1"/>
    <row r="4" spans="1:20" s="955" customFormat="1" ht="11.25">
      <c r="A4" s="961"/>
      <c r="B4" s="961"/>
      <c r="C4" s="961"/>
      <c r="D4" s="961"/>
      <c r="F4" s="1239" t="s">
        <v>445</v>
      </c>
      <c r="G4" s="1239"/>
      <c r="H4" s="1239"/>
      <c r="I4" s="1279"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9"/>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30.01.2022</v>
      </c>
      <c r="I7" s="767" t="s">
        <v>472</v>
      </c>
      <c r="J7" s="584"/>
      <c r="K7" s="961"/>
      <c r="L7" s="961"/>
      <c r="M7" s="961"/>
      <c r="N7" s="961"/>
      <c r="O7" s="961"/>
      <c r="P7" s="961"/>
      <c r="Q7" s="961"/>
      <c r="R7" s="961"/>
      <c r="S7" s="961"/>
      <c r="T7" s="961"/>
    </row>
    <row r="8" spans="1:20" s="955" customFormat="1" ht="45">
      <c r="A8" s="1280">
        <v>1</v>
      </c>
      <c r="B8" s="961"/>
      <c r="C8" s="961"/>
      <c r="D8" s="961"/>
      <c r="F8" s="977" t="str">
        <f>"2."&amp;mergeValue(A8)</f>
        <v>2.1</v>
      </c>
      <c r="G8" s="766" t="s">
        <v>473</v>
      </c>
      <c r="H8" s="975"/>
      <c r="I8" s="767" t="s">
        <v>568</v>
      </c>
      <c r="J8" s="584"/>
      <c r="K8" s="961"/>
      <c r="L8" s="961"/>
      <c r="M8" s="961"/>
      <c r="N8" s="961"/>
      <c r="O8" s="961"/>
      <c r="P8" s="961"/>
      <c r="Q8" s="961"/>
      <c r="R8" s="961"/>
      <c r="S8" s="961"/>
      <c r="T8" s="961"/>
    </row>
    <row r="9" spans="1:20" s="955" customFormat="1" ht="22.5">
      <c r="A9" s="1280"/>
      <c r="B9" s="961"/>
      <c r="C9" s="961"/>
      <c r="D9" s="961"/>
      <c r="F9" s="977" t="str">
        <f>"3."&amp;mergeValue(A9)</f>
        <v>3.1</v>
      </c>
      <c r="G9" s="766" t="s">
        <v>474</v>
      </c>
      <c r="H9" s="975"/>
      <c r="I9" s="767" t="s">
        <v>566</v>
      </c>
      <c r="J9" s="584"/>
      <c r="K9" s="961"/>
      <c r="L9" s="961"/>
      <c r="M9" s="961"/>
      <c r="N9" s="961"/>
      <c r="O9" s="961"/>
      <c r="P9" s="961"/>
      <c r="Q9" s="961"/>
      <c r="R9" s="961"/>
      <c r="S9" s="961"/>
      <c r="T9" s="961"/>
    </row>
    <row r="10" spans="1:20" s="955" customFormat="1" ht="22.5">
      <c r="A10" s="1280"/>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0"/>
      <c r="B11" s="1280">
        <v>1</v>
      </c>
      <c r="C11" s="971"/>
      <c r="D11" s="971"/>
      <c r="F11" s="977" t="str">
        <f>"4."&amp;mergeValue(A11)&amp;"."&amp;mergeValue(B11)</f>
        <v>4.1.1</v>
      </c>
      <c r="G11" s="778" t="s">
        <v>570</v>
      </c>
      <c r="H11" s="975" t="str">
        <f>IF(region_name="","",region_name)</f>
        <v>Свердловская область</v>
      </c>
      <c r="I11" s="767" t="s">
        <v>478</v>
      </c>
      <c r="J11" s="584"/>
      <c r="K11" s="961"/>
      <c r="L11" s="961"/>
      <c r="M11" s="961"/>
      <c r="N11" s="961"/>
      <c r="O11" s="961"/>
      <c r="P11" s="961"/>
      <c r="Q11" s="961"/>
      <c r="R11" s="961"/>
      <c r="S11" s="961"/>
      <c r="T11" s="961"/>
    </row>
    <row r="12" spans="1:20" s="955" customFormat="1" ht="22.5">
      <c r="A12" s="1280"/>
      <c r="B12" s="1280"/>
      <c r="C12" s="1280">
        <v>1</v>
      </c>
      <c r="D12" s="971"/>
      <c r="F12" s="977" t="str">
        <f>"4."&amp;mergeValue(A12)&amp;"."&amp;mergeValue(B12)&amp;"."&amp;mergeValue(C12)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80"/>
      <c r="B13" s="1280"/>
      <c r="C13" s="1280"/>
      <c r="D13" s="971">
        <v>1</v>
      </c>
      <c r="F13" s="977" t="str">
        <f>"4."&amp;mergeValue(A13)&amp;"."&amp;mergeValue(B13)&amp;"."&amp;mergeValue(C13)&amp;"."&amp;mergeValue(D13)</f>
        <v>4.1.1.1.1</v>
      </c>
      <c r="G13" s="769" t="s">
        <v>477</v>
      </c>
      <c r="H13" s="975"/>
      <c r="I13" s="1281" t="s">
        <v>569</v>
      </c>
      <c r="J13" s="584"/>
      <c r="K13" s="961"/>
      <c r="L13" s="961"/>
      <c r="M13" s="961"/>
      <c r="N13" s="961"/>
      <c r="O13" s="961"/>
      <c r="P13" s="961"/>
      <c r="Q13" s="961"/>
      <c r="R13" s="961"/>
      <c r="S13" s="961"/>
      <c r="T13" s="961"/>
    </row>
    <row r="14" spans="1:20" s="955" customFormat="1" ht="18.75">
      <c r="A14" s="1280"/>
      <c r="B14" s="1280"/>
      <c r="C14" s="1280"/>
      <c r="D14" s="971"/>
      <c r="F14" s="770"/>
      <c r="G14" s="948" t="s">
        <v>4</v>
      </c>
      <c r="H14" s="593"/>
      <c r="I14" s="1281"/>
      <c r="J14" s="584"/>
      <c r="K14" s="961"/>
      <c r="L14" s="961"/>
      <c r="M14" s="961"/>
      <c r="N14" s="961"/>
      <c r="O14" s="961"/>
      <c r="P14" s="961"/>
      <c r="Q14" s="961"/>
      <c r="R14" s="961"/>
      <c r="S14" s="961"/>
      <c r="T14" s="961"/>
    </row>
    <row r="15" spans="1:20" s="955" customFormat="1" ht="18.75">
      <c r="A15" s="1280"/>
      <c r="B15" s="1280"/>
      <c r="C15" s="971"/>
      <c r="D15" s="971"/>
      <c r="F15" s="603"/>
      <c r="G15" s="546" t="s">
        <v>401</v>
      </c>
      <c r="H15" s="604"/>
      <c r="I15" s="605"/>
      <c r="J15" s="584"/>
      <c r="K15" s="961"/>
      <c r="L15" s="961"/>
      <c r="M15" s="961"/>
      <c r="N15" s="961"/>
      <c r="O15" s="961"/>
      <c r="P15" s="961"/>
      <c r="Q15" s="961"/>
      <c r="R15" s="961"/>
      <c r="S15" s="961"/>
      <c r="T15" s="961"/>
    </row>
    <row r="16" spans="1:20" s="955" customFormat="1" ht="18.75">
      <c r="A16" s="1280"/>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5" t="s">
        <v>571</v>
      </c>
      <c r="H19" s="1275"/>
      <c r="I19" s="931"/>
      <c r="J19" s="736"/>
      <c r="K19" s="736"/>
      <c r="L19" s="736"/>
      <c r="M19" s="736"/>
      <c r="N19" s="736"/>
      <c r="O19" s="736"/>
      <c r="P19" s="736"/>
      <c r="Q19" s="736"/>
      <c r="R19" s="736"/>
      <c r="S19" s="736"/>
      <c r="T19" s="736"/>
    </row>
  </sheetData>
  <sheetProtection algorithmName="SHA-512" hashValue="Mi3IddjGLsuazoXqoDO9BUefzJDQntrRcbTIFOo+MoLYfY1j+AMnTMKM30ZglrjiOCuPizPkz3RzaisklThvpA==" saltValue="ylvEvISTUfZjVxRMRpD24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5b9483-726f-4198-b556-3a09cf5cef8e}">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956" hidden="1" customWidth="1"/>
    <col min="7" max="8" width="9.14285714285714" style="962" hidden="1" customWidth="1"/>
    <col min="9" max="9" width="3.71428571428571" style="944" customWidth="1"/>
    <col min="10" max="11" width="3.71428571428571" style="760" customWidth="1"/>
    <col min="12" max="12" width="12.7142857142857" style="938" customWidth="1"/>
    <col min="13" max="13" width="44.7142857142857" style="938" customWidth="1"/>
    <col min="14" max="14" width="1.71428571428571" style="938" hidden="1" customWidth="1"/>
    <col min="15" max="15" width="29.7142857142857" style="938" hidden="1" customWidth="1"/>
    <col min="16" max="17" width="23.7142857142857" style="938" hidden="1" customWidth="1"/>
    <col min="18" max="18" width="11.7142857142857" style="938" customWidth="1"/>
    <col min="19" max="19" width="3.71428571428571" style="938" customWidth="1"/>
    <col min="20" max="20" width="11.7142857142857" style="938" customWidth="1"/>
    <col min="21" max="21" width="8.57142857142857" style="938" hidden="1" customWidth="1"/>
    <col min="22" max="22" width="4.71428571428571" style="938" customWidth="1"/>
    <col min="23" max="23" width="115.714285714286" style="938" customWidth="1"/>
    <col min="24" max="25" width="10.5714285714286" style="956"/>
    <col min="26" max="26" width="11.1428571428571" style="956" customWidth="1"/>
    <col min="27" max="34" width="10.5714285714286" style="956"/>
    <col min="35" max="256" width="10.5714285714286" style="938"/>
    <col min="257" max="264" width="0" style="938" hidden="1" customWidth="1"/>
    <col min="265" max="265" width="3.71428571428571" style="938" customWidth="1"/>
    <col min="266" max="266" width="3.85714285714286" style="938" customWidth="1"/>
    <col min="267" max="267" width="3.71428571428571" style="938" customWidth="1"/>
    <col min="268" max="268" width="12.7142857142857" style="938" customWidth="1"/>
    <col min="269" max="269" width="52.7142857142857" style="938" customWidth="1"/>
    <col min="270" max="273" width="0" style="938" hidden="1" customWidth="1"/>
    <col min="274" max="274" width="12.2857142857143" style="938" customWidth="1"/>
    <col min="275" max="275" width="6.42857142857143" style="938" customWidth="1"/>
    <col min="276" max="276" width="12.2857142857143" style="938" customWidth="1"/>
    <col min="277" max="277" width="0" style="938" hidden="1" customWidth="1"/>
    <col min="278" max="278" width="3.71428571428571" style="938" customWidth="1"/>
    <col min="279" max="279" width="11.1428571428571" style="938" customWidth="1"/>
    <col min="280" max="281" width="10.5714285714286" style="938"/>
    <col min="282" max="282" width="11.1428571428571" style="938" customWidth="1"/>
    <col min="283" max="512" width="10.5714285714286" style="938"/>
    <col min="513" max="520" width="0" style="938" hidden="1" customWidth="1"/>
    <col min="521" max="521" width="3.71428571428571" style="938" customWidth="1"/>
    <col min="522" max="522" width="3.85714285714286" style="938" customWidth="1"/>
    <col min="523" max="523" width="3.71428571428571" style="938" customWidth="1"/>
    <col min="524" max="524" width="12.7142857142857" style="938" customWidth="1"/>
    <col min="525" max="525" width="52.7142857142857" style="938" customWidth="1"/>
    <col min="526" max="529" width="0" style="938" hidden="1" customWidth="1"/>
    <col min="530" max="530" width="12.2857142857143" style="938" customWidth="1"/>
    <col min="531" max="531" width="6.42857142857143" style="938" customWidth="1"/>
    <col min="532" max="532" width="12.2857142857143" style="938" customWidth="1"/>
    <col min="533" max="533" width="0" style="938" hidden="1" customWidth="1"/>
    <col min="534" max="534" width="3.71428571428571" style="938" customWidth="1"/>
    <col min="535" max="535" width="11.1428571428571" style="938" customWidth="1"/>
    <col min="536" max="537" width="10.5714285714286" style="938"/>
    <col min="538" max="538" width="11.1428571428571" style="938" customWidth="1"/>
    <col min="539" max="768" width="10.5714285714286" style="938"/>
    <col min="769" max="776" width="0" style="938" hidden="1" customWidth="1"/>
    <col min="777" max="777" width="3.71428571428571" style="938" customWidth="1"/>
    <col min="778" max="778" width="3.85714285714286" style="938" customWidth="1"/>
    <col min="779" max="779" width="3.71428571428571" style="938" customWidth="1"/>
    <col min="780" max="780" width="12.7142857142857" style="938" customWidth="1"/>
    <col min="781" max="781" width="52.7142857142857" style="938" customWidth="1"/>
    <col min="782" max="785" width="0" style="938" hidden="1" customWidth="1"/>
    <col min="786" max="786" width="12.2857142857143" style="938" customWidth="1"/>
    <col min="787" max="787" width="6.42857142857143" style="938" customWidth="1"/>
    <col min="788" max="788" width="12.2857142857143" style="938" customWidth="1"/>
    <col min="789" max="789" width="0" style="938" hidden="1" customWidth="1"/>
    <col min="790" max="790" width="3.71428571428571" style="938" customWidth="1"/>
    <col min="791" max="791" width="11.1428571428571" style="938" customWidth="1"/>
    <col min="792" max="793" width="10.5714285714286" style="938"/>
    <col min="794" max="794" width="11.1428571428571" style="938" customWidth="1"/>
    <col min="795" max="1024" width="10.5714285714286" style="938"/>
    <col min="1025" max="1032" width="0" style="938" hidden="1" customWidth="1"/>
    <col min="1033" max="1033" width="3.71428571428571" style="938" customWidth="1"/>
    <col min="1034" max="1034" width="3.85714285714286" style="938" customWidth="1"/>
    <col min="1035" max="1035" width="3.71428571428571" style="938" customWidth="1"/>
    <col min="1036" max="1036" width="12.7142857142857" style="938" customWidth="1"/>
    <col min="1037" max="1037" width="52.7142857142857" style="938" customWidth="1"/>
    <col min="1038" max="1041" width="0" style="938" hidden="1" customWidth="1"/>
    <col min="1042" max="1042" width="12.2857142857143" style="938" customWidth="1"/>
    <col min="1043" max="1043" width="6.42857142857143" style="938" customWidth="1"/>
    <col min="1044" max="1044" width="12.2857142857143" style="938" customWidth="1"/>
    <col min="1045" max="1045" width="0" style="938" hidden="1" customWidth="1"/>
    <col min="1046" max="1046" width="3.71428571428571" style="938" customWidth="1"/>
    <col min="1047" max="1047" width="11.1428571428571" style="938" customWidth="1"/>
    <col min="1048" max="1049" width="10.5714285714286" style="938"/>
    <col min="1050" max="1050" width="11.1428571428571" style="938" customWidth="1"/>
    <col min="1051" max="1280" width="10.5714285714286" style="938"/>
    <col min="1281" max="1288" width="0" style="938" hidden="1" customWidth="1"/>
    <col min="1289" max="1289" width="3.71428571428571" style="938" customWidth="1"/>
    <col min="1290" max="1290" width="3.85714285714286" style="938" customWidth="1"/>
    <col min="1291" max="1291" width="3.71428571428571" style="938" customWidth="1"/>
    <col min="1292" max="1292" width="12.7142857142857" style="938" customWidth="1"/>
    <col min="1293" max="1293" width="52.7142857142857" style="938" customWidth="1"/>
    <col min="1294" max="1297" width="0" style="938" hidden="1" customWidth="1"/>
    <col min="1298" max="1298" width="12.2857142857143" style="938" customWidth="1"/>
    <col min="1299" max="1299" width="6.42857142857143" style="938" customWidth="1"/>
    <col min="1300" max="1300" width="12.2857142857143" style="938" customWidth="1"/>
    <col min="1301" max="1301" width="0" style="938" hidden="1" customWidth="1"/>
    <col min="1302" max="1302" width="3.71428571428571" style="938" customWidth="1"/>
    <col min="1303" max="1303" width="11.1428571428571" style="938" customWidth="1"/>
    <col min="1304" max="1305" width="10.5714285714286" style="938"/>
    <col min="1306" max="1306" width="11.1428571428571" style="938" customWidth="1"/>
    <col min="1307" max="1536" width="10.5714285714286" style="938"/>
    <col min="1537" max="1544" width="0" style="938" hidden="1" customWidth="1"/>
    <col min="1545" max="1545" width="3.71428571428571" style="938" customWidth="1"/>
    <col min="1546" max="1546" width="3.85714285714286" style="938" customWidth="1"/>
    <col min="1547" max="1547" width="3.71428571428571" style="938" customWidth="1"/>
    <col min="1548" max="1548" width="12.7142857142857" style="938" customWidth="1"/>
    <col min="1549" max="1549" width="52.7142857142857" style="938" customWidth="1"/>
    <col min="1550" max="1553" width="0" style="938" hidden="1" customWidth="1"/>
    <col min="1554" max="1554" width="12.2857142857143" style="938" customWidth="1"/>
    <col min="1555" max="1555" width="6.42857142857143" style="938" customWidth="1"/>
    <col min="1556" max="1556" width="12.2857142857143" style="938" customWidth="1"/>
    <col min="1557" max="1557" width="0" style="938" hidden="1" customWidth="1"/>
    <col min="1558" max="1558" width="3.71428571428571" style="938" customWidth="1"/>
    <col min="1559" max="1559" width="11.1428571428571" style="938" customWidth="1"/>
    <col min="1560" max="1561" width="10.5714285714286" style="938"/>
    <col min="1562" max="1562" width="11.1428571428571" style="938" customWidth="1"/>
    <col min="1563" max="1792" width="10.5714285714286" style="938"/>
    <col min="1793" max="1800" width="0" style="938" hidden="1" customWidth="1"/>
    <col min="1801" max="1801" width="3.71428571428571" style="938" customWidth="1"/>
    <col min="1802" max="1802" width="3.85714285714286" style="938" customWidth="1"/>
    <col min="1803" max="1803" width="3.71428571428571" style="938" customWidth="1"/>
    <col min="1804" max="1804" width="12.7142857142857" style="938" customWidth="1"/>
    <col min="1805" max="1805" width="52.7142857142857" style="938" customWidth="1"/>
    <col min="1806" max="1809" width="0" style="938" hidden="1" customWidth="1"/>
    <col min="1810" max="1810" width="12.2857142857143" style="938" customWidth="1"/>
    <col min="1811" max="1811" width="6.42857142857143" style="938" customWidth="1"/>
    <col min="1812" max="1812" width="12.2857142857143" style="938" customWidth="1"/>
    <col min="1813" max="1813" width="0" style="938" hidden="1" customWidth="1"/>
    <col min="1814" max="1814" width="3.71428571428571" style="938" customWidth="1"/>
    <col min="1815" max="1815" width="11.1428571428571" style="938" customWidth="1"/>
    <col min="1816" max="1817" width="10.5714285714286" style="938"/>
    <col min="1818" max="1818" width="11.1428571428571" style="938" customWidth="1"/>
    <col min="1819" max="2048" width="10.5714285714286" style="938"/>
    <col min="2049" max="2056" width="0" style="938" hidden="1" customWidth="1"/>
    <col min="2057" max="2057" width="3.71428571428571" style="938" customWidth="1"/>
    <col min="2058" max="2058" width="3.85714285714286" style="938" customWidth="1"/>
    <col min="2059" max="2059" width="3.71428571428571" style="938" customWidth="1"/>
    <col min="2060" max="2060" width="12.7142857142857" style="938" customWidth="1"/>
    <col min="2061" max="2061" width="52.7142857142857" style="938" customWidth="1"/>
    <col min="2062" max="2065" width="0" style="938" hidden="1" customWidth="1"/>
    <col min="2066" max="2066" width="12.2857142857143" style="938" customWidth="1"/>
    <col min="2067" max="2067" width="6.42857142857143" style="938" customWidth="1"/>
    <col min="2068" max="2068" width="12.2857142857143" style="938" customWidth="1"/>
    <col min="2069" max="2069" width="0" style="938" hidden="1" customWidth="1"/>
    <col min="2070" max="2070" width="3.71428571428571" style="938" customWidth="1"/>
    <col min="2071" max="2071" width="11.1428571428571" style="938" customWidth="1"/>
    <col min="2072" max="2073" width="10.5714285714286" style="938"/>
    <col min="2074" max="2074" width="11.1428571428571" style="938" customWidth="1"/>
    <col min="2075" max="2304" width="10.5714285714286" style="938"/>
    <col min="2305" max="2312" width="0" style="938" hidden="1" customWidth="1"/>
    <col min="2313" max="2313" width="3.71428571428571" style="938" customWidth="1"/>
    <col min="2314" max="2314" width="3.85714285714286" style="938" customWidth="1"/>
    <col min="2315" max="2315" width="3.71428571428571" style="938" customWidth="1"/>
    <col min="2316" max="2316" width="12.7142857142857" style="938" customWidth="1"/>
    <col min="2317" max="2317" width="52.7142857142857" style="938" customWidth="1"/>
    <col min="2318" max="2321" width="0" style="938" hidden="1" customWidth="1"/>
    <col min="2322" max="2322" width="12.2857142857143" style="938" customWidth="1"/>
    <col min="2323" max="2323" width="6.42857142857143" style="938" customWidth="1"/>
    <col min="2324" max="2324" width="12.2857142857143" style="938" customWidth="1"/>
    <col min="2325" max="2325" width="0" style="938" hidden="1" customWidth="1"/>
    <col min="2326" max="2326" width="3.71428571428571" style="938" customWidth="1"/>
    <col min="2327" max="2327" width="11.1428571428571" style="938" customWidth="1"/>
    <col min="2328" max="2329" width="10.5714285714286" style="938"/>
    <col min="2330" max="2330" width="11.1428571428571" style="938" customWidth="1"/>
    <col min="2331" max="2560" width="10.5714285714286" style="938"/>
    <col min="2561" max="2568" width="0" style="938" hidden="1" customWidth="1"/>
    <col min="2569" max="2569" width="3.71428571428571" style="938" customWidth="1"/>
    <col min="2570" max="2570" width="3.85714285714286" style="938" customWidth="1"/>
    <col min="2571" max="2571" width="3.71428571428571" style="938" customWidth="1"/>
    <col min="2572" max="2572" width="12.7142857142857" style="938" customWidth="1"/>
    <col min="2573" max="2573" width="52.7142857142857" style="938" customWidth="1"/>
    <col min="2574" max="2577" width="0" style="938" hidden="1" customWidth="1"/>
    <col min="2578" max="2578" width="12.2857142857143" style="938" customWidth="1"/>
    <col min="2579" max="2579" width="6.42857142857143" style="938" customWidth="1"/>
    <col min="2580" max="2580" width="12.2857142857143" style="938" customWidth="1"/>
    <col min="2581" max="2581" width="0" style="938" hidden="1" customWidth="1"/>
    <col min="2582" max="2582" width="3.71428571428571" style="938" customWidth="1"/>
    <col min="2583" max="2583" width="11.1428571428571" style="938" customWidth="1"/>
    <col min="2584" max="2585" width="10.5714285714286" style="938"/>
    <col min="2586" max="2586" width="11.1428571428571" style="938" customWidth="1"/>
    <col min="2587" max="2816" width="10.5714285714286" style="938"/>
    <col min="2817" max="2824" width="0" style="938" hidden="1" customWidth="1"/>
    <col min="2825" max="2825" width="3.71428571428571" style="938" customWidth="1"/>
    <col min="2826" max="2826" width="3.85714285714286" style="938" customWidth="1"/>
    <col min="2827" max="2827" width="3.71428571428571" style="938" customWidth="1"/>
    <col min="2828" max="2828" width="12.7142857142857" style="938" customWidth="1"/>
    <col min="2829" max="2829" width="52.7142857142857" style="938" customWidth="1"/>
    <col min="2830" max="2833" width="0" style="938" hidden="1" customWidth="1"/>
    <col min="2834" max="2834" width="12.2857142857143" style="938" customWidth="1"/>
    <col min="2835" max="2835" width="6.42857142857143" style="938" customWidth="1"/>
    <col min="2836" max="2836" width="12.2857142857143" style="938" customWidth="1"/>
    <col min="2837" max="2837" width="0" style="938" hidden="1" customWidth="1"/>
    <col min="2838" max="2838" width="3.71428571428571" style="938" customWidth="1"/>
    <col min="2839" max="2839" width="11.1428571428571" style="938" customWidth="1"/>
    <col min="2840" max="2841" width="10.5714285714286" style="938"/>
    <col min="2842" max="2842" width="11.1428571428571" style="938" customWidth="1"/>
    <col min="2843" max="3072" width="10.5714285714286" style="938"/>
    <col min="3073" max="3080" width="0" style="938" hidden="1" customWidth="1"/>
    <col min="3081" max="3081" width="3.71428571428571" style="938" customWidth="1"/>
    <col min="3082" max="3082" width="3.85714285714286" style="938" customWidth="1"/>
    <col min="3083" max="3083" width="3.71428571428571" style="938" customWidth="1"/>
    <col min="3084" max="3084" width="12.7142857142857" style="938" customWidth="1"/>
    <col min="3085" max="3085" width="52.7142857142857" style="938" customWidth="1"/>
    <col min="3086" max="3089" width="0" style="938" hidden="1" customWidth="1"/>
    <col min="3090" max="3090" width="12.2857142857143" style="938" customWidth="1"/>
    <col min="3091" max="3091" width="6.42857142857143" style="938" customWidth="1"/>
    <col min="3092" max="3092" width="12.2857142857143" style="938" customWidth="1"/>
    <col min="3093" max="3093" width="0" style="938" hidden="1" customWidth="1"/>
    <col min="3094" max="3094" width="3.71428571428571" style="938" customWidth="1"/>
    <col min="3095" max="3095" width="11.1428571428571" style="938" customWidth="1"/>
    <col min="3096" max="3097" width="10.5714285714286" style="938"/>
    <col min="3098" max="3098" width="11.1428571428571" style="938" customWidth="1"/>
    <col min="3099" max="3328" width="10.5714285714286" style="938"/>
    <col min="3329" max="3336" width="0" style="938" hidden="1" customWidth="1"/>
    <col min="3337" max="3337" width="3.71428571428571" style="938" customWidth="1"/>
    <col min="3338" max="3338" width="3.85714285714286" style="938" customWidth="1"/>
    <col min="3339" max="3339" width="3.71428571428571" style="938" customWidth="1"/>
    <col min="3340" max="3340" width="12.7142857142857" style="938" customWidth="1"/>
    <col min="3341" max="3341" width="52.7142857142857" style="938" customWidth="1"/>
    <col min="3342" max="3345" width="0" style="938" hidden="1" customWidth="1"/>
    <col min="3346" max="3346" width="12.2857142857143" style="938" customWidth="1"/>
    <col min="3347" max="3347" width="6.42857142857143" style="938" customWidth="1"/>
    <col min="3348" max="3348" width="12.2857142857143" style="938" customWidth="1"/>
    <col min="3349" max="3349" width="0" style="938" hidden="1" customWidth="1"/>
    <col min="3350" max="3350" width="3.71428571428571" style="938" customWidth="1"/>
    <col min="3351" max="3351" width="11.1428571428571" style="938" customWidth="1"/>
    <col min="3352" max="3353" width="10.5714285714286" style="938"/>
    <col min="3354" max="3354" width="11.1428571428571" style="938" customWidth="1"/>
    <col min="3355" max="3584" width="10.5714285714286" style="938"/>
    <col min="3585" max="3592" width="0" style="938" hidden="1" customWidth="1"/>
    <col min="3593" max="3593" width="3.71428571428571" style="938" customWidth="1"/>
    <col min="3594" max="3594" width="3.85714285714286" style="938" customWidth="1"/>
    <col min="3595" max="3595" width="3.71428571428571" style="938" customWidth="1"/>
    <col min="3596" max="3596" width="12.7142857142857" style="938" customWidth="1"/>
    <col min="3597" max="3597" width="52.7142857142857" style="938" customWidth="1"/>
    <col min="3598" max="3601" width="0" style="938" hidden="1" customWidth="1"/>
    <col min="3602" max="3602" width="12.2857142857143" style="938" customWidth="1"/>
    <col min="3603" max="3603" width="6.42857142857143" style="938" customWidth="1"/>
    <col min="3604" max="3604" width="12.2857142857143" style="938" customWidth="1"/>
    <col min="3605" max="3605" width="0" style="938" hidden="1" customWidth="1"/>
    <col min="3606" max="3606" width="3.71428571428571" style="938" customWidth="1"/>
    <col min="3607" max="3607" width="11.1428571428571" style="938" customWidth="1"/>
    <col min="3608" max="3609" width="10.5714285714286" style="938"/>
    <col min="3610" max="3610" width="11.1428571428571" style="938" customWidth="1"/>
    <col min="3611" max="3840" width="10.5714285714286" style="938"/>
    <col min="3841" max="3848" width="0" style="938" hidden="1" customWidth="1"/>
    <col min="3849" max="3849" width="3.71428571428571" style="938" customWidth="1"/>
    <col min="3850" max="3850" width="3.85714285714286" style="938" customWidth="1"/>
    <col min="3851" max="3851" width="3.71428571428571" style="938" customWidth="1"/>
    <col min="3852" max="3852" width="12.7142857142857" style="938" customWidth="1"/>
    <col min="3853" max="3853" width="52.7142857142857" style="938" customWidth="1"/>
    <col min="3854" max="3857" width="0" style="938" hidden="1" customWidth="1"/>
    <col min="3858" max="3858" width="12.2857142857143" style="938" customWidth="1"/>
    <col min="3859" max="3859" width="6.42857142857143" style="938" customWidth="1"/>
    <col min="3860" max="3860" width="12.2857142857143" style="938" customWidth="1"/>
    <col min="3861" max="3861" width="0" style="938" hidden="1" customWidth="1"/>
    <col min="3862" max="3862" width="3.71428571428571" style="938" customWidth="1"/>
    <col min="3863" max="3863" width="11.1428571428571" style="938" customWidth="1"/>
    <col min="3864" max="3865" width="10.5714285714286" style="938"/>
    <col min="3866" max="3866" width="11.1428571428571" style="938" customWidth="1"/>
    <col min="3867" max="4096" width="10.5714285714286" style="938"/>
    <col min="4097" max="4104" width="0" style="938" hidden="1" customWidth="1"/>
    <col min="4105" max="4105" width="3.71428571428571" style="938" customWidth="1"/>
    <col min="4106" max="4106" width="3.85714285714286" style="938" customWidth="1"/>
    <col min="4107" max="4107" width="3.71428571428571" style="938" customWidth="1"/>
    <col min="4108" max="4108" width="12.7142857142857" style="938" customWidth="1"/>
    <col min="4109" max="4109" width="52.7142857142857" style="938" customWidth="1"/>
    <col min="4110" max="4113" width="0" style="938" hidden="1" customWidth="1"/>
    <col min="4114" max="4114" width="12.2857142857143" style="938" customWidth="1"/>
    <col min="4115" max="4115" width="6.42857142857143" style="938" customWidth="1"/>
    <col min="4116" max="4116" width="12.2857142857143" style="938" customWidth="1"/>
    <col min="4117" max="4117" width="0" style="938" hidden="1" customWidth="1"/>
    <col min="4118" max="4118" width="3.71428571428571" style="938" customWidth="1"/>
    <col min="4119" max="4119" width="11.1428571428571" style="938" customWidth="1"/>
    <col min="4120" max="4121" width="10.5714285714286" style="938"/>
    <col min="4122" max="4122" width="11.1428571428571" style="938" customWidth="1"/>
    <col min="4123" max="4352" width="10.5714285714286" style="938"/>
    <col min="4353" max="4360" width="0" style="938" hidden="1" customWidth="1"/>
    <col min="4361" max="4361" width="3.71428571428571" style="938" customWidth="1"/>
    <col min="4362" max="4362" width="3.85714285714286" style="938" customWidth="1"/>
    <col min="4363" max="4363" width="3.71428571428571" style="938" customWidth="1"/>
    <col min="4364" max="4364" width="12.7142857142857" style="938" customWidth="1"/>
    <col min="4365" max="4365" width="52.7142857142857" style="938" customWidth="1"/>
    <col min="4366" max="4369" width="0" style="938" hidden="1" customWidth="1"/>
    <col min="4370" max="4370" width="12.2857142857143" style="938" customWidth="1"/>
    <col min="4371" max="4371" width="6.42857142857143" style="938" customWidth="1"/>
    <col min="4372" max="4372" width="12.2857142857143" style="938" customWidth="1"/>
    <col min="4373" max="4373" width="0" style="938" hidden="1" customWidth="1"/>
    <col min="4374" max="4374" width="3.71428571428571" style="938" customWidth="1"/>
    <col min="4375" max="4375" width="11.1428571428571" style="938" customWidth="1"/>
    <col min="4376" max="4377" width="10.5714285714286" style="938"/>
    <col min="4378" max="4378" width="11.1428571428571" style="938" customWidth="1"/>
    <col min="4379" max="4608" width="10.5714285714286" style="938"/>
    <col min="4609" max="4616" width="0" style="938" hidden="1" customWidth="1"/>
    <col min="4617" max="4617" width="3.71428571428571" style="938" customWidth="1"/>
    <col min="4618" max="4618" width="3.85714285714286" style="938" customWidth="1"/>
    <col min="4619" max="4619" width="3.71428571428571" style="938" customWidth="1"/>
    <col min="4620" max="4620" width="12.7142857142857" style="938" customWidth="1"/>
    <col min="4621" max="4621" width="52.7142857142857" style="938" customWidth="1"/>
    <col min="4622" max="4625" width="0" style="938" hidden="1" customWidth="1"/>
    <col min="4626" max="4626" width="12.2857142857143" style="938" customWidth="1"/>
    <col min="4627" max="4627" width="6.42857142857143" style="938" customWidth="1"/>
    <col min="4628" max="4628" width="12.2857142857143" style="938" customWidth="1"/>
    <col min="4629" max="4629" width="0" style="938" hidden="1" customWidth="1"/>
    <col min="4630" max="4630" width="3.71428571428571" style="938" customWidth="1"/>
    <col min="4631" max="4631" width="11.1428571428571" style="938" customWidth="1"/>
    <col min="4632" max="4633" width="10.5714285714286" style="938"/>
    <col min="4634" max="4634" width="11.1428571428571" style="938" customWidth="1"/>
    <col min="4635" max="4864" width="10.5714285714286" style="938"/>
    <col min="4865" max="4872" width="0" style="938" hidden="1" customWidth="1"/>
    <col min="4873" max="4873" width="3.71428571428571" style="938" customWidth="1"/>
    <col min="4874" max="4874" width="3.85714285714286" style="938" customWidth="1"/>
    <col min="4875" max="4875" width="3.71428571428571" style="938" customWidth="1"/>
    <col min="4876" max="4876" width="12.7142857142857" style="938" customWidth="1"/>
    <col min="4877" max="4877" width="52.7142857142857" style="938" customWidth="1"/>
    <col min="4878" max="4881" width="0" style="938" hidden="1" customWidth="1"/>
    <col min="4882" max="4882" width="12.2857142857143" style="938" customWidth="1"/>
    <col min="4883" max="4883" width="6.42857142857143" style="938" customWidth="1"/>
    <col min="4884" max="4884" width="12.2857142857143" style="938" customWidth="1"/>
    <col min="4885" max="4885" width="0" style="938" hidden="1" customWidth="1"/>
    <col min="4886" max="4886" width="3.71428571428571" style="938" customWidth="1"/>
    <col min="4887" max="4887" width="11.1428571428571" style="938" customWidth="1"/>
    <col min="4888" max="4889" width="10.5714285714286" style="938"/>
    <col min="4890" max="4890" width="11.1428571428571" style="938" customWidth="1"/>
    <col min="4891" max="5120" width="10.5714285714286" style="938"/>
    <col min="5121" max="5128" width="0" style="938" hidden="1" customWidth="1"/>
    <col min="5129" max="5129" width="3.71428571428571" style="938" customWidth="1"/>
    <col min="5130" max="5130" width="3.85714285714286" style="938" customWidth="1"/>
    <col min="5131" max="5131" width="3.71428571428571" style="938" customWidth="1"/>
    <col min="5132" max="5132" width="12.7142857142857" style="938" customWidth="1"/>
    <col min="5133" max="5133" width="52.7142857142857" style="938" customWidth="1"/>
    <col min="5134" max="5137" width="0" style="938" hidden="1" customWidth="1"/>
    <col min="5138" max="5138" width="12.2857142857143" style="938" customWidth="1"/>
    <col min="5139" max="5139" width="6.42857142857143" style="938" customWidth="1"/>
    <col min="5140" max="5140" width="12.2857142857143" style="938" customWidth="1"/>
    <col min="5141" max="5141" width="0" style="938" hidden="1" customWidth="1"/>
    <col min="5142" max="5142" width="3.71428571428571" style="938" customWidth="1"/>
    <col min="5143" max="5143" width="11.1428571428571" style="938" customWidth="1"/>
    <col min="5144" max="5145" width="10.5714285714286" style="938"/>
    <col min="5146" max="5146" width="11.1428571428571" style="938" customWidth="1"/>
    <col min="5147" max="5376" width="10.5714285714286" style="938"/>
    <col min="5377" max="5384" width="0" style="938" hidden="1" customWidth="1"/>
    <col min="5385" max="5385" width="3.71428571428571" style="938" customWidth="1"/>
    <col min="5386" max="5386" width="3.85714285714286" style="938" customWidth="1"/>
    <col min="5387" max="5387" width="3.71428571428571" style="938" customWidth="1"/>
    <col min="5388" max="5388" width="12.7142857142857" style="938" customWidth="1"/>
    <col min="5389" max="5389" width="52.7142857142857" style="938" customWidth="1"/>
    <col min="5390" max="5393" width="0" style="938" hidden="1" customWidth="1"/>
    <col min="5394" max="5394" width="12.2857142857143" style="938" customWidth="1"/>
    <col min="5395" max="5395" width="6.42857142857143" style="938" customWidth="1"/>
    <col min="5396" max="5396" width="12.2857142857143" style="938" customWidth="1"/>
    <col min="5397" max="5397" width="0" style="938" hidden="1" customWidth="1"/>
    <col min="5398" max="5398" width="3.71428571428571" style="938" customWidth="1"/>
    <col min="5399" max="5399" width="11.1428571428571" style="938" customWidth="1"/>
    <col min="5400" max="5401" width="10.5714285714286" style="938"/>
    <col min="5402" max="5402" width="11.1428571428571" style="938" customWidth="1"/>
    <col min="5403" max="5632" width="10.5714285714286" style="938"/>
    <col min="5633" max="5640" width="0" style="938" hidden="1" customWidth="1"/>
    <col min="5641" max="5641" width="3.71428571428571" style="938" customWidth="1"/>
    <col min="5642" max="5642" width="3.85714285714286" style="938" customWidth="1"/>
    <col min="5643" max="5643" width="3.71428571428571" style="938" customWidth="1"/>
    <col min="5644" max="5644" width="12.7142857142857" style="938" customWidth="1"/>
    <col min="5645" max="5645" width="52.7142857142857" style="938" customWidth="1"/>
    <col min="5646" max="5649" width="0" style="938" hidden="1" customWidth="1"/>
    <col min="5650" max="5650" width="12.2857142857143" style="938" customWidth="1"/>
    <col min="5651" max="5651" width="6.42857142857143" style="938" customWidth="1"/>
    <col min="5652" max="5652" width="12.2857142857143" style="938" customWidth="1"/>
    <col min="5653" max="5653" width="0" style="938" hidden="1" customWidth="1"/>
    <col min="5654" max="5654" width="3.71428571428571" style="938" customWidth="1"/>
    <col min="5655" max="5655" width="11.1428571428571" style="938" customWidth="1"/>
    <col min="5656" max="5657" width="10.5714285714286" style="938"/>
    <col min="5658" max="5658" width="11.1428571428571" style="938" customWidth="1"/>
    <col min="5659" max="5888" width="10.5714285714286" style="938"/>
    <col min="5889" max="5896" width="0" style="938" hidden="1" customWidth="1"/>
    <col min="5897" max="5897" width="3.71428571428571" style="938" customWidth="1"/>
    <col min="5898" max="5898" width="3.85714285714286" style="938" customWidth="1"/>
    <col min="5899" max="5899" width="3.71428571428571" style="938" customWidth="1"/>
    <col min="5900" max="5900" width="12.7142857142857" style="938" customWidth="1"/>
    <col min="5901" max="5901" width="52.7142857142857" style="938" customWidth="1"/>
    <col min="5902" max="5905" width="0" style="938" hidden="1" customWidth="1"/>
    <col min="5906" max="5906" width="12.2857142857143" style="938" customWidth="1"/>
    <col min="5907" max="5907" width="6.42857142857143" style="938" customWidth="1"/>
    <col min="5908" max="5908" width="12.2857142857143" style="938" customWidth="1"/>
    <col min="5909" max="5909" width="0" style="938" hidden="1" customWidth="1"/>
    <col min="5910" max="5910" width="3.71428571428571" style="938" customWidth="1"/>
    <col min="5911" max="5911" width="11.1428571428571" style="938" customWidth="1"/>
    <col min="5912" max="5913" width="10.5714285714286" style="938"/>
    <col min="5914" max="5914" width="11.1428571428571" style="938" customWidth="1"/>
    <col min="5915" max="6144" width="10.5714285714286" style="938"/>
    <col min="6145" max="6152" width="0" style="938" hidden="1" customWidth="1"/>
    <col min="6153" max="6153" width="3.71428571428571" style="938" customWidth="1"/>
    <col min="6154" max="6154" width="3.85714285714286" style="938" customWidth="1"/>
    <col min="6155" max="6155" width="3.71428571428571" style="938" customWidth="1"/>
    <col min="6156" max="6156" width="12.7142857142857" style="938" customWidth="1"/>
    <col min="6157" max="6157" width="52.7142857142857" style="938" customWidth="1"/>
    <col min="6158" max="6161" width="0" style="938" hidden="1" customWidth="1"/>
    <col min="6162" max="6162" width="12.2857142857143" style="938" customWidth="1"/>
    <col min="6163" max="6163" width="6.42857142857143" style="938" customWidth="1"/>
    <col min="6164" max="6164" width="12.2857142857143" style="938" customWidth="1"/>
    <col min="6165" max="6165" width="0" style="938" hidden="1" customWidth="1"/>
    <col min="6166" max="6166" width="3.71428571428571" style="938" customWidth="1"/>
    <col min="6167" max="6167" width="11.1428571428571" style="938" customWidth="1"/>
    <col min="6168" max="6169" width="10.5714285714286" style="938"/>
    <col min="6170" max="6170" width="11.1428571428571" style="938" customWidth="1"/>
    <col min="6171" max="6400" width="10.5714285714286" style="938"/>
    <col min="6401" max="6408" width="0" style="938" hidden="1" customWidth="1"/>
    <col min="6409" max="6409" width="3.71428571428571" style="938" customWidth="1"/>
    <col min="6410" max="6410" width="3.85714285714286" style="938" customWidth="1"/>
    <col min="6411" max="6411" width="3.71428571428571" style="938" customWidth="1"/>
    <col min="6412" max="6412" width="12.7142857142857" style="938" customWidth="1"/>
    <col min="6413" max="6413" width="52.7142857142857" style="938" customWidth="1"/>
    <col min="6414" max="6417" width="0" style="938" hidden="1" customWidth="1"/>
    <col min="6418" max="6418" width="12.2857142857143" style="938" customWidth="1"/>
    <col min="6419" max="6419" width="6.42857142857143" style="938" customWidth="1"/>
    <col min="6420" max="6420" width="12.2857142857143" style="938" customWidth="1"/>
    <col min="6421" max="6421" width="0" style="938" hidden="1" customWidth="1"/>
    <col min="6422" max="6422" width="3.71428571428571" style="938" customWidth="1"/>
    <col min="6423" max="6423" width="11.1428571428571" style="938" customWidth="1"/>
    <col min="6424" max="6425" width="10.5714285714286" style="938"/>
    <col min="6426" max="6426" width="11.1428571428571" style="938" customWidth="1"/>
    <col min="6427" max="6656" width="10.5714285714286" style="938"/>
    <col min="6657" max="6664" width="0" style="938" hidden="1" customWidth="1"/>
    <col min="6665" max="6665" width="3.71428571428571" style="938" customWidth="1"/>
    <col min="6666" max="6666" width="3.85714285714286" style="938" customWidth="1"/>
    <col min="6667" max="6667" width="3.71428571428571" style="938" customWidth="1"/>
    <col min="6668" max="6668" width="12.7142857142857" style="938" customWidth="1"/>
    <col min="6669" max="6669" width="52.7142857142857" style="938" customWidth="1"/>
    <col min="6670" max="6673" width="0" style="938" hidden="1" customWidth="1"/>
    <col min="6674" max="6674" width="12.2857142857143" style="938" customWidth="1"/>
    <col min="6675" max="6675" width="6.42857142857143" style="938" customWidth="1"/>
    <col min="6676" max="6676" width="12.2857142857143" style="938" customWidth="1"/>
    <col min="6677" max="6677" width="0" style="938" hidden="1" customWidth="1"/>
    <col min="6678" max="6678" width="3.71428571428571" style="938" customWidth="1"/>
    <col min="6679" max="6679" width="11.1428571428571" style="938" customWidth="1"/>
    <col min="6680" max="6681" width="10.5714285714286" style="938"/>
    <col min="6682" max="6682" width="11.1428571428571" style="938" customWidth="1"/>
    <col min="6683" max="6912" width="10.5714285714286" style="938"/>
    <col min="6913" max="6920" width="0" style="938" hidden="1" customWidth="1"/>
    <col min="6921" max="6921" width="3.71428571428571" style="938" customWidth="1"/>
    <col min="6922" max="6922" width="3.85714285714286" style="938" customWidth="1"/>
    <col min="6923" max="6923" width="3.71428571428571" style="938" customWidth="1"/>
    <col min="6924" max="6924" width="12.7142857142857" style="938" customWidth="1"/>
    <col min="6925" max="6925" width="52.7142857142857" style="938" customWidth="1"/>
    <col min="6926" max="6929" width="0" style="938" hidden="1" customWidth="1"/>
    <col min="6930" max="6930" width="12.2857142857143" style="938" customWidth="1"/>
    <col min="6931" max="6931" width="6.42857142857143" style="938" customWidth="1"/>
    <col min="6932" max="6932" width="12.2857142857143" style="938" customWidth="1"/>
    <col min="6933" max="6933" width="0" style="938" hidden="1" customWidth="1"/>
    <col min="6934" max="6934" width="3.71428571428571" style="938" customWidth="1"/>
    <col min="6935" max="6935" width="11.1428571428571" style="938" customWidth="1"/>
    <col min="6936" max="6937" width="10.5714285714286" style="938"/>
    <col min="6938" max="6938" width="11.1428571428571" style="938" customWidth="1"/>
    <col min="6939" max="7168" width="10.5714285714286" style="938"/>
    <col min="7169" max="7176" width="0" style="938" hidden="1" customWidth="1"/>
    <col min="7177" max="7177" width="3.71428571428571" style="938" customWidth="1"/>
    <col min="7178" max="7178" width="3.85714285714286" style="938" customWidth="1"/>
    <col min="7179" max="7179" width="3.71428571428571" style="938" customWidth="1"/>
    <col min="7180" max="7180" width="12.7142857142857" style="938" customWidth="1"/>
    <col min="7181" max="7181" width="52.7142857142857" style="938" customWidth="1"/>
    <col min="7182" max="7185" width="0" style="938" hidden="1" customWidth="1"/>
    <col min="7186" max="7186" width="12.2857142857143" style="938" customWidth="1"/>
    <col min="7187" max="7187" width="6.42857142857143" style="938" customWidth="1"/>
    <col min="7188" max="7188" width="12.2857142857143" style="938" customWidth="1"/>
    <col min="7189" max="7189" width="0" style="938" hidden="1" customWidth="1"/>
    <col min="7190" max="7190" width="3.71428571428571" style="938" customWidth="1"/>
    <col min="7191" max="7191" width="11.1428571428571" style="938" customWidth="1"/>
    <col min="7192" max="7193" width="10.5714285714286" style="938"/>
    <col min="7194" max="7194" width="11.1428571428571" style="938" customWidth="1"/>
    <col min="7195" max="7424" width="10.5714285714286" style="938"/>
    <col min="7425" max="7432" width="0" style="938" hidden="1" customWidth="1"/>
    <col min="7433" max="7433" width="3.71428571428571" style="938" customWidth="1"/>
    <col min="7434" max="7434" width="3.85714285714286" style="938" customWidth="1"/>
    <col min="7435" max="7435" width="3.71428571428571" style="938" customWidth="1"/>
    <col min="7436" max="7436" width="12.7142857142857" style="938" customWidth="1"/>
    <col min="7437" max="7437" width="52.7142857142857" style="938" customWidth="1"/>
    <col min="7438" max="7441" width="0" style="938" hidden="1" customWidth="1"/>
    <col min="7442" max="7442" width="12.2857142857143" style="938" customWidth="1"/>
    <col min="7443" max="7443" width="6.42857142857143" style="938" customWidth="1"/>
    <col min="7444" max="7444" width="12.2857142857143" style="938" customWidth="1"/>
    <col min="7445" max="7445" width="0" style="938" hidden="1" customWidth="1"/>
    <col min="7446" max="7446" width="3.71428571428571" style="938" customWidth="1"/>
    <col min="7447" max="7447" width="11.1428571428571" style="938" customWidth="1"/>
    <col min="7448" max="7449" width="10.5714285714286" style="938"/>
    <col min="7450" max="7450" width="11.1428571428571" style="938" customWidth="1"/>
    <col min="7451" max="7680" width="10.5714285714286" style="938"/>
    <col min="7681" max="7688" width="0" style="938" hidden="1" customWidth="1"/>
    <col min="7689" max="7689" width="3.71428571428571" style="938" customWidth="1"/>
    <col min="7690" max="7690" width="3.85714285714286" style="938" customWidth="1"/>
    <col min="7691" max="7691" width="3.71428571428571" style="938" customWidth="1"/>
    <col min="7692" max="7692" width="12.7142857142857" style="938" customWidth="1"/>
    <col min="7693" max="7693" width="52.7142857142857" style="938" customWidth="1"/>
    <col min="7694" max="7697" width="0" style="938" hidden="1" customWidth="1"/>
    <col min="7698" max="7698" width="12.2857142857143" style="938" customWidth="1"/>
    <col min="7699" max="7699" width="6.42857142857143" style="938" customWidth="1"/>
    <col min="7700" max="7700" width="12.2857142857143" style="938" customWidth="1"/>
    <col min="7701" max="7701" width="0" style="938" hidden="1" customWidth="1"/>
    <col min="7702" max="7702" width="3.71428571428571" style="938" customWidth="1"/>
    <col min="7703" max="7703" width="11.1428571428571" style="938" customWidth="1"/>
    <col min="7704" max="7705" width="10.5714285714286" style="938"/>
    <col min="7706" max="7706" width="11.1428571428571" style="938" customWidth="1"/>
    <col min="7707" max="7936" width="10.5714285714286" style="938"/>
    <col min="7937" max="7944" width="0" style="938" hidden="1" customWidth="1"/>
    <col min="7945" max="7945" width="3.71428571428571" style="938" customWidth="1"/>
    <col min="7946" max="7946" width="3.85714285714286" style="938" customWidth="1"/>
    <col min="7947" max="7947" width="3.71428571428571" style="938" customWidth="1"/>
    <col min="7948" max="7948" width="12.7142857142857" style="938" customWidth="1"/>
    <col min="7949" max="7949" width="52.7142857142857" style="938" customWidth="1"/>
    <col min="7950" max="7953" width="0" style="938" hidden="1" customWidth="1"/>
    <col min="7954" max="7954" width="12.2857142857143" style="938" customWidth="1"/>
    <col min="7955" max="7955" width="6.42857142857143" style="938" customWidth="1"/>
    <col min="7956" max="7956" width="12.2857142857143" style="938" customWidth="1"/>
    <col min="7957" max="7957" width="0" style="938" hidden="1" customWidth="1"/>
    <col min="7958" max="7958" width="3.71428571428571" style="938" customWidth="1"/>
    <col min="7959" max="7959" width="11.1428571428571" style="938" customWidth="1"/>
    <col min="7960" max="7961" width="10.5714285714286" style="938"/>
    <col min="7962" max="7962" width="11.1428571428571" style="938" customWidth="1"/>
    <col min="7963" max="8192" width="10.5714285714286" style="938"/>
    <col min="8193" max="8200" width="0" style="938" hidden="1" customWidth="1"/>
    <col min="8201" max="8201" width="3.71428571428571" style="938" customWidth="1"/>
    <col min="8202" max="8202" width="3.85714285714286" style="938" customWidth="1"/>
    <col min="8203" max="8203" width="3.71428571428571" style="938" customWidth="1"/>
    <col min="8204" max="8204" width="12.7142857142857" style="938" customWidth="1"/>
    <col min="8205" max="8205" width="52.7142857142857" style="938" customWidth="1"/>
    <col min="8206" max="8209" width="0" style="938" hidden="1" customWidth="1"/>
    <col min="8210" max="8210" width="12.2857142857143" style="938" customWidth="1"/>
    <col min="8211" max="8211" width="6.42857142857143" style="938" customWidth="1"/>
    <col min="8212" max="8212" width="12.2857142857143" style="938" customWidth="1"/>
    <col min="8213" max="8213" width="0" style="938" hidden="1" customWidth="1"/>
    <col min="8214" max="8214" width="3.71428571428571" style="938" customWidth="1"/>
    <col min="8215" max="8215" width="11.1428571428571" style="938" customWidth="1"/>
    <col min="8216" max="8217" width="10.5714285714286" style="938"/>
    <col min="8218" max="8218" width="11.1428571428571" style="938" customWidth="1"/>
    <col min="8219" max="8448" width="10.5714285714286" style="938"/>
    <col min="8449" max="8456" width="0" style="938" hidden="1" customWidth="1"/>
    <col min="8457" max="8457" width="3.71428571428571" style="938" customWidth="1"/>
    <col min="8458" max="8458" width="3.85714285714286" style="938" customWidth="1"/>
    <col min="8459" max="8459" width="3.71428571428571" style="938" customWidth="1"/>
    <col min="8460" max="8460" width="12.7142857142857" style="938" customWidth="1"/>
    <col min="8461" max="8461" width="52.7142857142857" style="938" customWidth="1"/>
    <col min="8462" max="8465" width="0" style="938" hidden="1" customWidth="1"/>
    <col min="8466" max="8466" width="12.2857142857143" style="938" customWidth="1"/>
    <col min="8467" max="8467" width="6.42857142857143" style="938" customWidth="1"/>
    <col min="8468" max="8468" width="12.2857142857143" style="938" customWidth="1"/>
    <col min="8469" max="8469" width="0" style="938" hidden="1" customWidth="1"/>
    <col min="8470" max="8470" width="3.71428571428571" style="938" customWidth="1"/>
    <col min="8471" max="8471" width="11.1428571428571" style="938" customWidth="1"/>
    <col min="8472" max="8473" width="10.5714285714286" style="938"/>
    <col min="8474" max="8474" width="11.1428571428571" style="938" customWidth="1"/>
    <col min="8475" max="8704" width="10.5714285714286" style="938"/>
    <col min="8705" max="8712" width="0" style="938" hidden="1" customWidth="1"/>
    <col min="8713" max="8713" width="3.71428571428571" style="938" customWidth="1"/>
    <col min="8714" max="8714" width="3.85714285714286" style="938" customWidth="1"/>
    <col min="8715" max="8715" width="3.71428571428571" style="938" customWidth="1"/>
    <col min="8716" max="8716" width="12.7142857142857" style="938" customWidth="1"/>
    <col min="8717" max="8717" width="52.7142857142857" style="938" customWidth="1"/>
    <col min="8718" max="8721" width="0" style="938" hidden="1" customWidth="1"/>
    <col min="8722" max="8722" width="12.2857142857143" style="938" customWidth="1"/>
    <col min="8723" max="8723" width="6.42857142857143" style="938" customWidth="1"/>
    <col min="8724" max="8724" width="12.2857142857143" style="938" customWidth="1"/>
    <col min="8725" max="8725" width="0" style="938" hidden="1" customWidth="1"/>
    <col min="8726" max="8726" width="3.71428571428571" style="938" customWidth="1"/>
    <col min="8727" max="8727" width="11.1428571428571" style="938" customWidth="1"/>
    <col min="8728" max="8729" width="10.5714285714286" style="938"/>
    <col min="8730" max="8730" width="11.1428571428571" style="938" customWidth="1"/>
    <col min="8731" max="8960" width="10.5714285714286" style="938"/>
    <col min="8961" max="8968" width="0" style="938" hidden="1" customWidth="1"/>
    <col min="8969" max="8969" width="3.71428571428571" style="938" customWidth="1"/>
    <col min="8970" max="8970" width="3.85714285714286" style="938" customWidth="1"/>
    <col min="8971" max="8971" width="3.71428571428571" style="938" customWidth="1"/>
    <col min="8972" max="8972" width="12.7142857142857" style="938" customWidth="1"/>
    <col min="8973" max="8973" width="52.7142857142857" style="938" customWidth="1"/>
    <col min="8974" max="8977" width="0" style="938" hidden="1" customWidth="1"/>
    <col min="8978" max="8978" width="12.2857142857143" style="938" customWidth="1"/>
    <col min="8979" max="8979" width="6.42857142857143" style="938" customWidth="1"/>
    <col min="8980" max="8980" width="12.2857142857143" style="938" customWidth="1"/>
    <col min="8981" max="8981" width="0" style="938" hidden="1" customWidth="1"/>
    <col min="8982" max="8982" width="3.71428571428571" style="938" customWidth="1"/>
    <col min="8983" max="8983" width="11.1428571428571" style="938" customWidth="1"/>
    <col min="8984" max="8985" width="10.5714285714286" style="938"/>
    <col min="8986" max="8986" width="11.1428571428571" style="938" customWidth="1"/>
    <col min="8987" max="9216" width="10.5714285714286" style="938"/>
    <col min="9217" max="9224" width="0" style="938" hidden="1" customWidth="1"/>
    <col min="9225" max="9225" width="3.71428571428571" style="938" customWidth="1"/>
    <col min="9226" max="9226" width="3.85714285714286" style="938" customWidth="1"/>
    <col min="9227" max="9227" width="3.71428571428571" style="938" customWidth="1"/>
    <col min="9228" max="9228" width="12.7142857142857" style="938" customWidth="1"/>
    <col min="9229" max="9229" width="52.7142857142857" style="938" customWidth="1"/>
    <col min="9230" max="9233" width="0" style="938" hidden="1" customWidth="1"/>
    <col min="9234" max="9234" width="12.2857142857143" style="938" customWidth="1"/>
    <col min="9235" max="9235" width="6.42857142857143" style="938" customWidth="1"/>
    <col min="9236" max="9236" width="12.2857142857143" style="938" customWidth="1"/>
    <col min="9237" max="9237" width="0" style="938" hidden="1" customWidth="1"/>
    <col min="9238" max="9238" width="3.71428571428571" style="938" customWidth="1"/>
    <col min="9239" max="9239" width="11.1428571428571" style="938" customWidth="1"/>
    <col min="9240" max="9241" width="10.5714285714286" style="938"/>
    <col min="9242" max="9242" width="11.1428571428571" style="938" customWidth="1"/>
    <col min="9243" max="9472" width="10.5714285714286" style="938"/>
    <col min="9473" max="9480" width="0" style="938" hidden="1" customWidth="1"/>
    <col min="9481" max="9481" width="3.71428571428571" style="938" customWidth="1"/>
    <col min="9482" max="9482" width="3.85714285714286" style="938" customWidth="1"/>
    <col min="9483" max="9483" width="3.71428571428571" style="938" customWidth="1"/>
    <col min="9484" max="9484" width="12.7142857142857" style="938" customWidth="1"/>
    <col min="9485" max="9485" width="52.7142857142857" style="938" customWidth="1"/>
    <col min="9486" max="9489" width="0" style="938" hidden="1" customWidth="1"/>
    <col min="9490" max="9490" width="12.2857142857143" style="938" customWidth="1"/>
    <col min="9491" max="9491" width="6.42857142857143" style="938" customWidth="1"/>
    <col min="9492" max="9492" width="12.2857142857143" style="938" customWidth="1"/>
    <col min="9493" max="9493" width="0" style="938" hidden="1" customWidth="1"/>
    <col min="9494" max="9494" width="3.71428571428571" style="938" customWidth="1"/>
    <col min="9495" max="9495" width="11.1428571428571" style="938" customWidth="1"/>
    <col min="9496" max="9497" width="10.5714285714286" style="938"/>
    <col min="9498" max="9498" width="11.1428571428571" style="938" customWidth="1"/>
    <col min="9499" max="9728" width="10.5714285714286" style="938"/>
    <col min="9729" max="9736" width="0" style="938" hidden="1" customWidth="1"/>
    <col min="9737" max="9737" width="3.71428571428571" style="938" customWidth="1"/>
    <col min="9738" max="9738" width="3.85714285714286" style="938" customWidth="1"/>
    <col min="9739" max="9739" width="3.71428571428571" style="938" customWidth="1"/>
    <col min="9740" max="9740" width="12.7142857142857" style="938" customWidth="1"/>
    <col min="9741" max="9741" width="52.7142857142857" style="938" customWidth="1"/>
    <col min="9742" max="9745" width="0" style="938" hidden="1" customWidth="1"/>
    <col min="9746" max="9746" width="12.2857142857143" style="938" customWidth="1"/>
    <col min="9747" max="9747" width="6.42857142857143" style="938" customWidth="1"/>
    <col min="9748" max="9748" width="12.2857142857143" style="938" customWidth="1"/>
    <col min="9749" max="9749" width="0" style="938" hidden="1" customWidth="1"/>
    <col min="9750" max="9750" width="3.71428571428571" style="938" customWidth="1"/>
    <col min="9751" max="9751" width="11.1428571428571" style="938" customWidth="1"/>
    <col min="9752" max="9753" width="10.5714285714286" style="938"/>
    <col min="9754" max="9754" width="11.1428571428571" style="938" customWidth="1"/>
    <col min="9755" max="9984" width="10.5714285714286" style="938"/>
    <col min="9985" max="9992" width="0" style="938" hidden="1" customWidth="1"/>
    <col min="9993" max="9993" width="3.71428571428571" style="938" customWidth="1"/>
    <col min="9994" max="9994" width="3.85714285714286" style="938" customWidth="1"/>
    <col min="9995" max="9995" width="3.71428571428571" style="938" customWidth="1"/>
    <col min="9996" max="9996" width="12.7142857142857" style="938" customWidth="1"/>
    <col min="9997" max="9997" width="52.7142857142857" style="938" customWidth="1"/>
    <col min="9998" max="10001" width="0" style="938" hidden="1" customWidth="1"/>
    <col min="10002" max="10002" width="12.2857142857143" style="938" customWidth="1"/>
    <col min="10003" max="10003" width="6.42857142857143" style="938" customWidth="1"/>
    <col min="10004" max="10004" width="12.2857142857143" style="938" customWidth="1"/>
    <col min="10005" max="10005" width="0" style="938" hidden="1" customWidth="1"/>
    <col min="10006" max="10006" width="3.71428571428571" style="938" customWidth="1"/>
    <col min="10007" max="10007" width="11.1428571428571" style="938" customWidth="1"/>
    <col min="10008" max="10009" width="10.5714285714286" style="938"/>
    <col min="10010" max="10010" width="11.1428571428571" style="938" customWidth="1"/>
    <col min="10011" max="10240" width="10.5714285714286" style="938"/>
    <col min="10241" max="10248" width="0" style="938" hidden="1" customWidth="1"/>
    <col min="10249" max="10249" width="3.71428571428571" style="938" customWidth="1"/>
    <col min="10250" max="10250" width="3.85714285714286" style="938" customWidth="1"/>
    <col min="10251" max="10251" width="3.71428571428571" style="938" customWidth="1"/>
    <col min="10252" max="10252" width="12.7142857142857" style="938" customWidth="1"/>
    <col min="10253" max="10253" width="52.7142857142857" style="938" customWidth="1"/>
    <col min="10254" max="10257" width="0" style="938" hidden="1" customWidth="1"/>
    <col min="10258" max="10258" width="12.2857142857143" style="938" customWidth="1"/>
    <col min="10259" max="10259" width="6.42857142857143" style="938" customWidth="1"/>
    <col min="10260" max="10260" width="12.2857142857143" style="938" customWidth="1"/>
    <col min="10261" max="10261" width="0" style="938" hidden="1" customWidth="1"/>
    <col min="10262" max="10262" width="3.71428571428571" style="938" customWidth="1"/>
    <col min="10263" max="10263" width="11.1428571428571" style="938" customWidth="1"/>
    <col min="10264" max="10265" width="10.5714285714286" style="938"/>
    <col min="10266" max="10266" width="11.1428571428571" style="938" customWidth="1"/>
    <col min="10267" max="10496" width="10.5714285714286" style="938"/>
    <col min="10497" max="10504" width="0" style="938" hidden="1" customWidth="1"/>
    <col min="10505" max="10505" width="3.71428571428571" style="938" customWidth="1"/>
    <col min="10506" max="10506" width="3.85714285714286" style="938" customWidth="1"/>
    <col min="10507" max="10507" width="3.71428571428571" style="938" customWidth="1"/>
    <col min="10508" max="10508" width="12.7142857142857" style="938" customWidth="1"/>
    <col min="10509" max="10509" width="52.7142857142857" style="938" customWidth="1"/>
    <col min="10510" max="10513" width="0" style="938" hidden="1" customWidth="1"/>
    <col min="10514" max="10514" width="12.2857142857143" style="938" customWidth="1"/>
    <col min="10515" max="10515" width="6.42857142857143" style="938" customWidth="1"/>
    <col min="10516" max="10516" width="12.2857142857143" style="938" customWidth="1"/>
    <col min="10517" max="10517" width="0" style="938" hidden="1" customWidth="1"/>
    <col min="10518" max="10518" width="3.71428571428571" style="938" customWidth="1"/>
    <col min="10519" max="10519" width="11.1428571428571" style="938" customWidth="1"/>
    <col min="10520" max="10521" width="10.5714285714286" style="938"/>
    <col min="10522" max="10522" width="11.1428571428571" style="938" customWidth="1"/>
    <col min="10523" max="10752" width="10.5714285714286" style="938"/>
    <col min="10753" max="10760" width="0" style="938" hidden="1" customWidth="1"/>
    <col min="10761" max="10761" width="3.71428571428571" style="938" customWidth="1"/>
    <col min="10762" max="10762" width="3.85714285714286" style="938" customWidth="1"/>
    <col min="10763" max="10763" width="3.71428571428571" style="938" customWidth="1"/>
    <col min="10764" max="10764" width="12.7142857142857" style="938" customWidth="1"/>
    <col min="10765" max="10765" width="52.7142857142857" style="938" customWidth="1"/>
    <col min="10766" max="10769" width="0" style="938" hidden="1" customWidth="1"/>
    <col min="10770" max="10770" width="12.2857142857143" style="938" customWidth="1"/>
    <col min="10771" max="10771" width="6.42857142857143" style="938" customWidth="1"/>
    <col min="10772" max="10772" width="12.2857142857143" style="938" customWidth="1"/>
    <col min="10773" max="10773" width="0" style="938" hidden="1" customWidth="1"/>
    <col min="10774" max="10774" width="3.71428571428571" style="938" customWidth="1"/>
    <col min="10775" max="10775" width="11.1428571428571" style="938" customWidth="1"/>
    <col min="10776" max="10777" width="10.5714285714286" style="938"/>
    <col min="10778" max="10778" width="11.1428571428571" style="938" customWidth="1"/>
    <col min="10779" max="11008" width="10.5714285714286" style="938"/>
    <col min="11009" max="11016" width="0" style="938" hidden="1" customWidth="1"/>
    <col min="11017" max="11017" width="3.71428571428571" style="938" customWidth="1"/>
    <col min="11018" max="11018" width="3.85714285714286" style="938" customWidth="1"/>
    <col min="11019" max="11019" width="3.71428571428571" style="938" customWidth="1"/>
    <col min="11020" max="11020" width="12.7142857142857" style="938" customWidth="1"/>
    <col min="11021" max="11021" width="52.7142857142857" style="938" customWidth="1"/>
    <col min="11022" max="11025" width="0" style="938" hidden="1" customWidth="1"/>
    <col min="11026" max="11026" width="12.2857142857143" style="938" customWidth="1"/>
    <col min="11027" max="11027" width="6.42857142857143" style="938" customWidth="1"/>
    <col min="11028" max="11028" width="12.2857142857143" style="938" customWidth="1"/>
    <col min="11029" max="11029" width="0" style="938" hidden="1" customWidth="1"/>
    <col min="11030" max="11030" width="3.71428571428571" style="938" customWidth="1"/>
    <col min="11031" max="11031" width="11.1428571428571" style="938" customWidth="1"/>
    <col min="11032" max="11033" width="10.5714285714286" style="938"/>
    <col min="11034" max="11034" width="11.1428571428571" style="938" customWidth="1"/>
    <col min="11035" max="11264" width="10.5714285714286" style="938"/>
    <col min="11265" max="11272" width="0" style="938" hidden="1" customWidth="1"/>
    <col min="11273" max="11273" width="3.71428571428571" style="938" customWidth="1"/>
    <col min="11274" max="11274" width="3.85714285714286" style="938" customWidth="1"/>
    <col min="11275" max="11275" width="3.71428571428571" style="938" customWidth="1"/>
    <col min="11276" max="11276" width="12.7142857142857" style="938" customWidth="1"/>
    <col min="11277" max="11277" width="52.7142857142857" style="938" customWidth="1"/>
    <col min="11278" max="11281" width="0" style="938" hidden="1" customWidth="1"/>
    <col min="11282" max="11282" width="12.2857142857143" style="938" customWidth="1"/>
    <col min="11283" max="11283" width="6.42857142857143" style="938" customWidth="1"/>
    <col min="11284" max="11284" width="12.2857142857143" style="938" customWidth="1"/>
    <col min="11285" max="11285" width="0" style="938" hidden="1" customWidth="1"/>
    <col min="11286" max="11286" width="3.71428571428571" style="938" customWidth="1"/>
    <col min="11287" max="11287" width="11.1428571428571" style="938" customWidth="1"/>
    <col min="11288" max="11289" width="10.5714285714286" style="938"/>
    <col min="11290" max="11290" width="11.1428571428571" style="938" customWidth="1"/>
    <col min="11291" max="11520" width="10.5714285714286" style="938"/>
    <col min="11521" max="11528" width="0" style="938" hidden="1" customWidth="1"/>
    <col min="11529" max="11529" width="3.71428571428571" style="938" customWidth="1"/>
    <col min="11530" max="11530" width="3.85714285714286" style="938" customWidth="1"/>
    <col min="11531" max="11531" width="3.71428571428571" style="938" customWidth="1"/>
    <col min="11532" max="11532" width="12.7142857142857" style="938" customWidth="1"/>
    <col min="11533" max="11533" width="52.7142857142857" style="938" customWidth="1"/>
    <col min="11534" max="11537" width="0" style="938" hidden="1" customWidth="1"/>
    <col min="11538" max="11538" width="12.2857142857143" style="938" customWidth="1"/>
    <col min="11539" max="11539" width="6.42857142857143" style="938" customWidth="1"/>
    <col min="11540" max="11540" width="12.2857142857143" style="938" customWidth="1"/>
    <col min="11541" max="11541" width="0" style="938" hidden="1" customWidth="1"/>
    <col min="11542" max="11542" width="3.71428571428571" style="938" customWidth="1"/>
    <col min="11543" max="11543" width="11.1428571428571" style="938" customWidth="1"/>
    <col min="11544" max="11545" width="10.5714285714286" style="938"/>
    <col min="11546" max="11546" width="11.1428571428571" style="938" customWidth="1"/>
    <col min="11547" max="11776" width="10.5714285714286" style="938"/>
    <col min="11777" max="11784" width="0" style="938" hidden="1" customWidth="1"/>
    <col min="11785" max="11785" width="3.71428571428571" style="938" customWidth="1"/>
    <col min="11786" max="11786" width="3.85714285714286" style="938" customWidth="1"/>
    <col min="11787" max="11787" width="3.71428571428571" style="938" customWidth="1"/>
    <col min="11788" max="11788" width="12.7142857142857" style="938" customWidth="1"/>
    <col min="11789" max="11789" width="52.7142857142857" style="938" customWidth="1"/>
    <col min="11790" max="11793" width="0" style="938" hidden="1" customWidth="1"/>
    <col min="11794" max="11794" width="12.2857142857143" style="938" customWidth="1"/>
    <col min="11795" max="11795" width="6.42857142857143" style="938" customWidth="1"/>
    <col min="11796" max="11796" width="12.2857142857143" style="938" customWidth="1"/>
    <col min="11797" max="11797" width="0" style="938" hidden="1" customWidth="1"/>
    <col min="11798" max="11798" width="3.71428571428571" style="938" customWidth="1"/>
    <col min="11799" max="11799" width="11.1428571428571" style="938" customWidth="1"/>
    <col min="11800" max="11801" width="10.5714285714286" style="938"/>
    <col min="11802" max="11802" width="11.1428571428571" style="938" customWidth="1"/>
    <col min="11803" max="12032" width="10.5714285714286" style="938"/>
    <col min="12033" max="12040" width="0" style="938" hidden="1" customWidth="1"/>
    <col min="12041" max="12041" width="3.71428571428571" style="938" customWidth="1"/>
    <col min="12042" max="12042" width="3.85714285714286" style="938" customWidth="1"/>
    <col min="12043" max="12043" width="3.71428571428571" style="938" customWidth="1"/>
    <col min="12044" max="12044" width="12.7142857142857" style="938" customWidth="1"/>
    <col min="12045" max="12045" width="52.7142857142857" style="938" customWidth="1"/>
    <col min="12046" max="12049" width="0" style="938" hidden="1" customWidth="1"/>
    <col min="12050" max="12050" width="12.2857142857143" style="938" customWidth="1"/>
    <col min="12051" max="12051" width="6.42857142857143" style="938" customWidth="1"/>
    <col min="12052" max="12052" width="12.2857142857143" style="938" customWidth="1"/>
    <col min="12053" max="12053" width="0" style="938" hidden="1" customWidth="1"/>
    <col min="12054" max="12054" width="3.71428571428571" style="938" customWidth="1"/>
    <col min="12055" max="12055" width="11.1428571428571" style="938" customWidth="1"/>
    <col min="12056" max="12057" width="10.5714285714286" style="938"/>
    <col min="12058" max="12058" width="11.1428571428571" style="938" customWidth="1"/>
    <col min="12059" max="12288" width="10.5714285714286" style="938"/>
    <col min="12289" max="12296" width="0" style="938" hidden="1" customWidth="1"/>
    <col min="12297" max="12297" width="3.71428571428571" style="938" customWidth="1"/>
    <col min="12298" max="12298" width="3.85714285714286" style="938" customWidth="1"/>
    <col min="12299" max="12299" width="3.71428571428571" style="938" customWidth="1"/>
    <col min="12300" max="12300" width="12.7142857142857" style="938" customWidth="1"/>
    <col min="12301" max="12301" width="52.7142857142857" style="938" customWidth="1"/>
    <col min="12302" max="12305" width="0" style="938" hidden="1" customWidth="1"/>
    <col min="12306" max="12306" width="12.2857142857143" style="938" customWidth="1"/>
    <col min="12307" max="12307" width="6.42857142857143" style="938" customWidth="1"/>
    <col min="12308" max="12308" width="12.2857142857143" style="938" customWidth="1"/>
    <col min="12309" max="12309" width="0" style="938" hidden="1" customWidth="1"/>
    <col min="12310" max="12310" width="3.71428571428571" style="938" customWidth="1"/>
    <col min="12311" max="12311" width="11.1428571428571" style="938" customWidth="1"/>
    <col min="12312" max="12313" width="10.5714285714286" style="938"/>
    <col min="12314" max="12314" width="11.1428571428571" style="938" customWidth="1"/>
    <col min="12315" max="12544" width="10.5714285714286" style="938"/>
    <col min="12545" max="12552" width="0" style="938" hidden="1" customWidth="1"/>
    <col min="12553" max="12553" width="3.71428571428571" style="938" customWidth="1"/>
    <col min="12554" max="12554" width="3.85714285714286" style="938" customWidth="1"/>
    <col min="12555" max="12555" width="3.71428571428571" style="938" customWidth="1"/>
    <col min="12556" max="12556" width="12.7142857142857" style="938" customWidth="1"/>
    <col min="12557" max="12557" width="52.7142857142857" style="938" customWidth="1"/>
    <col min="12558" max="12561" width="0" style="938" hidden="1" customWidth="1"/>
    <col min="12562" max="12562" width="12.2857142857143" style="938" customWidth="1"/>
    <col min="12563" max="12563" width="6.42857142857143" style="938" customWidth="1"/>
    <col min="12564" max="12564" width="12.2857142857143" style="938" customWidth="1"/>
    <col min="12565" max="12565" width="0" style="938" hidden="1" customWidth="1"/>
    <col min="12566" max="12566" width="3.71428571428571" style="938" customWidth="1"/>
    <col min="12567" max="12567" width="11.1428571428571" style="938" customWidth="1"/>
    <col min="12568" max="12569" width="10.5714285714286" style="938"/>
    <col min="12570" max="12570" width="11.1428571428571" style="938" customWidth="1"/>
    <col min="12571" max="12800" width="10.5714285714286" style="938"/>
    <col min="12801" max="12808" width="0" style="938" hidden="1" customWidth="1"/>
    <col min="12809" max="12809" width="3.71428571428571" style="938" customWidth="1"/>
    <col min="12810" max="12810" width="3.85714285714286" style="938" customWidth="1"/>
    <col min="12811" max="12811" width="3.71428571428571" style="938" customWidth="1"/>
    <col min="12812" max="12812" width="12.7142857142857" style="938" customWidth="1"/>
    <col min="12813" max="12813" width="52.7142857142857" style="938" customWidth="1"/>
    <col min="12814" max="12817" width="0" style="938" hidden="1" customWidth="1"/>
    <col min="12818" max="12818" width="12.2857142857143" style="938" customWidth="1"/>
    <col min="12819" max="12819" width="6.42857142857143" style="938" customWidth="1"/>
    <col min="12820" max="12820" width="12.2857142857143" style="938" customWidth="1"/>
    <col min="12821" max="12821" width="0" style="938" hidden="1" customWidth="1"/>
    <col min="12822" max="12822" width="3.71428571428571" style="938" customWidth="1"/>
    <col min="12823" max="12823" width="11.1428571428571" style="938" customWidth="1"/>
    <col min="12824" max="12825" width="10.5714285714286" style="938"/>
    <col min="12826" max="12826" width="11.1428571428571" style="938" customWidth="1"/>
    <col min="12827" max="13056" width="10.5714285714286" style="938"/>
    <col min="13057" max="13064" width="0" style="938" hidden="1" customWidth="1"/>
    <col min="13065" max="13065" width="3.71428571428571" style="938" customWidth="1"/>
    <col min="13066" max="13066" width="3.85714285714286" style="938" customWidth="1"/>
    <col min="13067" max="13067" width="3.71428571428571" style="938" customWidth="1"/>
    <col min="13068" max="13068" width="12.7142857142857" style="938" customWidth="1"/>
    <col min="13069" max="13069" width="52.7142857142857" style="938" customWidth="1"/>
    <col min="13070" max="13073" width="0" style="938" hidden="1" customWidth="1"/>
    <col min="13074" max="13074" width="12.2857142857143" style="938" customWidth="1"/>
    <col min="13075" max="13075" width="6.42857142857143" style="938" customWidth="1"/>
    <col min="13076" max="13076" width="12.2857142857143" style="938" customWidth="1"/>
    <col min="13077" max="13077" width="0" style="938" hidden="1" customWidth="1"/>
    <col min="13078" max="13078" width="3.71428571428571" style="938" customWidth="1"/>
    <col min="13079" max="13079" width="11.1428571428571" style="938" customWidth="1"/>
    <col min="13080" max="13081" width="10.5714285714286" style="938"/>
    <col min="13082" max="13082" width="11.1428571428571" style="938" customWidth="1"/>
    <col min="13083" max="13312" width="10.5714285714286" style="938"/>
    <col min="13313" max="13320" width="0" style="938" hidden="1" customWidth="1"/>
    <col min="13321" max="13321" width="3.71428571428571" style="938" customWidth="1"/>
    <col min="13322" max="13322" width="3.85714285714286" style="938" customWidth="1"/>
    <col min="13323" max="13323" width="3.71428571428571" style="938" customWidth="1"/>
    <col min="13324" max="13324" width="12.7142857142857" style="938" customWidth="1"/>
    <col min="13325" max="13325" width="52.7142857142857" style="938" customWidth="1"/>
    <col min="13326" max="13329" width="0" style="938" hidden="1" customWidth="1"/>
    <col min="13330" max="13330" width="12.2857142857143" style="938" customWidth="1"/>
    <col min="13331" max="13331" width="6.42857142857143" style="938" customWidth="1"/>
    <col min="13332" max="13332" width="12.2857142857143" style="938" customWidth="1"/>
    <col min="13333" max="13333" width="0" style="938" hidden="1" customWidth="1"/>
    <col min="13334" max="13334" width="3.71428571428571" style="938" customWidth="1"/>
    <col min="13335" max="13335" width="11.1428571428571" style="938" customWidth="1"/>
    <col min="13336" max="13337" width="10.5714285714286" style="938"/>
    <col min="13338" max="13338" width="11.1428571428571" style="938" customWidth="1"/>
    <col min="13339" max="13568" width="10.5714285714286" style="938"/>
    <col min="13569" max="13576" width="0" style="938" hidden="1" customWidth="1"/>
    <col min="13577" max="13577" width="3.71428571428571" style="938" customWidth="1"/>
    <col min="13578" max="13578" width="3.85714285714286" style="938" customWidth="1"/>
    <col min="13579" max="13579" width="3.71428571428571" style="938" customWidth="1"/>
    <col min="13580" max="13580" width="12.7142857142857" style="938" customWidth="1"/>
    <col min="13581" max="13581" width="52.7142857142857" style="938" customWidth="1"/>
    <col min="13582" max="13585" width="0" style="938" hidden="1" customWidth="1"/>
    <col min="13586" max="13586" width="12.2857142857143" style="938" customWidth="1"/>
    <col min="13587" max="13587" width="6.42857142857143" style="938" customWidth="1"/>
    <col min="13588" max="13588" width="12.2857142857143" style="938" customWidth="1"/>
    <col min="13589" max="13589" width="0" style="938" hidden="1" customWidth="1"/>
    <col min="13590" max="13590" width="3.71428571428571" style="938" customWidth="1"/>
    <col min="13591" max="13591" width="11.1428571428571" style="938" customWidth="1"/>
    <col min="13592" max="13593" width="10.5714285714286" style="938"/>
    <col min="13594" max="13594" width="11.1428571428571" style="938" customWidth="1"/>
    <col min="13595" max="13824" width="10.5714285714286" style="938"/>
    <col min="13825" max="13832" width="0" style="938" hidden="1" customWidth="1"/>
    <col min="13833" max="13833" width="3.71428571428571" style="938" customWidth="1"/>
    <col min="13834" max="13834" width="3.85714285714286" style="938" customWidth="1"/>
    <col min="13835" max="13835" width="3.71428571428571" style="938" customWidth="1"/>
    <col min="13836" max="13836" width="12.7142857142857" style="938" customWidth="1"/>
    <col min="13837" max="13837" width="52.7142857142857" style="938" customWidth="1"/>
    <col min="13838" max="13841" width="0" style="938" hidden="1" customWidth="1"/>
    <col min="13842" max="13842" width="12.2857142857143" style="938" customWidth="1"/>
    <col min="13843" max="13843" width="6.42857142857143" style="938" customWidth="1"/>
    <col min="13844" max="13844" width="12.2857142857143" style="938" customWidth="1"/>
    <col min="13845" max="13845" width="0" style="938" hidden="1" customWidth="1"/>
    <col min="13846" max="13846" width="3.71428571428571" style="938" customWidth="1"/>
    <col min="13847" max="13847" width="11.1428571428571" style="938" customWidth="1"/>
    <col min="13848" max="13849" width="10.5714285714286" style="938"/>
    <col min="13850" max="13850" width="11.1428571428571" style="938" customWidth="1"/>
    <col min="13851" max="14080" width="10.5714285714286" style="938"/>
    <col min="14081" max="14088" width="0" style="938" hidden="1" customWidth="1"/>
    <col min="14089" max="14089" width="3.71428571428571" style="938" customWidth="1"/>
    <col min="14090" max="14090" width="3.85714285714286" style="938" customWidth="1"/>
    <col min="14091" max="14091" width="3.71428571428571" style="938" customWidth="1"/>
    <col min="14092" max="14092" width="12.7142857142857" style="938" customWidth="1"/>
    <col min="14093" max="14093" width="52.7142857142857" style="938" customWidth="1"/>
    <col min="14094" max="14097" width="0" style="938" hidden="1" customWidth="1"/>
    <col min="14098" max="14098" width="12.2857142857143" style="938" customWidth="1"/>
    <col min="14099" max="14099" width="6.42857142857143" style="938" customWidth="1"/>
    <col min="14100" max="14100" width="12.2857142857143" style="938" customWidth="1"/>
    <col min="14101" max="14101" width="0" style="938" hidden="1" customWidth="1"/>
    <col min="14102" max="14102" width="3.71428571428571" style="938" customWidth="1"/>
    <col min="14103" max="14103" width="11.1428571428571" style="938" customWidth="1"/>
    <col min="14104" max="14105" width="10.5714285714286" style="938"/>
    <col min="14106" max="14106" width="11.1428571428571" style="938" customWidth="1"/>
    <col min="14107" max="14336" width="10.5714285714286" style="938"/>
    <col min="14337" max="14344" width="0" style="938" hidden="1" customWidth="1"/>
    <col min="14345" max="14345" width="3.71428571428571" style="938" customWidth="1"/>
    <col min="14346" max="14346" width="3.85714285714286" style="938" customWidth="1"/>
    <col min="14347" max="14347" width="3.71428571428571" style="938" customWidth="1"/>
    <col min="14348" max="14348" width="12.7142857142857" style="938" customWidth="1"/>
    <col min="14349" max="14349" width="52.7142857142857" style="938" customWidth="1"/>
    <col min="14350" max="14353" width="0" style="938" hidden="1" customWidth="1"/>
    <col min="14354" max="14354" width="12.2857142857143" style="938" customWidth="1"/>
    <col min="14355" max="14355" width="6.42857142857143" style="938" customWidth="1"/>
    <col min="14356" max="14356" width="12.2857142857143" style="938" customWidth="1"/>
    <col min="14357" max="14357" width="0" style="938" hidden="1" customWidth="1"/>
    <col min="14358" max="14358" width="3.71428571428571" style="938" customWidth="1"/>
    <col min="14359" max="14359" width="11.1428571428571" style="938" customWidth="1"/>
    <col min="14360" max="14361" width="10.5714285714286" style="938"/>
    <col min="14362" max="14362" width="11.1428571428571" style="938" customWidth="1"/>
    <col min="14363" max="14592" width="10.5714285714286" style="938"/>
    <col min="14593" max="14600" width="0" style="938" hidden="1" customWidth="1"/>
    <col min="14601" max="14601" width="3.71428571428571" style="938" customWidth="1"/>
    <col min="14602" max="14602" width="3.85714285714286" style="938" customWidth="1"/>
    <col min="14603" max="14603" width="3.71428571428571" style="938" customWidth="1"/>
    <col min="14604" max="14604" width="12.7142857142857" style="938" customWidth="1"/>
    <col min="14605" max="14605" width="52.7142857142857" style="938" customWidth="1"/>
    <col min="14606" max="14609" width="0" style="938" hidden="1" customWidth="1"/>
    <col min="14610" max="14610" width="12.2857142857143" style="938" customWidth="1"/>
    <col min="14611" max="14611" width="6.42857142857143" style="938" customWidth="1"/>
    <col min="14612" max="14612" width="12.2857142857143" style="938" customWidth="1"/>
    <col min="14613" max="14613" width="0" style="938" hidden="1" customWidth="1"/>
    <col min="14614" max="14614" width="3.71428571428571" style="938" customWidth="1"/>
    <col min="14615" max="14615" width="11.1428571428571" style="938" customWidth="1"/>
    <col min="14616" max="14617" width="10.5714285714286" style="938"/>
    <col min="14618" max="14618" width="11.1428571428571" style="938" customWidth="1"/>
    <col min="14619" max="14848" width="10.5714285714286" style="938"/>
    <col min="14849" max="14856" width="0" style="938" hidden="1" customWidth="1"/>
    <col min="14857" max="14857" width="3.71428571428571" style="938" customWidth="1"/>
    <col min="14858" max="14858" width="3.85714285714286" style="938" customWidth="1"/>
    <col min="14859" max="14859" width="3.71428571428571" style="938" customWidth="1"/>
    <col min="14860" max="14860" width="12.7142857142857" style="938" customWidth="1"/>
    <col min="14861" max="14861" width="52.7142857142857" style="938" customWidth="1"/>
    <col min="14862" max="14865" width="0" style="938" hidden="1" customWidth="1"/>
    <col min="14866" max="14866" width="12.2857142857143" style="938" customWidth="1"/>
    <col min="14867" max="14867" width="6.42857142857143" style="938" customWidth="1"/>
    <col min="14868" max="14868" width="12.2857142857143" style="938" customWidth="1"/>
    <col min="14869" max="14869" width="0" style="938" hidden="1" customWidth="1"/>
    <col min="14870" max="14870" width="3.71428571428571" style="938" customWidth="1"/>
    <col min="14871" max="14871" width="11.1428571428571" style="938" customWidth="1"/>
    <col min="14872" max="14873" width="10.5714285714286" style="938"/>
    <col min="14874" max="14874" width="11.1428571428571" style="938" customWidth="1"/>
    <col min="14875" max="15104" width="10.5714285714286" style="938"/>
    <col min="15105" max="15112" width="0" style="938" hidden="1" customWidth="1"/>
    <col min="15113" max="15113" width="3.71428571428571" style="938" customWidth="1"/>
    <col min="15114" max="15114" width="3.85714285714286" style="938" customWidth="1"/>
    <col min="15115" max="15115" width="3.71428571428571" style="938" customWidth="1"/>
    <col min="15116" max="15116" width="12.7142857142857" style="938" customWidth="1"/>
    <col min="15117" max="15117" width="52.7142857142857" style="938" customWidth="1"/>
    <col min="15118" max="15121" width="0" style="938" hidden="1" customWidth="1"/>
    <col min="15122" max="15122" width="12.2857142857143" style="938" customWidth="1"/>
    <col min="15123" max="15123" width="6.42857142857143" style="938" customWidth="1"/>
    <col min="15124" max="15124" width="12.2857142857143" style="938" customWidth="1"/>
    <col min="15125" max="15125" width="0" style="938" hidden="1" customWidth="1"/>
    <col min="15126" max="15126" width="3.71428571428571" style="938" customWidth="1"/>
    <col min="15127" max="15127" width="11.1428571428571" style="938" customWidth="1"/>
    <col min="15128" max="15129" width="10.5714285714286" style="938"/>
    <col min="15130" max="15130" width="11.1428571428571" style="938" customWidth="1"/>
    <col min="15131" max="15360" width="10.5714285714286" style="938"/>
    <col min="15361" max="15368" width="0" style="938" hidden="1" customWidth="1"/>
    <col min="15369" max="15369" width="3.71428571428571" style="938" customWidth="1"/>
    <col min="15370" max="15370" width="3.85714285714286" style="938" customWidth="1"/>
    <col min="15371" max="15371" width="3.71428571428571" style="938" customWidth="1"/>
    <col min="15372" max="15372" width="12.7142857142857" style="938" customWidth="1"/>
    <col min="15373" max="15373" width="52.7142857142857" style="938" customWidth="1"/>
    <col min="15374" max="15377" width="0" style="938" hidden="1" customWidth="1"/>
    <col min="15378" max="15378" width="12.2857142857143" style="938" customWidth="1"/>
    <col min="15379" max="15379" width="6.42857142857143" style="938" customWidth="1"/>
    <col min="15380" max="15380" width="12.2857142857143" style="938" customWidth="1"/>
    <col min="15381" max="15381" width="0" style="938" hidden="1" customWidth="1"/>
    <col min="15382" max="15382" width="3.71428571428571" style="938" customWidth="1"/>
    <col min="15383" max="15383" width="11.1428571428571" style="938" customWidth="1"/>
    <col min="15384" max="15385" width="10.5714285714286" style="938"/>
    <col min="15386" max="15386" width="11.1428571428571" style="938" customWidth="1"/>
    <col min="15387" max="15616" width="10.5714285714286" style="938"/>
    <col min="15617" max="15624" width="0" style="938" hidden="1" customWidth="1"/>
    <col min="15625" max="15625" width="3.71428571428571" style="938" customWidth="1"/>
    <col min="15626" max="15626" width="3.85714285714286" style="938" customWidth="1"/>
    <col min="15627" max="15627" width="3.71428571428571" style="938" customWidth="1"/>
    <col min="15628" max="15628" width="12.7142857142857" style="938" customWidth="1"/>
    <col min="15629" max="15629" width="52.7142857142857" style="938" customWidth="1"/>
    <col min="15630" max="15633" width="0" style="938" hidden="1" customWidth="1"/>
    <col min="15634" max="15634" width="12.2857142857143" style="938" customWidth="1"/>
    <col min="15635" max="15635" width="6.42857142857143" style="938" customWidth="1"/>
    <col min="15636" max="15636" width="12.2857142857143" style="938" customWidth="1"/>
    <col min="15637" max="15637" width="0" style="938" hidden="1" customWidth="1"/>
    <col min="15638" max="15638" width="3.71428571428571" style="938" customWidth="1"/>
    <col min="15639" max="15639" width="11.1428571428571" style="938" customWidth="1"/>
    <col min="15640" max="15641" width="10.5714285714286" style="938"/>
    <col min="15642" max="15642" width="11.1428571428571" style="938" customWidth="1"/>
    <col min="15643" max="15872" width="10.5714285714286" style="938"/>
    <col min="15873" max="15880" width="0" style="938" hidden="1" customWidth="1"/>
    <col min="15881" max="15881" width="3.71428571428571" style="938" customWidth="1"/>
    <col min="15882" max="15882" width="3.85714285714286" style="938" customWidth="1"/>
    <col min="15883" max="15883" width="3.71428571428571" style="938" customWidth="1"/>
    <col min="15884" max="15884" width="12.7142857142857" style="938" customWidth="1"/>
    <col min="15885" max="15885" width="52.7142857142857" style="938" customWidth="1"/>
    <col min="15886" max="15889" width="0" style="938" hidden="1" customWidth="1"/>
    <col min="15890" max="15890" width="12.2857142857143" style="938" customWidth="1"/>
    <col min="15891" max="15891" width="6.42857142857143" style="938" customWidth="1"/>
    <col min="15892" max="15892" width="12.2857142857143" style="938" customWidth="1"/>
    <col min="15893" max="15893" width="0" style="938" hidden="1" customWidth="1"/>
    <col min="15894" max="15894" width="3.71428571428571" style="938" customWidth="1"/>
    <col min="15895" max="15895" width="11.1428571428571" style="938" customWidth="1"/>
    <col min="15896" max="15897" width="10.5714285714286" style="938"/>
    <col min="15898" max="15898" width="11.1428571428571" style="938" customWidth="1"/>
    <col min="15899" max="16128" width="10.5714285714286" style="938"/>
    <col min="16129" max="16136" width="0" style="938" hidden="1" customWidth="1"/>
    <col min="16137" max="16137" width="3.71428571428571" style="938" customWidth="1"/>
    <col min="16138" max="16138" width="3.85714285714286" style="938" customWidth="1"/>
    <col min="16139" max="16139" width="3.71428571428571" style="938" customWidth="1"/>
    <col min="16140" max="16140" width="12.7142857142857" style="938" customWidth="1"/>
    <col min="16141" max="16141" width="52.7142857142857" style="938" customWidth="1"/>
    <col min="16142" max="16145" width="0" style="938" hidden="1" customWidth="1"/>
    <col min="16146" max="16146" width="12.2857142857143" style="938" customWidth="1"/>
    <col min="16147" max="16147" width="6.42857142857143" style="938" customWidth="1"/>
    <col min="16148" max="16148" width="12.2857142857143" style="938" customWidth="1"/>
    <col min="16149" max="16149" width="0" style="938" hidden="1" customWidth="1"/>
    <col min="16150" max="16150" width="3.71428571428571" style="938" customWidth="1"/>
    <col min="16151" max="16151" width="11.1428571428571" style="938" customWidth="1"/>
    <col min="16152" max="16153" width="10.5714285714286" style="938"/>
    <col min="16154" max="16154" width="11.1428571428571" style="938" customWidth="1"/>
    <col min="16155" max="16384" width="10.5714285714286" style="938"/>
  </cols>
  <sheetData>
    <row r="1" spans="17:18" ht="14.25" hidden="1">
      <c r="Q1" s="731"/>
      <c r="R1" s="731"/>
    </row>
    <row r="2" spans="21:21" ht="14.25" hidden="1">
      <c r="U2" s="731"/>
    </row>
    <row r="3" ht="14.25" hidden="1"/>
    <row r="4" spans="10:21" ht="3" customHeight="1">
      <c r="J4" s="943"/>
      <c r="K4" s="943"/>
      <c r="L4" s="939"/>
      <c r="M4" s="939"/>
      <c r="N4" s="939"/>
      <c r="O4" s="946"/>
      <c r="P4" s="946"/>
      <c r="Q4" s="946"/>
      <c r="R4" s="946"/>
      <c r="S4" s="946"/>
      <c r="T4" s="946"/>
      <c r="U4" s="946"/>
    </row>
    <row r="5" spans="10:21" ht="26.1" customHeight="1">
      <c r="J5" s="943"/>
      <c r="K5" s="943"/>
      <c r="L5" s="1297" t="s">
        <v>717</v>
      </c>
      <c r="M5" s="1297"/>
      <c r="N5" s="1297"/>
      <c r="O5" s="1297"/>
      <c r="P5" s="1297"/>
      <c r="Q5" s="1297"/>
      <c r="R5" s="1297"/>
      <c r="S5" s="1297"/>
      <c r="T5" s="1297"/>
      <c r="U5" s="633"/>
    </row>
    <row r="6" spans="10:22" ht="3" customHeight="1">
      <c r="J6" s="943"/>
      <c r="K6" s="943"/>
      <c r="L6" s="939"/>
      <c r="M6" s="939"/>
      <c r="N6" s="939"/>
      <c r="O6" s="718"/>
      <c r="P6" s="718"/>
      <c r="Q6" s="718"/>
      <c r="R6" s="718"/>
      <c r="S6" s="718"/>
      <c r="T6" s="718"/>
      <c r="U6" s="718"/>
      <c r="V6" s="946"/>
    </row>
    <row r="7" spans="1:28" s="746" customFormat="1" ht="5.25" hidden="1">
      <c r="A7" s="1123"/>
      <c r="B7" s="1123"/>
      <c r="C7" s="1123"/>
      <c r="D7" s="1123"/>
      <c r="E7" s="1123"/>
      <c r="F7" s="1123"/>
      <c r="G7" s="1123"/>
      <c r="H7" s="1123"/>
      <c r="L7" s="1174"/>
      <c r="M7" s="1046"/>
      <c r="O7" s="1303"/>
      <c r="P7" s="1303"/>
      <c r="Q7" s="1303"/>
      <c r="R7" s="1303"/>
      <c r="S7" s="1303"/>
      <c r="T7" s="1303"/>
      <c r="U7" s="780"/>
      <c r="V7" s="780"/>
      <c r="X7" s="1123"/>
      <c r="Y7" s="1123"/>
      <c r="Z7" s="1123"/>
      <c r="AA7" s="1123"/>
      <c r="AB7" s="1123"/>
    </row>
    <row r="8" spans="1:34" s="955" customFormat="1" ht="18.75">
      <c r="A8" s="961"/>
      <c r="B8" s="961"/>
      <c r="C8" s="961"/>
      <c r="D8" s="961"/>
      <c r="E8" s="961"/>
      <c r="F8" s="961"/>
      <c r="G8" s="961"/>
      <c r="H8" s="961"/>
      <c r="L8" s="469"/>
      <c r="M8" s="586" t="str">
        <f>"Дата подачи заявления об "&amp;IF(datePr_ch="","утверждении","изменении")&amp;" тарифов"</f>
        <v>Дата подачи заявления об утверждении тарифов</v>
      </c>
      <c r="N8" s="1127"/>
      <c r="O8" s="1304" t="str">
        <f>IF(datePr_ch="",IF(datePr="","",datePr),datePr_ch)</f>
        <v>20.04.2021</v>
      </c>
      <c r="P8" s="1304"/>
      <c r="Q8" s="1304"/>
      <c r="R8" s="1304"/>
      <c r="S8" s="1304"/>
      <c r="T8" s="1304"/>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"&amp;IF(numberPr_ch="","утверждении","изменении")&amp;" тарифов"</f>
        <v>Номер подачи заявления об утверждении тарифов</v>
      </c>
      <c r="N9" s="1127"/>
      <c r="O9" s="1304" t="str">
        <f>IF(numberPr_ch="",IF(numberPr="","",numberPr),numberPr_ch)</f>
        <v>01-03/12</v>
      </c>
      <c r="P9" s="1304"/>
      <c r="Q9" s="1304"/>
      <c r="R9" s="1304"/>
      <c r="S9" s="1304"/>
      <c r="T9" s="1304"/>
      <c r="U9" s="730"/>
      <c r="V9" s="730"/>
      <c r="W9" s="489"/>
      <c r="X9" s="961"/>
      <c r="Y9" s="961"/>
      <c r="Z9" s="961"/>
      <c r="AA9" s="961"/>
      <c r="AB9" s="961"/>
      <c r="AC9" s="961"/>
      <c r="AD9" s="961"/>
      <c r="AE9" s="961"/>
      <c r="AF9" s="961"/>
      <c r="AG9" s="961"/>
      <c r="AH9" s="961"/>
    </row>
    <row r="10" spans="1:28" s="746" customFormat="1" ht="5.25" hidden="1">
      <c r="A10" s="1123"/>
      <c r="B10" s="1123"/>
      <c r="C10" s="1123"/>
      <c r="D10" s="1123"/>
      <c r="E10" s="1123"/>
      <c r="F10" s="1123"/>
      <c r="G10" s="1123"/>
      <c r="H10" s="1123"/>
      <c r="L10" s="1174"/>
      <c r="M10" s="1046"/>
      <c r="O10" s="1303"/>
      <c r="P10" s="1303"/>
      <c r="Q10" s="1303"/>
      <c r="R10" s="1303"/>
      <c r="S10" s="1303"/>
      <c r="T10" s="1303"/>
      <c r="U10" s="780"/>
      <c r="V10" s="780"/>
      <c r="X10" s="1123"/>
      <c r="Y10" s="1123"/>
      <c r="Z10" s="1123"/>
      <c r="AA10" s="1123"/>
      <c r="AB10" s="1123"/>
    </row>
    <row r="11" spans="1:34" s="955" customFormat="1" ht="11.25" hidden="1">
      <c r="A11" s="961"/>
      <c r="B11" s="961"/>
      <c r="C11" s="961"/>
      <c r="D11" s="961"/>
      <c r="E11" s="961"/>
      <c r="F11" s="961"/>
      <c r="G11" s="961"/>
      <c r="H11" s="961"/>
      <c r="L11" s="1298"/>
      <c r="M11" s="1298"/>
      <c r="N11" s="972"/>
      <c r="O11" s="730"/>
      <c r="P11" s="730"/>
      <c r="Q11" s="730"/>
      <c r="R11" s="730"/>
      <c r="S11" s="730"/>
      <c r="T11" s="730"/>
      <c r="U11" s="959" t="s">
        <v>371</v>
      </c>
      <c r="X11" s="961"/>
      <c r="Y11" s="961"/>
      <c r="Z11" s="961"/>
      <c r="AA11" s="961"/>
      <c r="AB11" s="961"/>
      <c r="AC11" s="961"/>
      <c r="AD11" s="961"/>
      <c r="AE11" s="961"/>
      <c r="AF11" s="961"/>
      <c r="AG11" s="961"/>
      <c r="AH11" s="961"/>
    </row>
    <row r="12" spans="10:21" ht="14.25">
      <c r="J12" s="943"/>
      <c r="K12" s="943"/>
      <c r="L12" s="939"/>
      <c r="M12" s="939"/>
      <c r="N12" s="472"/>
      <c r="O12" s="1305"/>
      <c r="P12" s="1305"/>
      <c r="Q12" s="1305"/>
      <c r="R12" s="1305"/>
      <c r="S12" s="1305"/>
      <c r="T12" s="1305"/>
      <c r="U12" s="1305"/>
    </row>
    <row r="13" spans="10:23" ht="14.25">
      <c r="J13" s="943"/>
      <c r="K13" s="943"/>
      <c r="L13" s="1239" t="s">
        <v>445</v>
      </c>
      <c r="M13" s="1239"/>
      <c r="N13" s="1239"/>
      <c r="O13" s="1239"/>
      <c r="P13" s="1239"/>
      <c r="Q13" s="1239"/>
      <c r="R13" s="1239"/>
      <c r="S13" s="1239"/>
      <c r="T13" s="1239"/>
      <c r="U13" s="1239"/>
      <c r="V13" s="1239"/>
      <c r="W13" s="1239" t="s">
        <v>446</v>
      </c>
    </row>
    <row r="14" spans="10:23" ht="14.25" customHeight="1">
      <c r="J14" s="943"/>
      <c r="K14" s="943"/>
      <c r="L14" s="1311" t="s">
        <v>91</v>
      </c>
      <c r="M14" s="1311" t="s">
        <v>602</v>
      </c>
      <c r="N14" s="630"/>
      <c r="O14" s="1312" t="s">
        <v>604</v>
      </c>
      <c r="P14" s="1313"/>
      <c r="Q14" s="1313"/>
      <c r="R14" s="1313"/>
      <c r="S14" s="1313"/>
      <c r="T14" s="1314"/>
      <c r="U14" s="1294" t="s">
        <v>339</v>
      </c>
      <c r="V14" s="1308" t="s">
        <v>274</v>
      </c>
      <c r="W14" s="1239"/>
    </row>
    <row r="15" spans="10:23" ht="14.25" customHeight="1">
      <c r="J15" s="943"/>
      <c r="K15" s="943"/>
      <c r="L15" s="1311"/>
      <c r="M15" s="1311"/>
      <c r="N15" s="631"/>
      <c r="O15" s="1317" t="s">
        <v>578</v>
      </c>
      <c r="P15" s="1315" t="s">
        <v>270</v>
      </c>
      <c r="Q15" s="1316"/>
      <c r="R15" s="1291" t="s">
        <v>615</v>
      </c>
      <c r="S15" s="1292"/>
      <c r="T15" s="1293"/>
      <c r="U15" s="1295"/>
      <c r="V15" s="1309"/>
      <c r="W15" s="1239"/>
    </row>
    <row r="16" spans="10:23" ht="33.75" customHeight="1">
      <c r="J16" s="943"/>
      <c r="K16" s="943"/>
      <c r="L16" s="1311"/>
      <c r="M16" s="1311"/>
      <c r="N16" s="632"/>
      <c r="O16" s="1318"/>
      <c r="P16" s="719" t="s">
        <v>579</v>
      </c>
      <c r="Q16" s="719" t="s">
        <v>6</v>
      </c>
      <c r="R16" s="976" t="s">
        <v>273</v>
      </c>
      <c r="S16" s="1306" t="s">
        <v>272</v>
      </c>
      <c r="T16" s="1307"/>
      <c r="U16" s="1296"/>
      <c r="V16" s="1310"/>
      <c r="W16" s="1239"/>
    </row>
    <row r="17" spans="10:23" ht="14.25">
      <c r="J17" s="943"/>
      <c r="K17" s="538">
        <v>1</v>
      </c>
      <c r="L17" s="616" t="s">
        <v>92</v>
      </c>
      <c r="M17" s="616" t="s">
        <v>48</v>
      </c>
      <c r="N17" s="618" t="str">
        <f ca="1">OFFSET(N17,0,-1)</f>
        <v>2</v>
      </c>
      <c r="O17" s="973">
        <f ca="1">OFFSET(O17,0,-1)+1</f>
        <v>3</v>
      </c>
      <c r="P17" s="973">
        <f ca="1">OFFSET(P17,0,-1)+1</f>
        <v>4</v>
      </c>
      <c r="Q17" s="973">
        <f ca="1">OFFSET(Q17,0,-1)+1</f>
        <v>5</v>
      </c>
      <c r="R17" s="973">
        <f ca="1">OFFSET(R17,0,-1)+1</f>
        <v>6</v>
      </c>
      <c r="S17" s="1299">
        <f ca="1">OFFSET(S17,0,-1)+1</f>
        <v>7</v>
      </c>
      <c r="T17" s="1299"/>
      <c r="U17" s="973">
        <f ca="1">OFFSET(U17,0,-2)+1</f>
        <v>8</v>
      </c>
      <c r="V17" s="618">
        <f ca="1">OFFSET(V17,0,-1)</f>
        <v>8</v>
      </c>
      <c r="W17" s="973">
        <f ca="1">OFFSET(W17,0,-1)+1</f>
        <v>9</v>
      </c>
    </row>
    <row r="18" spans="1:36" ht="22.5">
      <c r="A18" s="1282">
        <v>1</v>
      </c>
      <c r="B18" s="963"/>
      <c r="C18" s="963"/>
      <c r="D18" s="963"/>
      <c r="E18" s="929"/>
      <c r="F18" s="974"/>
      <c r="G18" s="974"/>
      <c r="H18" s="974"/>
      <c r="I18" s="931"/>
      <c r="J18" s="927"/>
      <c r="K18" s="911"/>
      <c r="L18" s="978">
        <f>mergeValue(A18)</f>
        <v>1</v>
      </c>
      <c r="M18" s="610" t="s">
        <v>19</v>
      </c>
      <c r="N18" s="615"/>
      <c r="O18" s="1283"/>
      <c r="P18" s="1283"/>
      <c r="Q18" s="1283"/>
      <c r="R18" s="1283"/>
      <c r="S18" s="1283"/>
      <c r="T18" s="1283"/>
      <c r="U18" s="1283"/>
      <c r="V18" s="1283"/>
      <c r="W18" s="1131" t="s">
        <v>718</v>
      </c>
      <c r="Y18" s="777"/>
      <c r="Z18" s="777" t="str">
        <f t="shared" si="0" ref="Z18:Z31">IF(M18="","",M18)</f>
        <v>Наименование тарифа</v>
      </c>
      <c r="AA18" s="777"/>
      <c r="AB18" s="777"/>
      <c r="AC18" s="777"/>
      <c r="AI18" s="956"/>
      <c r="AJ18" s="956"/>
    </row>
    <row r="19" spans="1:36" ht="22.5">
      <c r="A19" s="1282"/>
      <c r="B19" s="1282">
        <v>1</v>
      </c>
      <c r="C19" s="963"/>
      <c r="D19" s="963"/>
      <c r="E19" s="974"/>
      <c r="F19" s="974"/>
      <c r="G19" s="974"/>
      <c r="H19" s="974"/>
      <c r="I19" s="969"/>
      <c r="J19" s="902"/>
      <c r="K19" s="905"/>
      <c r="L19" s="978" t="str">
        <f>mergeValue(A19)&amp;"."&amp;mergeValue(B19)</f>
        <v>1.1</v>
      </c>
      <c r="M19" s="658" t="s">
        <v>15</v>
      </c>
      <c r="N19" s="615"/>
      <c r="O19" s="1283"/>
      <c r="P19" s="1283"/>
      <c r="Q19" s="1283"/>
      <c r="R19" s="1283"/>
      <c r="S19" s="1283"/>
      <c r="T19" s="1283"/>
      <c r="U19" s="1283"/>
      <c r="V19" s="1283"/>
      <c r="W19" s="1131" t="s">
        <v>459</v>
      </c>
      <c r="Y19" s="777"/>
      <c r="Z19" s="777" t="str">
        <f t="shared" si="0"/>
        <v>Территория действия тарифа</v>
      </c>
      <c r="AA19" s="777"/>
      <c r="AB19" s="777"/>
      <c r="AC19" s="777"/>
      <c r="AI19" s="956"/>
      <c r="AJ19" s="956"/>
    </row>
    <row r="20" spans="1:36" ht="22.5">
      <c r="A20" s="1282"/>
      <c r="B20" s="1282"/>
      <c r="C20" s="1282">
        <v>1</v>
      </c>
      <c r="D20" s="963"/>
      <c r="E20" s="974"/>
      <c r="F20" s="974"/>
      <c r="G20" s="974"/>
      <c r="H20" s="974"/>
      <c r="I20" s="910"/>
      <c r="J20" s="902"/>
      <c r="K20" s="905"/>
      <c r="L20" s="978" t="str">
        <f>mergeValue(A20)&amp;"."&amp;mergeValue(B20)&amp;"."&amp;mergeValue(C20)</f>
        <v>1.1.1</v>
      </c>
      <c r="M20" s="659" t="s">
        <v>7</v>
      </c>
      <c r="N20" s="615"/>
      <c r="O20" s="1283"/>
      <c r="P20" s="1283"/>
      <c r="Q20" s="1283"/>
      <c r="R20" s="1283"/>
      <c r="S20" s="1283"/>
      <c r="T20" s="1283"/>
      <c r="U20" s="1283"/>
      <c r="V20" s="1283"/>
      <c r="W20" s="1131" t="s">
        <v>600</v>
      </c>
      <c r="Y20" s="777"/>
      <c r="Z20" s="777" t="str">
        <f t="shared" si="0"/>
        <v xml:space="preserve">Наименование системы теплоснабжения </v>
      </c>
      <c r="AA20" s="777"/>
      <c r="AB20" s="777"/>
      <c r="AC20" s="777"/>
      <c r="AI20" s="956"/>
      <c r="AJ20" s="956"/>
    </row>
    <row r="21" spans="1:36" ht="22.5">
      <c r="A21" s="1282"/>
      <c r="B21" s="1282"/>
      <c r="C21" s="1282"/>
      <c r="D21" s="1282">
        <v>1</v>
      </c>
      <c r="E21" s="974"/>
      <c r="F21" s="974"/>
      <c r="G21" s="974"/>
      <c r="H21" s="974"/>
      <c r="I21" s="910"/>
      <c r="J21" s="902"/>
      <c r="K21" s="905"/>
      <c r="L21" s="978" t="str">
        <f>mergeValue(A21)&amp;"."&amp;mergeValue(B21)&amp;"."&amp;mergeValue(C21)&amp;"."&amp;mergeValue(D21)</f>
        <v>1.1.1.1</v>
      </c>
      <c r="M21" s="660" t="s">
        <v>21</v>
      </c>
      <c r="N21" s="615"/>
      <c r="O21" s="1283"/>
      <c r="P21" s="1283"/>
      <c r="Q21" s="1283"/>
      <c r="R21" s="1283"/>
      <c r="S21" s="1283"/>
      <c r="T21" s="1283"/>
      <c r="U21" s="1283"/>
      <c r="V21" s="1283"/>
      <c r="W21" s="1131" t="s">
        <v>601</v>
      </c>
      <c r="Y21" s="777"/>
      <c r="Z21" s="777" t="str">
        <f t="shared" si="0"/>
        <v xml:space="preserve">Источник тепловой энергии  </v>
      </c>
      <c r="AA21" s="777"/>
      <c r="AB21" s="777"/>
      <c r="AC21" s="777"/>
      <c r="AI21" s="956"/>
      <c r="AJ21" s="956"/>
    </row>
    <row r="22" spans="1:36" ht="78.75">
      <c r="A22" s="1282"/>
      <c r="B22" s="1282"/>
      <c r="C22" s="1282"/>
      <c r="D22" s="1282"/>
      <c r="E22" s="1282">
        <v>1</v>
      </c>
      <c r="F22" s="974"/>
      <c r="G22" s="974"/>
      <c r="H22" s="963">
        <v>1</v>
      </c>
      <c r="I22" s="1282">
        <v>1</v>
      </c>
      <c r="J22" s="974"/>
      <c r="K22" s="913"/>
      <c r="L22" s="978" t="str">
        <f>mergeValue(A22)&amp;"."&amp;mergeValue(B22)&amp;"."&amp;mergeValue(C22)&amp;"."&amp;mergeValue(D22)&amp;"."&amp;mergeValue(E22)</f>
        <v>1.1.1.1.1</v>
      </c>
      <c r="M22" s="524" t="s">
        <v>8</v>
      </c>
      <c r="N22" s="615"/>
      <c r="O22" s="1284"/>
      <c r="P22" s="1284"/>
      <c r="Q22" s="1284"/>
      <c r="R22" s="1284"/>
      <c r="S22" s="1284"/>
      <c r="T22" s="1284"/>
      <c r="U22" s="1284"/>
      <c r="V22" s="1284"/>
      <c r="W22" s="1131"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2"/>
      <c r="B23" s="1282"/>
      <c r="C23" s="1282"/>
      <c r="D23" s="1282"/>
      <c r="E23" s="1282"/>
      <c r="F23" s="1282">
        <v>1</v>
      </c>
      <c r="G23" s="963"/>
      <c r="H23" s="963"/>
      <c r="I23" s="1282"/>
      <c r="J23" s="1282">
        <v>1</v>
      </c>
      <c r="K23" s="914"/>
      <c r="L23" s="978" t="str">
        <f>mergeValue(A23)&amp;"."&amp;mergeValue(B23)&amp;"."&amp;mergeValue(C23)&amp;"."&amp;mergeValue(D23)&amp;"."&amp;mergeValue(E23)&amp;"."&amp;mergeValue(F23)</f>
        <v>1.1.1.1.1.1</v>
      </c>
      <c r="M23" s="525" t="s">
        <v>9</v>
      </c>
      <c r="N23" s="615"/>
      <c r="O23" s="1285"/>
      <c r="P23" s="1286"/>
      <c r="Q23" s="1286"/>
      <c r="R23" s="1286"/>
      <c r="S23" s="1286"/>
      <c r="T23" s="1286"/>
      <c r="U23" s="1286"/>
      <c r="V23" s="1287"/>
      <c r="W23" s="1131" t="s">
        <v>720</v>
      </c>
      <c r="Y23" s="777"/>
      <c r="Z23" s="777" t="str">
        <f t="shared" si="0"/>
        <v>Группа потребителей</v>
      </c>
      <c r="AA23" s="777"/>
      <c r="AB23" s="777"/>
      <c r="AC23" s="777"/>
      <c r="AI23" s="956"/>
      <c r="AJ23" s="956"/>
    </row>
    <row r="24" spans="1:36" ht="122.1" customHeight="1">
      <c r="A24" s="1282"/>
      <c r="B24" s="1282"/>
      <c r="C24" s="1282"/>
      <c r="D24" s="1282"/>
      <c r="E24" s="1282"/>
      <c r="F24" s="1282"/>
      <c r="G24" s="963">
        <v>1</v>
      </c>
      <c r="H24" s="963"/>
      <c r="I24" s="1282"/>
      <c r="J24" s="1282"/>
      <c r="K24" s="914">
        <v>1</v>
      </c>
      <c r="L24" s="978" t="str">
        <f>mergeValue(A24)&amp;"."&amp;mergeValue(B24)&amp;"."&amp;mergeValue(C24)&amp;"."&amp;mergeValue(D24)&amp;"."&amp;mergeValue(E24)&amp;"."&amp;mergeValue(F24)&amp;"."&amp;mergeValue(G24)</f>
        <v>1.1.1.1.1.1.1</v>
      </c>
      <c r="M24" s="1090"/>
      <c r="N24" s="615"/>
      <c r="O24" s="726"/>
      <c r="P24" s="726"/>
      <c r="Q24" s="1040"/>
      <c r="R24" s="1289"/>
      <c r="S24" s="1290" t="s">
        <v>83</v>
      </c>
      <c r="T24" s="1289"/>
      <c r="U24" s="1290" t="s">
        <v>84</v>
      </c>
      <c r="V24" s="726"/>
      <c r="W24" s="1300" t="s">
        <v>721</v>
      </c>
      <c r="X24" s="956" t="str">
        <f>strCheckDate(O25:V25)</f>
        <v/>
      </c>
      <c r="Y24" s="777"/>
      <c r="Z24" s="777" t="str">
        <f t="shared" si="0"/>
        <v/>
      </c>
      <c r="AA24" s="777"/>
      <c r="AB24" s="777"/>
      <c r="AC24" s="777"/>
      <c r="AI24" s="956"/>
      <c r="AJ24" s="956"/>
    </row>
    <row r="25" spans="1:36" ht="11.25" hidden="1">
      <c r="A25" s="1282"/>
      <c r="B25" s="1282"/>
      <c r="C25" s="1282"/>
      <c r="D25" s="1282"/>
      <c r="E25" s="1282"/>
      <c r="F25" s="1282"/>
      <c r="G25" s="963"/>
      <c r="H25" s="963"/>
      <c r="I25" s="1282"/>
      <c r="J25" s="1282"/>
      <c r="K25" s="914"/>
      <c r="L25" s="752"/>
      <c r="M25" s="615"/>
      <c r="N25" s="615"/>
      <c r="O25" s="726"/>
      <c r="P25" s="726"/>
      <c r="Q25" s="732" t="str">
        <f>R24&amp;"-"&amp;T24</f>
        <v>-</v>
      </c>
      <c r="R25" s="1289"/>
      <c r="S25" s="1290"/>
      <c r="T25" s="1289"/>
      <c r="U25" s="1290"/>
      <c r="V25" s="726"/>
      <c r="W25" s="1301"/>
      <c r="Y25" s="777"/>
      <c r="Z25" s="777" t="str">
        <f t="shared" si="0"/>
        <v/>
      </c>
      <c r="AA25" s="777"/>
      <c r="AB25" s="777"/>
      <c r="AC25" s="777"/>
      <c r="AI25" s="956"/>
      <c r="AJ25" s="956"/>
    </row>
    <row r="26" spans="1:36" ht="15" customHeight="1">
      <c r="A26" s="1282"/>
      <c r="B26" s="1282"/>
      <c r="C26" s="1282"/>
      <c r="D26" s="1282"/>
      <c r="E26" s="1282"/>
      <c r="F26" s="1282"/>
      <c r="G26" s="974"/>
      <c r="H26" s="963"/>
      <c r="I26" s="1282"/>
      <c r="J26" s="1282"/>
      <c r="K26" s="913"/>
      <c r="L26" s="654"/>
      <c r="M26" s="527" t="s">
        <v>24</v>
      </c>
      <c r="N26" s="954"/>
      <c r="O26" s="954"/>
      <c r="P26" s="954"/>
      <c r="Q26" s="954"/>
      <c r="R26" s="954"/>
      <c r="S26" s="954"/>
      <c r="T26" s="954"/>
      <c r="U26" s="954"/>
      <c r="V26" s="725"/>
      <c r="W26" s="1302"/>
      <c r="Y26" s="777"/>
      <c r="Z26" s="777" t="str">
        <f t="shared" si="0"/>
        <v>Добавить вид теплоносителя (параметры теплоносителя)</v>
      </c>
      <c r="AA26" s="777"/>
      <c r="AB26" s="777"/>
      <c r="AC26" s="777"/>
      <c r="AI26" s="956"/>
      <c r="AJ26" s="956"/>
    </row>
    <row r="27" spans="1:36" ht="15" customHeight="1">
      <c r="A27" s="1282"/>
      <c r="B27" s="1282"/>
      <c r="C27" s="1282"/>
      <c r="D27" s="1282"/>
      <c r="E27" s="1282"/>
      <c r="F27" s="974"/>
      <c r="G27" s="974"/>
      <c r="H27" s="963"/>
      <c r="I27" s="1282"/>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2"/>
      <c r="B28" s="1282"/>
      <c r="C28" s="1282"/>
      <c r="D28" s="1282"/>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2"/>
      <c r="B29" s="1282"/>
      <c r="C29" s="1282"/>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2"/>
      <c r="B30" s="1282"/>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2"/>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2:34"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2:23" ht="90" customHeight="1">
      <c r="L34" s="1">
        <v>1</v>
      </c>
      <c r="M34" s="1275" t="s">
        <v>722</v>
      </c>
      <c r="N34" s="1275"/>
      <c r="O34" s="1275"/>
      <c r="P34" s="1275"/>
      <c r="Q34" s="1275"/>
      <c r="R34" s="1275"/>
      <c r="S34" s="1275"/>
      <c r="T34" s="1275"/>
      <c r="U34" s="1275"/>
      <c r="V34" s="1275"/>
      <c r="W34" s="1275"/>
    </row>
  </sheetData>
  <sheetProtection algorithmName="SHA-512" hashValue="B01ZcEJZ+ZHO4s49drTZG7o7XHbJjuPVBBVb9Cje87DZOu+cB3OYI8eZvjcVCiHTCmYDUtL0Iz9z7FyAsiM0lw==" saltValue="3jp7Plaf4emwKA0e+KA6tw==" spinCount="100000" sheet="1" objects="1" scenarios="1" formatColumns="0" formatRows="0"/>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4">
    <dataValidation allowBlank="1" sqref="L26:V26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sqref="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dataValidation allowBlank="1" showInputMessage="1" showErrorMessage="1" prompt="Для выбора выполните двойной щелчок левой клавиши мыши по соответствующей ячейке." sqref="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8b29dd-ca10-4edd-b16a-439fe7192d95}">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49</v>
      </c>
    </row>
    <row r="2" spans="6:9" ht="22.5">
      <c r="F2" s="1276" t="s">
        <v>470</v>
      </c>
      <c r="G2" s="1277"/>
      <c r="H2" s="1278"/>
      <c r="I2" s="609"/>
    </row>
    <row r="3" ht="3" customHeight="1"/>
    <row r="4" spans="1:20" s="539" customFormat="1" ht="11.25">
      <c r="A4" s="559"/>
      <c r="B4" s="559"/>
      <c r="C4" s="559"/>
      <c r="D4" s="559"/>
      <c r="F4" s="1239" t="s">
        <v>445</v>
      </c>
      <c r="G4" s="1239"/>
      <c r="H4" s="1239"/>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30.01.2022</v>
      </c>
      <c r="I7" s="550" t="s">
        <v>472</v>
      </c>
      <c r="J7" s="584"/>
      <c r="K7" s="559"/>
      <c r="L7" s="559"/>
      <c r="M7" s="559"/>
      <c r="N7" s="559"/>
      <c r="O7" s="559"/>
      <c r="P7" s="559"/>
      <c r="Q7" s="559"/>
      <c r="R7" s="559"/>
      <c r="S7" s="559"/>
      <c r="T7" s="559"/>
    </row>
    <row r="8" spans="1:20" s="539" customFormat="1" ht="45">
      <c r="A8" s="1280">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algorithmName="SHA-512" hashValue="qk5ViMEht17kzcqwAIxL5tEoI3igjKpu2sWYMicEeRLayQnHseQKx3GOXAQ5T9fLCvn5vWJCjp3I3xk0Z1SF1A==" saltValue="vGNR9aUzQS06A/QdT3cZ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881210-63e7-4f75-8e19-b0ebc36995a5}">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34" width="10.5714285714286" style="554"/>
    <col min="35" max="256" width="10.5714285714286" style="493"/>
    <col min="257" max="264" width="0" style="493" hidden="1" customWidth="1"/>
    <col min="265" max="265" width="3.71428571428571" style="493" customWidth="1"/>
    <col min="266" max="266" width="3.85714285714286" style="493" customWidth="1"/>
    <col min="267" max="267" width="3.71428571428571" style="493" customWidth="1"/>
    <col min="268" max="268" width="12.7142857142857" style="493" customWidth="1"/>
    <col min="269" max="269" width="52.7142857142857" style="493" customWidth="1"/>
    <col min="270" max="273" width="0" style="493" hidden="1" customWidth="1"/>
    <col min="274" max="274" width="12.2857142857143" style="493" customWidth="1"/>
    <col min="275" max="275" width="6.42857142857143" style="493" customWidth="1"/>
    <col min="276" max="276" width="12.2857142857143" style="493" customWidth="1"/>
    <col min="277" max="277" width="0" style="493" hidden="1" customWidth="1"/>
    <col min="278" max="278" width="3.71428571428571" style="493" customWidth="1"/>
    <col min="279" max="279" width="11.1428571428571" style="493" customWidth="1"/>
    <col min="280" max="281" width="10.5714285714286" style="493"/>
    <col min="282" max="282" width="11.1428571428571" style="493" customWidth="1"/>
    <col min="283" max="512" width="10.5714285714286" style="493"/>
    <col min="513" max="520" width="0" style="493" hidden="1" customWidth="1"/>
    <col min="521" max="521" width="3.71428571428571" style="493" customWidth="1"/>
    <col min="522" max="522" width="3.85714285714286" style="493" customWidth="1"/>
    <col min="523" max="523" width="3.71428571428571" style="493" customWidth="1"/>
    <col min="524" max="524" width="12.7142857142857" style="493" customWidth="1"/>
    <col min="525" max="525" width="52.7142857142857" style="493" customWidth="1"/>
    <col min="526" max="529" width="0" style="493" hidden="1" customWidth="1"/>
    <col min="530" max="530" width="12.2857142857143" style="493" customWidth="1"/>
    <col min="531" max="531" width="6.42857142857143" style="493" customWidth="1"/>
    <col min="532" max="532" width="12.2857142857143" style="493" customWidth="1"/>
    <col min="533" max="533" width="0" style="493" hidden="1" customWidth="1"/>
    <col min="534" max="534" width="3.71428571428571" style="493" customWidth="1"/>
    <col min="535" max="535" width="11.1428571428571" style="493" customWidth="1"/>
    <col min="536" max="537" width="10.5714285714286" style="493"/>
    <col min="538" max="538" width="11.1428571428571" style="493" customWidth="1"/>
    <col min="539" max="768" width="10.5714285714286" style="493"/>
    <col min="769" max="776" width="0" style="493" hidden="1" customWidth="1"/>
    <col min="777" max="777" width="3.71428571428571" style="493" customWidth="1"/>
    <col min="778" max="778" width="3.85714285714286" style="493" customWidth="1"/>
    <col min="779" max="779" width="3.71428571428571" style="493" customWidth="1"/>
    <col min="780" max="780" width="12.7142857142857" style="493" customWidth="1"/>
    <col min="781" max="781" width="52.7142857142857" style="493" customWidth="1"/>
    <col min="782" max="785" width="0" style="493" hidden="1" customWidth="1"/>
    <col min="786" max="786" width="12.2857142857143" style="493" customWidth="1"/>
    <col min="787" max="787" width="6.42857142857143" style="493" customWidth="1"/>
    <col min="788" max="788" width="12.2857142857143" style="493" customWidth="1"/>
    <col min="789" max="789" width="0" style="493" hidden="1" customWidth="1"/>
    <col min="790" max="790" width="3.71428571428571" style="493" customWidth="1"/>
    <col min="791" max="791" width="11.1428571428571" style="493" customWidth="1"/>
    <col min="792" max="793" width="10.5714285714286" style="493"/>
    <col min="794" max="794" width="11.1428571428571" style="493" customWidth="1"/>
    <col min="795" max="1024" width="10.5714285714286" style="493"/>
    <col min="1025" max="1032" width="0" style="493" hidden="1" customWidth="1"/>
    <col min="1033" max="1033" width="3.71428571428571" style="493" customWidth="1"/>
    <col min="1034" max="1034" width="3.85714285714286" style="493" customWidth="1"/>
    <col min="1035" max="1035" width="3.71428571428571" style="493" customWidth="1"/>
    <col min="1036" max="1036" width="12.7142857142857" style="493" customWidth="1"/>
    <col min="1037" max="1037" width="52.7142857142857" style="493" customWidth="1"/>
    <col min="1038" max="1041" width="0" style="493" hidden="1" customWidth="1"/>
    <col min="1042" max="1042" width="12.2857142857143" style="493" customWidth="1"/>
    <col min="1043" max="1043" width="6.42857142857143" style="493" customWidth="1"/>
    <col min="1044" max="1044" width="12.2857142857143" style="493" customWidth="1"/>
    <col min="1045" max="1045" width="0" style="493" hidden="1" customWidth="1"/>
    <col min="1046" max="1046" width="3.71428571428571" style="493" customWidth="1"/>
    <col min="1047" max="1047" width="11.1428571428571" style="493" customWidth="1"/>
    <col min="1048" max="1049" width="10.5714285714286" style="493"/>
    <col min="1050" max="1050" width="11.1428571428571" style="493" customWidth="1"/>
    <col min="1051" max="1280" width="10.5714285714286" style="493"/>
    <col min="1281" max="1288" width="0" style="493" hidden="1" customWidth="1"/>
    <col min="1289" max="1289" width="3.71428571428571" style="493" customWidth="1"/>
    <col min="1290" max="1290" width="3.85714285714286" style="493" customWidth="1"/>
    <col min="1291" max="1291" width="3.71428571428571" style="493" customWidth="1"/>
    <col min="1292" max="1292" width="12.7142857142857" style="493" customWidth="1"/>
    <col min="1293" max="1293" width="52.7142857142857" style="493" customWidth="1"/>
    <col min="1294" max="1297" width="0" style="493" hidden="1" customWidth="1"/>
    <col min="1298" max="1298" width="12.2857142857143" style="493" customWidth="1"/>
    <col min="1299" max="1299" width="6.42857142857143" style="493" customWidth="1"/>
    <col min="1300" max="1300" width="12.2857142857143" style="493" customWidth="1"/>
    <col min="1301" max="1301" width="0" style="493" hidden="1" customWidth="1"/>
    <col min="1302" max="1302" width="3.71428571428571" style="493" customWidth="1"/>
    <col min="1303" max="1303" width="11.1428571428571" style="493" customWidth="1"/>
    <col min="1304" max="1305" width="10.5714285714286" style="493"/>
    <col min="1306" max="1306" width="11.1428571428571" style="493" customWidth="1"/>
    <col min="1307" max="1536" width="10.5714285714286" style="493"/>
    <col min="1537" max="1544" width="0" style="493" hidden="1" customWidth="1"/>
    <col min="1545" max="1545" width="3.71428571428571" style="493" customWidth="1"/>
    <col min="1546" max="1546" width="3.85714285714286" style="493" customWidth="1"/>
    <col min="1547" max="1547" width="3.71428571428571" style="493" customWidth="1"/>
    <col min="1548" max="1548" width="12.7142857142857" style="493" customWidth="1"/>
    <col min="1549" max="1549" width="52.7142857142857" style="493" customWidth="1"/>
    <col min="1550" max="1553" width="0" style="493" hidden="1" customWidth="1"/>
    <col min="1554" max="1554" width="12.2857142857143" style="493" customWidth="1"/>
    <col min="1555" max="1555" width="6.42857142857143" style="493" customWidth="1"/>
    <col min="1556" max="1556" width="12.2857142857143" style="493" customWidth="1"/>
    <col min="1557" max="1557" width="0" style="493" hidden="1" customWidth="1"/>
    <col min="1558" max="1558" width="3.71428571428571" style="493" customWidth="1"/>
    <col min="1559" max="1559" width="11.1428571428571" style="493" customWidth="1"/>
    <col min="1560" max="1561" width="10.5714285714286" style="493"/>
    <col min="1562" max="1562" width="11.1428571428571" style="493" customWidth="1"/>
    <col min="1563" max="1792" width="10.5714285714286" style="493"/>
    <col min="1793" max="1800" width="0" style="493" hidden="1" customWidth="1"/>
    <col min="1801" max="1801" width="3.71428571428571" style="493" customWidth="1"/>
    <col min="1802" max="1802" width="3.85714285714286" style="493" customWidth="1"/>
    <col min="1803" max="1803" width="3.71428571428571" style="493" customWidth="1"/>
    <col min="1804" max="1804" width="12.7142857142857" style="493" customWidth="1"/>
    <col min="1805" max="1805" width="52.7142857142857" style="493" customWidth="1"/>
    <col min="1806" max="1809" width="0" style="493" hidden="1" customWidth="1"/>
    <col min="1810" max="1810" width="12.2857142857143" style="493" customWidth="1"/>
    <col min="1811" max="1811" width="6.42857142857143" style="493" customWidth="1"/>
    <col min="1812" max="1812" width="12.2857142857143" style="493" customWidth="1"/>
    <col min="1813" max="1813" width="0" style="493" hidden="1" customWidth="1"/>
    <col min="1814" max="1814" width="3.71428571428571" style="493" customWidth="1"/>
    <col min="1815" max="1815" width="11.1428571428571" style="493" customWidth="1"/>
    <col min="1816" max="1817" width="10.5714285714286" style="493"/>
    <col min="1818" max="1818" width="11.1428571428571" style="493" customWidth="1"/>
    <col min="1819" max="2048" width="10.5714285714286" style="493"/>
    <col min="2049" max="2056" width="0" style="493" hidden="1" customWidth="1"/>
    <col min="2057" max="2057" width="3.71428571428571" style="493" customWidth="1"/>
    <col min="2058" max="2058" width="3.85714285714286" style="493" customWidth="1"/>
    <col min="2059" max="2059" width="3.71428571428571" style="493" customWidth="1"/>
    <col min="2060" max="2060" width="12.7142857142857" style="493" customWidth="1"/>
    <col min="2061" max="2061" width="52.7142857142857" style="493" customWidth="1"/>
    <col min="2062" max="2065" width="0" style="493" hidden="1" customWidth="1"/>
    <col min="2066" max="2066" width="12.2857142857143" style="493" customWidth="1"/>
    <col min="2067" max="2067" width="6.42857142857143" style="493" customWidth="1"/>
    <col min="2068" max="2068" width="12.2857142857143" style="493" customWidth="1"/>
    <col min="2069" max="2069" width="0" style="493" hidden="1" customWidth="1"/>
    <col min="2070" max="2070" width="3.71428571428571" style="493" customWidth="1"/>
    <col min="2071" max="2071" width="11.1428571428571" style="493" customWidth="1"/>
    <col min="2072" max="2073" width="10.5714285714286" style="493"/>
    <col min="2074" max="2074" width="11.1428571428571" style="493" customWidth="1"/>
    <col min="2075" max="2304" width="10.5714285714286" style="493"/>
    <col min="2305" max="2312" width="0" style="493" hidden="1" customWidth="1"/>
    <col min="2313" max="2313" width="3.71428571428571" style="493" customWidth="1"/>
    <col min="2314" max="2314" width="3.85714285714286" style="493" customWidth="1"/>
    <col min="2315" max="2315" width="3.71428571428571" style="493" customWidth="1"/>
    <col min="2316" max="2316" width="12.7142857142857" style="493" customWidth="1"/>
    <col min="2317" max="2317" width="52.7142857142857" style="493" customWidth="1"/>
    <col min="2318" max="2321" width="0" style="493" hidden="1" customWidth="1"/>
    <col min="2322" max="2322" width="12.2857142857143" style="493" customWidth="1"/>
    <col min="2323" max="2323" width="6.42857142857143" style="493" customWidth="1"/>
    <col min="2324" max="2324" width="12.2857142857143" style="493" customWidth="1"/>
    <col min="2325" max="2325" width="0" style="493" hidden="1" customWidth="1"/>
    <col min="2326" max="2326" width="3.71428571428571" style="493" customWidth="1"/>
    <col min="2327" max="2327" width="11.1428571428571" style="493" customWidth="1"/>
    <col min="2328" max="2329" width="10.5714285714286" style="493"/>
    <col min="2330" max="2330" width="11.1428571428571" style="493" customWidth="1"/>
    <col min="2331" max="2560" width="10.5714285714286" style="493"/>
    <col min="2561" max="2568" width="0" style="493" hidden="1" customWidth="1"/>
    <col min="2569" max="2569" width="3.71428571428571" style="493" customWidth="1"/>
    <col min="2570" max="2570" width="3.85714285714286" style="493" customWidth="1"/>
    <col min="2571" max="2571" width="3.71428571428571" style="493" customWidth="1"/>
    <col min="2572" max="2572" width="12.7142857142857" style="493" customWidth="1"/>
    <col min="2573" max="2573" width="52.7142857142857" style="493" customWidth="1"/>
    <col min="2574" max="2577" width="0" style="493" hidden="1" customWidth="1"/>
    <col min="2578" max="2578" width="12.2857142857143" style="493" customWidth="1"/>
    <col min="2579" max="2579" width="6.42857142857143" style="493" customWidth="1"/>
    <col min="2580" max="2580" width="12.2857142857143" style="493" customWidth="1"/>
    <col min="2581" max="2581" width="0" style="493" hidden="1" customWidth="1"/>
    <col min="2582" max="2582" width="3.71428571428571" style="493" customWidth="1"/>
    <col min="2583" max="2583" width="11.1428571428571" style="493" customWidth="1"/>
    <col min="2584" max="2585" width="10.5714285714286" style="493"/>
    <col min="2586" max="2586" width="11.1428571428571" style="493" customWidth="1"/>
    <col min="2587" max="2816" width="10.5714285714286" style="493"/>
    <col min="2817" max="2824" width="0" style="493" hidden="1" customWidth="1"/>
    <col min="2825" max="2825" width="3.71428571428571" style="493" customWidth="1"/>
    <col min="2826" max="2826" width="3.85714285714286" style="493" customWidth="1"/>
    <col min="2827" max="2827" width="3.71428571428571" style="493" customWidth="1"/>
    <col min="2828" max="2828" width="12.7142857142857" style="493" customWidth="1"/>
    <col min="2829" max="2829" width="52.7142857142857" style="493" customWidth="1"/>
    <col min="2830" max="2833" width="0" style="493" hidden="1" customWidth="1"/>
    <col min="2834" max="2834" width="12.2857142857143" style="493" customWidth="1"/>
    <col min="2835" max="2835" width="6.42857142857143" style="493" customWidth="1"/>
    <col min="2836" max="2836" width="12.2857142857143" style="493" customWidth="1"/>
    <col min="2837" max="2837" width="0" style="493" hidden="1" customWidth="1"/>
    <col min="2838" max="2838" width="3.71428571428571" style="493" customWidth="1"/>
    <col min="2839" max="2839" width="11.1428571428571" style="493" customWidth="1"/>
    <col min="2840" max="2841" width="10.5714285714286" style="493"/>
    <col min="2842" max="2842" width="11.1428571428571" style="493" customWidth="1"/>
    <col min="2843" max="3072" width="10.5714285714286" style="493"/>
    <col min="3073" max="3080" width="0" style="493" hidden="1" customWidth="1"/>
    <col min="3081" max="3081" width="3.71428571428571" style="493" customWidth="1"/>
    <col min="3082" max="3082" width="3.85714285714286" style="493" customWidth="1"/>
    <col min="3083" max="3083" width="3.71428571428571" style="493" customWidth="1"/>
    <col min="3084" max="3084" width="12.7142857142857" style="493" customWidth="1"/>
    <col min="3085" max="3085" width="52.7142857142857" style="493" customWidth="1"/>
    <col min="3086" max="3089" width="0" style="493" hidden="1" customWidth="1"/>
    <col min="3090" max="3090" width="12.2857142857143" style="493" customWidth="1"/>
    <col min="3091" max="3091" width="6.42857142857143" style="493" customWidth="1"/>
    <col min="3092" max="3092" width="12.2857142857143" style="493" customWidth="1"/>
    <col min="3093" max="3093" width="0" style="493" hidden="1" customWidth="1"/>
    <col min="3094" max="3094" width="3.71428571428571" style="493" customWidth="1"/>
    <col min="3095" max="3095" width="11.1428571428571" style="493" customWidth="1"/>
    <col min="3096" max="3097" width="10.5714285714286" style="493"/>
    <col min="3098" max="3098" width="11.1428571428571" style="493" customWidth="1"/>
    <col min="3099" max="3328" width="10.5714285714286" style="493"/>
    <col min="3329" max="3336" width="0" style="493" hidden="1" customWidth="1"/>
    <col min="3337" max="3337" width="3.71428571428571" style="493" customWidth="1"/>
    <col min="3338" max="3338" width="3.85714285714286" style="493" customWidth="1"/>
    <col min="3339" max="3339" width="3.71428571428571" style="493" customWidth="1"/>
    <col min="3340" max="3340" width="12.7142857142857" style="493" customWidth="1"/>
    <col min="3341" max="3341" width="52.7142857142857" style="493" customWidth="1"/>
    <col min="3342" max="3345" width="0" style="493" hidden="1" customWidth="1"/>
    <col min="3346" max="3346" width="12.2857142857143" style="493" customWidth="1"/>
    <col min="3347" max="3347" width="6.42857142857143" style="493" customWidth="1"/>
    <col min="3348" max="3348" width="12.2857142857143" style="493" customWidth="1"/>
    <col min="3349" max="3349" width="0" style="493" hidden="1" customWidth="1"/>
    <col min="3350" max="3350" width="3.71428571428571" style="493" customWidth="1"/>
    <col min="3351" max="3351" width="11.1428571428571" style="493" customWidth="1"/>
    <col min="3352" max="3353" width="10.5714285714286" style="493"/>
    <col min="3354" max="3354" width="11.1428571428571" style="493" customWidth="1"/>
    <col min="3355" max="3584" width="10.5714285714286" style="493"/>
    <col min="3585" max="3592" width="0" style="493" hidden="1" customWidth="1"/>
    <col min="3593" max="3593" width="3.71428571428571" style="493" customWidth="1"/>
    <col min="3594" max="3594" width="3.85714285714286" style="493" customWidth="1"/>
    <col min="3595" max="3595" width="3.71428571428571" style="493" customWidth="1"/>
    <col min="3596" max="3596" width="12.7142857142857" style="493" customWidth="1"/>
    <col min="3597" max="3597" width="52.7142857142857" style="493" customWidth="1"/>
    <col min="3598" max="3601" width="0" style="493" hidden="1" customWidth="1"/>
    <col min="3602" max="3602" width="12.2857142857143" style="493" customWidth="1"/>
    <col min="3603" max="3603" width="6.42857142857143" style="493" customWidth="1"/>
    <col min="3604" max="3604" width="12.2857142857143" style="493" customWidth="1"/>
    <col min="3605" max="3605" width="0" style="493" hidden="1" customWidth="1"/>
    <col min="3606" max="3606" width="3.71428571428571" style="493" customWidth="1"/>
    <col min="3607" max="3607" width="11.1428571428571" style="493" customWidth="1"/>
    <col min="3608" max="3609" width="10.5714285714286" style="493"/>
    <col min="3610" max="3610" width="11.1428571428571" style="493" customWidth="1"/>
    <col min="3611" max="3840" width="10.5714285714286" style="493"/>
    <col min="3841" max="3848" width="0" style="493" hidden="1" customWidth="1"/>
    <col min="3849" max="3849" width="3.71428571428571" style="493" customWidth="1"/>
    <col min="3850" max="3850" width="3.85714285714286" style="493" customWidth="1"/>
    <col min="3851" max="3851" width="3.71428571428571" style="493" customWidth="1"/>
    <col min="3852" max="3852" width="12.7142857142857" style="493" customWidth="1"/>
    <col min="3853" max="3853" width="52.7142857142857" style="493" customWidth="1"/>
    <col min="3854" max="3857" width="0" style="493" hidden="1" customWidth="1"/>
    <col min="3858" max="3858" width="12.2857142857143" style="493" customWidth="1"/>
    <col min="3859" max="3859" width="6.42857142857143" style="493" customWidth="1"/>
    <col min="3860" max="3860" width="12.2857142857143" style="493" customWidth="1"/>
    <col min="3861" max="3861" width="0" style="493" hidden="1" customWidth="1"/>
    <col min="3862" max="3862" width="3.71428571428571" style="493" customWidth="1"/>
    <col min="3863" max="3863" width="11.1428571428571" style="493" customWidth="1"/>
    <col min="3864" max="3865" width="10.5714285714286" style="493"/>
    <col min="3866" max="3866" width="11.1428571428571" style="493" customWidth="1"/>
    <col min="3867" max="4096" width="10.5714285714286" style="493"/>
    <col min="4097" max="4104" width="0" style="493" hidden="1" customWidth="1"/>
    <col min="4105" max="4105" width="3.71428571428571" style="493" customWidth="1"/>
    <col min="4106" max="4106" width="3.85714285714286" style="493" customWidth="1"/>
    <col min="4107" max="4107" width="3.71428571428571" style="493" customWidth="1"/>
    <col min="4108" max="4108" width="12.7142857142857" style="493" customWidth="1"/>
    <col min="4109" max="4109" width="52.7142857142857" style="493" customWidth="1"/>
    <col min="4110" max="4113" width="0" style="493" hidden="1" customWidth="1"/>
    <col min="4114" max="4114" width="12.2857142857143" style="493" customWidth="1"/>
    <col min="4115" max="4115" width="6.42857142857143" style="493" customWidth="1"/>
    <col min="4116" max="4116" width="12.2857142857143" style="493" customWidth="1"/>
    <col min="4117" max="4117" width="0" style="493" hidden="1" customWidth="1"/>
    <col min="4118" max="4118" width="3.71428571428571" style="493" customWidth="1"/>
    <col min="4119" max="4119" width="11.1428571428571" style="493" customWidth="1"/>
    <col min="4120" max="4121" width="10.5714285714286" style="493"/>
    <col min="4122" max="4122" width="11.1428571428571" style="493" customWidth="1"/>
    <col min="4123" max="4352" width="10.5714285714286" style="493"/>
    <col min="4353" max="4360" width="0" style="493" hidden="1" customWidth="1"/>
    <col min="4361" max="4361" width="3.71428571428571" style="493" customWidth="1"/>
    <col min="4362" max="4362" width="3.85714285714286" style="493" customWidth="1"/>
    <col min="4363" max="4363" width="3.71428571428571" style="493" customWidth="1"/>
    <col min="4364" max="4364" width="12.7142857142857" style="493" customWidth="1"/>
    <col min="4365" max="4365" width="52.7142857142857" style="493" customWidth="1"/>
    <col min="4366" max="4369" width="0" style="493" hidden="1" customWidth="1"/>
    <col min="4370" max="4370" width="12.2857142857143" style="493" customWidth="1"/>
    <col min="4371" max="4371" width="6.42857142857143" style="493" customWidth="1"/>
    <col min="4372" max="4372" width="12.2857142857143" style="493" customWidth="1"/>
    <col min="4373" max="4373" width="0" style="493" hidden="1" customWidth="1"/>
    <col min="4374" max="4374" width="3.71428571428571" style="493" customWidth="1"/>
    <col min="4375" max="4375" width="11.1428571428571" style="493" customWidth="1"/>
    <col min="4376" max="4377" width="10.5714285714286" style="493"/>
    <col min="4378" max="4378" width="11.1428571428571" style="493" customWidth="1"/>
    <col min="4379" max="4608" width="10.5714285714286" style="493"/>
    <col min="4609" max="4616" width="0" style="493" hidden="1" customWidth="1"/>
    <col min="4617" max="4617" width="3.71428571428571" style="493" customWidth="1"/>
    <col min="4618" max="4618" width="3.85714285714286" style="493" customWidth="1"/>
    <col min="4619" max="4619" width="3.71428571428571" style="493" customWidth="1"/>
    <col min="4620" max="4620" width="12.7142857142857" style="493" customWidth="1"/>
    <col min="4621" max="4621" width="52.7142857142857" style="493" customWidth="1"/>
    <col min="4622" max="4625" width="0" style="493" hidden="1" customWidth="1"/>
    <col min="4626" max="4626" width="12.2857142857143" style="493" customWidth="1"/>
    <col min="4627" max="4627" width="6.42857142857143" style="493" customWidth="1"/>
    <col min="4628" max="4628" width="12.2857142857143" style="493" customWidth="1"/>
    <col min="4629" max="4629" width="0" style="493" hidden="1" customWidth="1"/>
    <col min="4630" max="4630" width="3.71428571428571" style="493" customWidth="1"/>
    <col min="4631" max="4631" width="11.1428571428571" style="493" customWidth="1"/>
    <col min="4632" max="4633" width="10.5714285714286" style="493"/>
    <col min="4634" max="4634" width="11.1428571428571" style="493" customWidth="1"/>
    <col min="4635" max="4864" width="10.5714285714286" style="493"/>
    <col min="4865" max="4872" width="0" style="493" hidden="1" customWidth="1"/>
    <col min="4873" max="4873" width="3.71428571428571" style="493" customWidth="1"/>
    <col min="4874" max="4874" width="3.85714285714286" style="493" customWidth="1"/>
    <col min="4875" max="4875" width="3.71428571428571" style="493" customWidth="1"/>
    <col min="4876" max="4876" width="12.7142857142857" style="493" customWidth="1"/>
    <col min="4877" max="4877" width="52.7142857142857" style="493" customWidth="1"/>
    <col min="4878" max="4881" width="0" style="493" hidden="1" customWidth="1"/>
    <col min="4882" max="4882" width="12.2857142857143" style="493" customWidth="1"/>
    <col min="4883" max="4883" width="6.42857142857143" style="493" customWidth="1"/>
    <col min="4884" max="4884" width="12.2857142857143" style="493" customWidth="1"/>
    <col min="4885" max="4885" width="0" style="493" hidden="1" customWidth="1"/>
    <col min="4886" max="4886" width="3.71428571428571" style="493" customWidth="1"/>
    <col min="4887" max="4887" width="11.1428571428571" style="493" customWidth="1"/>
    <col min="4888" max="4889" width="10.5714285714286" style="493"/>
    <col min="4890" max="4890" width="11.1428571428571" style="493" customWidth="1"/>
    <col min="4891" max="5120" width="10.5714285714286" style="493"/>
    <col min="5121" max="5128" width="0" style="493" hidden="1" customWidth="1"/>
    <col min="5129" max="5129" width="3.71428571428571" style="493" customWidth="1"/>
    <col min="5130" max="5130" width="3.85714285714286" style="493" customWidth="1"/>
    <col min="5131" max="5131" width="3.71428571428571" style="493" customWidth="1"/>
    <col min="5132" max="5132" width="12.7142857142857" style="493" customWidth="1"/>
    <col min="5133" max="5133" width="52.7142857142857" style="493" customWidth="1"/>
    <col min="5134" max="5137" width="0" style="493" hidden="1" customWidth="1"/>
    <col min="5138" max="5138" width="12.2857142857143" style="493" customWidth="1"/>
    <col min="5139" max="5139" width="6.42857142857143" style="493" customWidth="1"/>
    <col min="5140" max="5140" width="12.2857142857143" style="493" customWidth="1"/>
    <col min="5141" max="5141" width="0" style="493" hidden="1" customWidth="1"/>
    <col min="5142" max="5142" width="3.71428571428571" style="493" customWidth="1"/>
    <col min="5143" max="5143" width="11.1428571428571" style="493" customWidth="1"/>
    <col min="5144" max="5145" width="10.5714285714286" style="493"/>
    <col min="5146" max="5146" width="11.1428571428571" style="493" customWidth="1"/>
    <col min="5147" max="5376" width="10.5714285714286" style="493"/>
    <col min="5377" max="5384" width="0" style="493" hidden="1" customWidth="1"/>
    <col min="5385" max="5385" width="3.71428571428571" style="493" customWidth="1"/>
    <col min="5386" max="5386" width="3.85714285714286" style="493" customWidth="1"/>
    <col min="5387" max="5387" width="3.71428571428571" style="493" customWidth="1"/>
    <col min="5388" max="5388" width="12.7142857142857" style="493" customWidth="1"/>
    <col min="5389" max="5389" width="52.7142857142857" style="493" customWidth="1"/>
    <col min="5390" max="5393" width="0" style="493" hidden="1" customWidth="1"/>
    <col min="5394" max="5394" width="12.2857142857143" style="493" customWidth="1"/>
    <col min="5395" max="5395" width="6.42857142857143" style="493" customWidth="1"/>
    <col min="5396" max="5396" width="12.2857142857143" style="493" customWidth="1"/>
    <col min="5397" max="5397" width="0" style="493" hidden="1" customWidth="1"/>
    <col min="5398" max="5398" width="3.71428571428571" style="493" customWidth="1"/>
    <col min="5399" max="5399" width="11.1428571428571" style="493" customWidth="1"/>
    <col min="5400" max="5401" width="10.5714285714286" style="493"/>
    <col min="5402" max="5402" width="11.1428571428571" style="493" customWidth="1"/>
    <col min="5403" max="5632" width="10.5714285714286" style="493"/>
    <col min="5633" max="5640" width="0" style="493" hidden="1" customWidth="1"/>
    <col min="5641" max="5641" width="3.71428571428571" style="493" customWidth="1"/>
    <col min="5642" max="5642" width="3.85714285714286" style="493" customWidth="1"/>
    <col min="5643" max="5643" width="3.71428571428571" style="493" customWidth="1"/>
    <col min="5644" max="5644" width="12.7142857142857" style="493" customWidth="1"/>
    <col min="5645" max="5645" width="52.7142857142857" style="493" customWidth="1"/>
    <col min="5646" max="5649" width="0" style="493" hidden="1" customWidth="1"/>
    <col min="5650" max="5650" width="12.2857142857143" style="493" customWidth="1"/>
    <col min="5651" max="5651" width="6.42857142857143" style="493" customWidth="1"/>
    <col min="5652" max="5652" width="12.2857142857143" style="493" customWidth="1"/>
    <col min="5653" max="5653" width="0" style="493" hidden="1" customWidth="1"/>
    <col min="5654" max="5654" width="3.71428571428571" style="493" customWidth="1"/>
    <col min="5655" max="5655" width="11.1428571428571" style="493" customWidth="1"/>
    <col min="5656" max="5657" width="10.5714285714286" style="493"/>
    <col min="5658" max="5658" width="11.1428571428571" style="493" customWidth="1"/>
    <col min="5659" max="5888" width="10.5714285714286" style="493"/>
    <col min="5889" max="5896" width="0" style="493" hidden="1" customWidth="1"/>
    <col min="5897" max="5897" width="3.71428571428571" style="493" customWidth="1"/>
    <col min="5898" max="5898" width="3.85714285714286" style="493" customWidth="1"/>
    <col min="5899" max="5899" width="3.71428571428571" style="493" customWidth="1"/>
    <col min="5900" max="5900" width="12.7142857142857" style="493" customWidth="1"/>
    <col min="5901" max="5901" width="52.7142857142857" style="493" customWidth="1"/>
    <col min="5902" max="5905" width="0" style="493" hidden="1" customWidth="1"/>
    <col min="5906" max="5906" width="12.2857142857143" style="493" customWidth="1"/>
    <col min="5907" max="5907" width="6.42857142857143" style="493" customWidth="1"/>
    <col min="5908" max="5908" width="12.2857142857143" style="493" customWidth="1"/>
    <col min="5909" max="5909" width="0" style="493" hidden="1" customWidth="1"/>
    <col min="5910" max="5910" width="3.71428571428571" style="493" customWidth="1"/>
    <col min="5911" max="5911" width="11.1428571428571" style="493" customWidth="1"/>
    <col min="5912" max="5913" width="10.5714285714286" style="493"/>
    <col min="5914" max="5914" width="11.1428571428571" style="493" customWidth="1"/>
    <col min="5915" max="6144" width="10.5714285714286" style="493"/>
    <col min="6145" max="6152" width="0" style="493" hidden="1" customWidth="1"/>
    <col min="6153" max="6153" width="3.71428571428571" style="493" customWidth="1"/>
    <col min="6154" max="6154" width="3.85714285714286" style="493" customWidth="1"/>
    <col min="6155" max="6155" width="3.71428571428571" style="493" customWidth="1"/>
    <col min="6156" max="6156" width="12.7142857142857" style="493" customWidth="1"/>
    <col min="6157" max="6157" width="52.7142857142857" style="493" customWidth="1"/>
    <col min="6158" max="6161" width="0" style="493" hidden="1" customWidth="1"/>
    <col min="6162" max="6162" width="12.2857142857143" style="493" customWidth="1"/>
    <col min="6163" max="6163" width="6.42857142857143" style="493" customWidth="1"/>
    <col min="6164" max="6164" width="12.2857142857143" style="493" customWidth="1"/>
    <col min="6165" max="6165" width="0" style="493" hidden="1" customWidth="1"/>
    <col min="6166" max="6166" width="3.71428571428571" style="493" customWidth="1"/>
    <col min="6167" max="6167" width="11.1428571428571" style="493" customWidth="1"/>
    <col min="6168" max="6169" width="10.5714285714286" style="493"/>
    <col min="6170" max="6170" width="11.1428571428571" style="493" customWidth="1"/>
    <col min="6171" max="6400" width="10.5714285714286" style="493"/>
    <col min="6401" max="6408" width="0" style="493" hidden="1" customWidth="1"/>
    <col min="6409" max="6409" width="3.71428571428571" style="493" customWidth="1"/>
    <col min="6410" max="6410" width="3.85714285714286" style="493" customWidth="1"/>
    <col min="6411" max="6411" width="3.71428571428571" style="493" customWidth="1"/>
    <col min="6412" max="6412" width="12.7142857142857" style="493" customWidth="1"/>
    <col min="6413" max="6413" width="52.7142857142857" style="493" customWidth="1"/>
    <col min="6414" max="6417" width="0" style="493" hidden="1" customWidth="1"/>
    <col min="6418" max="6418" width="12.2857142857143" style="493" customWidth="1"/>
    <col min="6419" max="6419" width="6.42857142857143" style="493" customWidth="1"/>
    <col min="6420" max="6420" width="12.2857142857143" style="493" customWidth="1"/>
    <col min="6421" max="6421" width="0" style="493" hidden="1" customWidth="1"/>
    <col min="6422" max="6422" width="3.71428571428571" style="493" customWidth="1"/>
    <col min="6423" max="6423" width="11.1428571428571" style="493" customWidth="1"/>
    <col min="6424" max="6425" width="10.5714285714286" style="493"/>
    <col min="6426" max="6426" width="11.1428571428571" style="493" customWidth="1"/>
    <col min="6427" max="6656" width="10.5714285714286" style="493"/>
    <col min="6657" max="6664" width="0" style="493" hidden="1" customWidth="1"/>
    <col min="6665" max="6665" width="3.71428571428571" style="493" customWidth="1"/>
    <col min="6666" max="6666" width="3.85714285714286" style="493" customWidth="1"/>
    <col min="6667" max="6667" width="3.71428571428571" style="493" customWidth="1"/>
    <col min="6668" max="6668" width="12.7142857142857" style="493" customWidth="1"/>
    <col min="6669" max="6669" width="52.7142857142857" style="493" customWidth="1"/>
    <col min="6670" max="6673" width="0" style="493" hidden="1" customWidth="1"/>
    <col min="6674" max="6674" width="12.2857142857143" style="493" customWidth="1"/>
    <col min="6675" max="6675" width="6.42857142857143" style="493" customWidth="1"/>
    <col min="6676" max="6676" width="12.2857142857143" style="493" customWidth="1"/>
    <col min="6677" max="6677" width="0" style="493" hidden="1" customWidth="1"/>
    <col min="6678" max="6678" width="3.71428571428571" style="493" customWidth="1"/>
    <col min="6679" max="6679" width="11.1428571428571" style="493" customWidth="1"/>
    <col min="6680" max="6681" width="10.5714285714286" style="493"/>
    <col min="6682" max="6682" width="11.1428571428571" style="493" customWidth="1"/>
    <col min="6683" max="6912" width="10.5714285714286" style="493"/>
    <col min="6913" max="6920" width="0" style="493" hidden="1" customWidth="1"/>
    <col min="6921" max="6921" width="3.71428571428571" style="493" customWidth="1"/>
    <col min="6922" max="6922" width="3.85714285714286" style="493" customWidth="1"/>
    <col min="6923" max="6923" width="3.71428571428571" style="493" customWidth="1"/>
    <col min="6924" max="6924" width="12.7142857142857" style="493" customWidth="1"/>
    <col min="6925" max="6925" width="52.7142857142857" style="493" customWidth="1"/>
    <col min="6926" max="6929" width="0" style="493" hidden="1" customWidth="1"/>
    <col min="6930" max="6930" width="12.2857142857143" style="493" customWidth="1"/>
    <col min="6931" max="6931" width="6.42857142857143" style="493" customWidth="1"/>
    <col min="6932" max="6932" width="12.2857142857143" style="493" customWidth="1"/>
    <col min="6933" max="6933" width="0" style="493" hidden="1" customWidth="1"/>
    <col min="6934" max="6934" width="3.71428571428571" style="493" customWidth="1"/>
    <col min="6935" max="6935" width="11.1428571428571" style="493" customWidth="1"/>
    <col min="6936" max="6937" width="10.5714285714286" style="493"/>
    <col min="6938" max="6938" width="11.1428571428571" style="493" customWidth="1"/>
    <col min="6939" max="7168" width="10.5714285714286" style="493"/>
    <col min="7169" max="7176" width="0" style="493" hidden="1" customWidth="1"/>
    <col min="7177" max="7177" width="3.71428571428571" style="493" customWidth="1"/>
    <col min="7178" max="7178" width="3.85714285714286" style="493" customWidth="1"/>
    <col min="7179" max="7179" width="3.71428571428571" style="493" customWidth="1"/>
    <col min="7180" max="7180" width="12.7142857142857" style="493" customWidth="1"/>
    <col min="7181" max="7181" width="52.7142857142857" style="493" customWidth="1"/>
    <col min="7182" max="7185" width="0" style="493" hidden="1" customWidth="1"/>
    <col min="7186" max="7186" width="12.2857142857143" style="493" customWidth="1"/>
    <col min="7187" max="7187" width="6.42857142857143" style="493" customWidth="1"/>
    <col min="7188" max="7188" width="12.2857142857143" style="493" customWidth="1"/>
    <col min="7189" max="7189" width="0" style="493" hidden="1" customWidth="1"/>
    <col min="7190" max="7190" width="3.71428571428571" style="493" customWidth="1"/>
    <col min="7191" max="7191" width="11.1428571428571" style="493" customWidth="1"/>
    <col min="7192" max="7193" width="10.5714285714286" style="493"/>
    <col min="7194" max="7194" width="11.1428571428571" style="493" customWidth="1"/>
    <col min="7195" max="7424" width="10.5714285714286" style="493"/>
    <col min="7425" max="7432" width="0" style="493" hidden="1" customWidth="1"/>
    <col min="7433" max="7433" width="3.71428571428571" style="493" customWidth="1"/>
    <col min="7434" max="7434" width="3.85714285714286" style="493" customWidth="1"/>
    <col min="7435" max="7435" width="3.71428571428571" style="493" customWidth="1"/>
    <col min="7436" max="7436" width="12.7142857142857" style="493" customWidth="1"/>
    <col min="7437" max="7437" width="52.7142857142857" style="493" customWidth="1"/>
    <col min="7438" max="7441" width="0" style="493" hidden="1" customWidth="1"/>
    <col min="7442" max="7442" width="12.2857142857143" style="493" customWidth="1"/>
    <col min="7443" max="7443" width="6.42857142857143" style="493" customWidth="1"/>
    <col min="7444" max="7444" width="12.2857142857143" style="493" customWidth="1"/>
    <col min="7445" max="7445" width="0" style="493" hidden="1" customWidth="1"/>
    <col min="7446" max="7446" width="3.71428571428571" style="493" customWidth="1"/>
    <col min="7447" max="7447" width="11.1428571428571" style="493" customWidth="1"/>
    <col min="7448" max="7449" width="10.5714285714286" style="493"/>
    <col min="7450" max="7450" width="11.1428571428571" style="493" customWidth="1"/>
    <col min="7451" max="7680" width="10.5714285714286" style="493"/>
    <col min="7681" max="7688" width="0" style="493" hidden="1" customWidth="1"/>
    <col min="7689" max="7689" width="3.71428571428571" style="493" customWidth="1"/>
    <col min="7690" max="7690" width="3.85714285714286" style="493" customWidth="1"/>
    <col min="7691" max="7691" width="3.71428571428571" style="493" customWidth="1"/>
    <col min="7692" max="7692" width="12.7142857142857" style="493" customWidth="1"/>
    <col min="7693" max="7693" width="52.7142857142857" style="493" customWidth="1"/>
    <col min="7694" max="7697" width="0" style="493" hidden="1" customWidth="1"/>
    <col min="7698" max="7698" width="12.2857142857143" style="493" customWidth="1"/>
    <col min="7699" max="7699" width="6.42857142857143" style="493" customWidth="1"/>
    <col min="7700" max="7700" width="12.2857142857143" style="493" customWidth="1"/>
    <col min="7701" max="7701" width="0" style="493" hidden="1" customWidth="1"/>
    <col min="7702" max="7702" width="3.71428571428571" style="493" customWidth="1"/>
    <col min="7703" max="7703" width="11.1428571428571" style="493" customWidth="1"/>
    <col min="7704" max="7705" width="10.5714285714286" style="493"/>
    <col min="7706" max="7706" width="11.1428571428571" style="493" customWidth="1"/>
    <col min="7707" max="7936" width="10.5714285714286" style="493"/>
    <col min="7937" max="7944" width="0" style="493" hidden="1" customWidth="1"/>
    <col min="7945" max="7945" width="3.71428571428571" style="493" customWidth="1"/>
    <col min="7946" max="7946" width="3.85714285714286" style="493" customWidth="1"/>
    <col min="7947" max="7947" width="3.71428571428571" style="493" customWidth="1"/>
    <col min="7948" max="7948" width="12.7142857142857" style="493" customWidth="1"/>
    <col min="7949" max="7949" width="52.7142857142857" style="493" customWidth="1"/>
    <col min="7950" max="7953" width="0" style="493" hidden="1" customWidth="1"/>
    <col min="7954" max="7954" width="12.2857142857143" style="493" customWidth="1"/>
    <col min="7955" max="7955" width="6.42857142857143" style="493" customWidth="1"/>
    <col min="7956" max="7956" width="12.2857142857143" style="493" customWidth="1"/>
    <col min="7957" max="7957" width="0" style="493" hidden="1" customWidth="1"/>
    <col min="7958" max="7958" width="3.71428571428571" style="493" customWidth="1"/>
    <col min="7959" max="7959" width="11.1428571428571" style="493" customWidth="1"/>
    <col min="7960" max="7961" width="10.5714285714286" style="493"/>
    <col min="7962" max="7962" width="11.1428571428571" style="493" customWidth="1"/>
    <col min="7963" max="8192" width="10.5714285714286" style="493"/>
    <col min="8193" max="8200" width="0" style="493" hidden="1" customWidth="1"/>
    <col min="8201" max="8201" width="3.71428571428571" style="493" customWidth="1"/>
    <col min="8202" max="8202" width="3.85714285714286" style="493" customWidth="1"/>
    <col min="8203" max="8203" width="3.71428571428571" style="493" customWidth="1"/>
    <col min="8204" max="8204" width="12.7142857142857" style="493" customWidth="1"/>
    <col min="8205" max="8205" width="52.7142857142857" style="493" customWidth="1"/>
    <col min="8206" max="8209" width="0" style="493" hidden="1" customWidth="1"/>
    <col min="8210" max="8210" width="12.2857142857143" style="493" customWidth="1"/>
    <col min="8211" max="8211" width="6.42857142857143" style="493" customWidth="1"/>
    <col min="8212" max="8212" width="12.2857142857143" style="493" customWidth="1"/>
    <col min="8213" max="8213" width="0" style="493" hidden="1" customWidth="1"/>
    <col min="8214" max="8214" width="3.71428571428571" style="493" customWidth="1"/>
    <col min="8215" max="8215" width="11.1428571428571" style="493" customWidth="1"/>
    <col min="8216" max="8217" width="10.5714285714286" style="493"/>
    <col min="8218" max="8218" width="11.1428571428571" style="493" customWidth="1"/>
    <col min="8219" max="8448" width="10.5714285714286" style="493"/>
    <col min="8449" max="8456" width="0" style="493" hidden="1" customWidth="1"/>
    <col min="8457" max="8457" width="3.71428571428571" style="493" customWidth="1"/>
    <col min="8458" max="8458" width="3.85714285714286" style="493" customWidth="1"/>
    <col min="8459" max="8459" width="3.71428571428571" style="493" customWidth="1"/>
    <col min="8460" max="8460" width="12.7142857142857" style="493" customWidth="1"/>
    <col min="8461" max="8461" width="52.7142857142857" style="493" customWidth="1"/>
    <col min="8462" max="8465" width="0" style="493" hidden="1" customWidth="1"/>
    <col min="8466" max="8466" width="12.2857142857143" style="493" customWidth="1"/>
    <col min="8467" max="8467" width="6.42857142857143" style="493" customWidth="1"/>
    <col min="8468" max="8468" width="12.2857142857143" style="493" customWidth="1"/>
    <col min="8469" max="8469" width="0" style="493" hidden="1" customWidth="1"/>
    <col min="8470" max="8470" width="3.71428571428571" style="493" customWidth="1"/>
    <col min="8471" max="8471" width="11.1428571428571" style="493" customWidth="1"/>
    <col min="8472" max="8473" width="10.5714285714286" style="493"/>
    <col min="8474" max="8474" width="11.1428571428571" style="493" customWidth="1"/>
    <col min="8475" max="8704" width="10.5714285714286" style="493"/>
    <col min="8705" max="8712" width="0" style="493" hidden="1" customWidth="1"/>
    <col min="8713" max="8713" width="3.71428571428571" style="493" customWidth="1"/>
    <col min="8714" max="8714" width="3.85714285714286" style="493" customWidth="1"/>
    <col min="8715" max="8715" width="3.71428571428571" style="493" customWidth="1"/>
    <col min="8716" max="8716" width="12.7142857142857" style="493" customWidth="1"/>
    <col min="8717" max="8717" width="52.7142857142857" style="493" customWidth="1"/>
    <col min="8718" max="8721" width="0" style="493" hidden="1" customWidth="1"/>
    <col min="8722" max="8722" width="12.2857142857143" style="493" customWidth="1"/>
    <col min="8723" max="8723" width="6.42857142857143" style="493" customWidth="1"/>
    <col min="8724" max="8724" width="12.2857142857143" style="493" customWidth="1"/>
    <col min="8725" max="8725" width="0" style="493" hidden="1" customWidth="1"/>
    <col min="8726" max="8726" width="3.71428571428571" style="493" customWidth="1"/>
    <col min="8727" max="8727" width="11.1428571428571" style="493" customWidth="1"/>
    <col min="8728" max="8729" width="10.5714285714286" style="493"/>
    <col min="8730" max="8730" width="11.1428571428571" style="493" customWidth="1"/>
    <col min="8731" max="8960" width="10.5714285714286" style="493"/>
    <col min="8961" max="8968" width="0" style="493" hidden="1" customWidth="1"/>
    <col min="8969" max="8969" width="3.71428571428571" style="493" customWidth="1"/>
    <col min="8970" max="8970" width="3.85714285714286" style="493" customWidth="1"/>
    <col min="8971" max="8971" width="3.71428571428571" style="493" customWidth="1"/>
    <col min="8972" max="8972" width="12.7142857142857" style="493" customWidth="1"/>
    <col min="8973" max="8973" width="52.7142857142857" style="493" customWidth="1"/>
    <col min="8974" max="8977" width="0" style="493" hidden="1" customWidth="1"/>
    <col min="8978" max="8978" width="12.2857142857143" style="493" customWidth="1"/>
    <col min="8979" max="8979" width="6.42857142857143" style="493" customWidth="1"/>
    <col min="8980" max="8980" width="12.2857142857143" style="493" customWidth="1"/>
    <col min="8981" max="8981" width="0" style="493" hidden="1" customWidth="1"/>
    <col min="8982" max="8982" width="3.71428571428571" style="493" customWidth="1"/>
    <col min="8983" max="8983" width="11.1428571428571" style="493" customWidth="1"/>
    <col min="8984" max="8985" width="10.5714285714286" style="493"/>
    <col min="8986" max="8986" width="11.1428571428571" style="493" customWidth="1"/>
    <col min="8987" max="9216" width="10.5714285714286" style="493"/>
    <col min="9217" max="9224" width="0" style="493" hidden="1" customWidth="1"/>
    <col min="9225" max="9225" width="3.71428571428571" style="493" customWidth="1"/>
    <col min="9226" max="9226" width="3.85714285714286" style="493" customWidth="1"/>
    <col min="9227" max="9227" width="3.71428571428571" style="493" customWidth="1"/>
    <col min="9228" max="9228" width="12.7142857142857" style="493" customWidth="1"/>
    <col min="9229" max="9229" width="52.7142857142857" style="493" customWidth="1"/>
    <col min="9230" max="9233" width="0" style="493" hidden="1" customWidth="1"/>
    <col min="9234" max="9234" width="12.2857142857143" style="493" customWidth="1"/>
    <col min="9235" max="9235" width="6.42857142857143" style="493" customWidth="1"/>
    <col min="9236" max="9236" width="12.2857142857143" style="493" customWidth="1"/>
    <col min="9237" max="9237" width="0" style="493" hidden="1" customWidth="1"/>
    <col min="9238" max="9238" width="3.71428571428571" style="493" customWidth="1"/>
    <col min="9239" max="9239" width="11.1428571428571" style="493" customWidth="1"/>
    <col min="9240" max="9241" width="10.5714285714286" style="493"/>
    <col min="9242" max="9242" width="11.1428571428571" style="493" customWidth="1"/>
    <col min="9243" max="9472" width="10.5714285714286" style="493"/>
    <col min="9473" max="9480" width="0" style="493" hidden="1" customWidth="1"/>
    <col min="9481" max="9481" width="3.71428571428571" style="493" customWidth="1"/>
    <col min="9482" max="9482" width="3.85714285714286" style="493" customWidth="1"/>
    <col min="9483" max="9483" width="3.71428571428571" style="493" customWidth="1"/>
    <col min="9484" max="9484" width="12.7142857142857" style="493" customWidth="1"/>
    <col min="9485" max="9485" width="52.7142857142857" style="493" customWidth="1"/>
    <col min="9486" max="9489" width="0" style="493" hidden="1" customWidth="1"/>
    <col min="9490" max="9490" width="12.2857142857143" style="493" customWidth="1"/>
    <col min="9491" max="9491" width="6.42857142857143" style="493" customWidth="1"/>
    <col min="9492" max="9492" width="12.2857142857143" style="493" customWidth="1"/>
    <col min="9493" max="9493" width="0" style="493" hidden="1" customWidth="1"/>
    <col min="9494" max="9494" width="3.71428571428571" style="493" customWidth="1"/>
    <col min="9495" max="9495" width="11.1428571428571" style="493" customWidth="1"/>
    <col min="9496" max="9497" width="10.5714285714286" style="493"/>
    <col min="9498" max="9498" width="11.1428571428571" style="493" customWidth="1"/>
    <col min="9499" max="9728" width="10.5714285714286" style="493"/>
    <col min="9729" max="9736" width="0" style="493" hidden="1" customWidth="1"/>
    <col min="9737" max="9737" width="3.71428571428571" style="493" customWidth="1"/>
    <col min="9738" max="9738" width="3.85714285714286" style="493" customWidth="1"/>
    <col min="9739" max="9739" width="3.71428571428571" style="493" customWidth="1"/>
    <col min="9740" max="9740" width="12.7142857142857" style="493" customWidth="1"/>
    <col min="9741" max="9741" width="52.7142857142857" style="493" customWidth="1"/>
    <col min="9742" max="9745" width="0" style="493" hidden="1" customWidth="1"/>
    <col min="9746" max="9746" width="12.2857142857143" style="493" customWidth="1"/>
    <col min="9747" max="9747" width="6.42857142857143" style="493" customWidth="1"/>
    <col min="9748" max="9748" width="12.2857142857143" style="493" customWidth="1"/>
    <col min="9749" max="9749" width="0" style="493" hidden="1" customWidth="1"/>
    <col min="9750" max="9750" width="3.71428571428571" style="493" customWidth="1"/>
    <col min="9751" max="9751" width="11.1428571428571" style="493" customWidth="1"/>
    <col min="9752" max="9753" width="10.5714285714286" style="493"/>
    <col min="9754" max="9754" width="11.1428571428571" style="493" customWidth="1"/>
    <col min="9755" max="9984" width="10.5714285714286" style="493"/>
    <col min="9985" max="9992" width="0" style="493" hidden="1" customWidth="1"/>
    <col min="9993" max="9993" width="3.71428571428571" style="493" customWidth="1"/>
    <col min="9994" max="9994" width="3.85714285714286" style="493" customWidth="1"/>
    <col min="9995" max="9995" width="3.71428571428571" style="493" customWidth="1"/>
    <col min="9996" max="9996" width="12.7142857142857" style="493" customWidth="1"/>
    <col min="9997" max="9997" width="52.7142857142857" style="493" customWidth="1"/>
    <col min="9998" max="10001" width="0" style="493" hidden="1" customWidth="1"/>
    <col min="10002" max="10002" width="12.2857142857143" style="493" customWidth="1"/>
    <col min="10003" max="10003" width="6.42857142857143" style="493" customWidth="1"/>
    <col min="10004" max="10004" width="12.2857142857143" style="493" customWidth="1"/>
    <col min="10005" max="10005" width="0" style="493" hidden="1" customWidth="1"/>
    <col min="10006" max="10006" width="3.71428571428571" style="493" customWidth="1"/>
    <col min="10007" max="10007" width="11.1428571428571" style="493" customWidth="1"/>
    <col min="10008" max="10009" width="10.5714285714286" style="493"/>
    <col min="10010" max="10010" width="11.1428571428571" style="493" customWidth="1"/>
    <col min="10011" max="10240" width="10.5714285714286" style="493"/>
    <col min="10241" max="10248" width="0" style="493" hidden="1" customWidth="1"/>
    <col min="10249" max="10249" width="3.71428571428571" style="493" customWidth="1"/>
    <col min="10250" max="10250" width="3.85714285714286" style="493" customWidth="1"/>
    <col min="10251" max="10251" width="3.71428571428571" style="493" customWidth="1"/>
    <col min="10252" max="10252" width="12.7142857142857" style="493" customWidth="1"/>
    <col min="10253" max="10253" width="52.7142857142857" style="493" customWidth="1"/>
    <col min="10254" max="10257" width="0" style="493" hidden="1" customWidth="1"/>
    <col min="10258" max="10258" width="12.2857142857143" style="493" customWidth="1"/>
    <col min="10259" max="10259" width="6.42857142857143" style="493" customWidth="1"/>
    <col min="10260" max="10260" width="12.2857142857143" style="493" customWidth="1"/>
    <col min="10261" max="10261" width="0" style="493" hidden="1" customWidth="1"/>
    <col min="10262" max="10262" width="3.71428571428571" style="493" customWidth="1"/>
    <col min="10263" max="10263" width="11.1428571428571" style="493" customWidth="1"/>
    <col min="10264" max="10265" width="10.5714285714286" style="493"/>
    <col min="10266" max="10266" width="11.1428571428571" style="493" customWidth="1"/>
    <col min="10267" max="10496" width="10.5714285714286" style="493"/>
    <col min="10497" max="10504" width="0" style="493" hidden="1" customWidth="1"/>
    <col min="10505" max="10505" width="3.71428571428571" style="493" customWidth="1"/>
    <col min="10506" max="10506" width="3.85714285714286" style="493" customWidth="1"/>
    <col min="10507" max="10507" width="3.71428571428571" style="493" customWidth="1"/>
    <col min="10508" max="10508" width="12.7142857142857" style="493" customWidth="1"/>
    <col min="10509" max="10509" width="52.7142857142857" style="493" customWidth="1"/>
    <col min="10510" max="10513" width="0" style="493" hidden="1" customWidth="1"/>
    <col min="10514" max="10514" width="12.2857142857143" style="493" customWidth="1"/>
    <col min="10515" max="10515" width="6.42857142857143" style="493" customWidth="1"/>
    <col min="10516" max="10516" width="12.2857142857143" style="493" customWidth="1"/>
    <col min="10517" max="10517" width="0" style="493" hidden="1" customWidth="1"/>
    <col min="10518" max="10518" width="3.71428571428571" style="493" customWidth="1"/>
    <col min="10519" max="10519" width="11.1428571428571" style="493" customWidth="1"/>
    <col min="10520" max="10521" width="10.5714285714286" style="493"/>
    <col min="10522" max="10522" width="11.1428571428571" style="493" customWidth="1"/>
    <col min="10523" max="10752" width="10.5714285714286" style="493"/>
    <col min="10753" max="10760" width="0" style="493" hidden="1" customWidth="1"/>
    <col min="10761" max="10761" width="3.71428571428571" style="493" customWidth="1"/>
    <col min="10762" max="10762" width="3.85714285714286" style="493" customWidth="1"/>
    <col min="10763" max="10763" width="3.71428571428571" style="493" customWidth="1"/>
    <col min="10764" max="10764" width="12.7142857142857" style="493" customWidth="1"/>
    <col min="10765" max="10765" width="52.7142857142857" style="493" customWidth="1"/>
    <col min="10766" max="10769" width="0" style="493" hidden="1" customWidth="1"/>
    <col min="10770" max="10770" width="12.2857142857143" style="493" customWidth="1"/>
    <col min="10771" max="10771" width="6.42857142857143" style="493" customWidth="1"/>
    <col min="10772" max="10772" width="12.2857142857143" style="493" customWidth="1"/>
    <col min="10773" max="10773" width="0" style="493" hidden="1" customWidth="1"/>
    <col min="10774" max="10774" width="3.71428571428571" style="493" customWidth="1"/>
    <col min="10775" max="10775" width="11.1428571428571" style="493" customWidth="1"/>
    <col min="10776" max="10777" width="10.5714285714286" style="493"/>
    <col min="10778" max="10778" width="11.1428571428571" style="493" customWidth="1"/>
    <col min="10779" max="11008" width="10.5714285714286" style="493"/>
    <col min="11009" max="11016" width="0" style="493" hidden="1" customWidth="1"/>
    <col min="11017" max="11017" width="3.71428571428571" style="493" customWidth="1"/>
    <col min="11018" max="11018" width="3.85714285714286" style="493" customWidth="1"/>
    <col min="11019" max="11019" width="3.71428571428571" style="493" customWidth="1"/>
    <col min="11020" max="11020" width="12.7142857142857" style="493" customWidth="1"/>
    <col min="11021" max="11021" width="52.7142857142857" style="493" customWidth="1"/>
    <col min="11022" max="11025" width="0" style="493" hidden="1" customWidth="1"/>
    <col min="11026" max="11026" width="12.2857142857143" style="493" customWidth="1"/>
    <col min="11027" max="11027" width="6.42857142857143" style="493" customWidth="1"/>
    <col min="11028" max="11028" width="12.2857142857143" style="493" customWidth="1"/>
    <col min="11029" max="11029" width="0" style="493" hidden="1" customWidth="1"/>
    <col min="11030" max="11030" width="3.71428571428571" style="493" customWidth="1"/>
    <col min="11031" max="11031" width="11.1428571428571" style="493" customWidth="1"/>
    <col min="11032" max="11033" width="10.5714285714286" style="493"/>
    <col min="11034" max="11034" width="11.1428571428571" style="493" customWidth="1"/>
    <col min="11035" max="11264" width="10.5714285714286" style="493"/>
    <col min="11265" max="11272" width="0" style="493" hidden="1" customWidth="1"/>
    <col min="11273" max="11273" width="3.71428571428571" style="493" customWidth="1"/>
    <col min="11274" max="11274" width="3.85714285714286" style="493" customWidth="1"/>
    <col min="11275" max="11275" width="3.71428571428571" style="493" customWidth="1"/>
    <col min="11276" max="11276" width="12.7142857142857" style="493" customWidth="1"/>
    <col min="11277" max="11277" width="52.7142857142857" style="493" customWidth="1"/>
    <col min="11278" max="11281" width="0" style="493" hidden="1" customWidth="1"/>
    <col min="11282" max="11282" width="12.2857142857143" style="493" customWidth="1"/>
    <col min="11283" max="11283" width="6.42857142857143" style="493" customWidth="1"/>
    <col min="11284" max="11284" width="12.2857142857143" style="493" customWidth="1"/>
    <col min="11285" max="11285" width="0" style="493" hidden="1" customWidth="1"/>
    <col min="11286" max="11286" width="3.71428571428571" style="493" customWidth="1"/>
    <col min="11287" max="11287" width="11.1428571428571" style="493" customWidth="1"/>
    <col min="11288" max="11289" width="10.5714285714286" style="493"/>
    <col min="11290" max="11290" width="11.1428571428571" style="493" customWidth="1"/>
    <col min="11291" max="11520" width="10.5714285714286" style="493"/>
    <col min="11521" max="11528" width="0" style="493" hidden="1" customWidth="1"/>
    <col min="11529" max="11529" width="3.71428571428571" style="493" customWidth="1"/>
    <col min="11530" max="11530" width="3.85714285714286" style="493" customWidth="1"/>
    <col min="11531" max="11531" width="3.71428571428571" style="493" customWidth="1"/>
    <col min="11532" max="11532" width="12.7142857142857" style="493" customWidth="1"/>
    <col min="11533" max="11533" width="52.7142857142857" style="493" customWidth="1"/>
    <col min="11534" max="11537" width="0" style="493" hidden="1" customWidth="1"/>
    <col min="11538" max="11538" width="12.2857142857143" style="493" customWidth="1"/>
    <col min="11539" max="11539" width="6.42857142857143" style="493" customWidth="1"/>
    <col min="11540" max="11540" width="12.2857142857143" style="493" customWidth="1"/>
    <col min="11541" max="11541" width="0" style="493" hidden="1" customWidth="1"/>
    <col min="11542" max="11542" width="3.71428571428571" style="493" customWidth="1"/>
    <col min="11543" max="11543" width="11.1428571428571" style="493" customWidth="1"/>
    <col min="11544" max="11545" width="10.5714285714286" style="493"/>
    <col min="11546" max="11546" width="11.1428571428571" style="493" customWidth="1"/>
    <col min="11547" max="11776" width="10.5714285714286" style="493"/>
    <col min="11777" max="11784" width="0" style="493" hidden="1" customWidth="1"/>
    <col min="11785" max="11785" width="3.71428571428571" style="493" customWidth="1"/>
    <col min="11786" max="11786" width="3.85714285714286" style="493" customWidth="1"/>
    <col min="11787" max="11787" width="3.71428571428571" style="493" customWidth="1"/>
    <col min="11788" max="11788" width="12.7142857142857" style="493" customWidth="1"/>
    <col min="11789" max="11789" width="52.7142857142857" style="493" customWidth="1"/>
    <col min="11790" max="11793" width="0" style="493" hidden="1" customWidth="1"/>
    <col min="11794" max="11794" width="12.2857142857143" style="493" customWidth="1"/>
    <col min="11795" max="11795" width="6.42857142857143" style="493" customWidth="1"/>
    <col min="11796" max="11796" width="12.2857142857143" style="493" customWidth="1"/>
    <col min="11797" max="11797" width="0" style="493" hidden="1" customWidth="1"/>
    <col min="11798" max="11798" width="3.71428571428571" style="493" customWidth="1"/>
    <col min="11799" max="11799" width="11.1428571428571" style="493" customWidth="1"/>
    <col min="11800" max="11801" width="10.5714285714286" style="493"/>
    <col min="11802" max="11802" width="11.1428571428571" style="493" customWidth="1"/>
    <col min="11803" max="12032" width="10.5714285714286" style="493"/>
    <col min="12033" max="12040" width="0" style="493" hidden="1" customWidth="1"/>
    <col min="12041" max="12041" width="3.71428571428571" style="493" customWidth="1"/>
    <col min="12042" max="12042" width="3.85714285714286" style="493" customWidth="1"/>
    <col min="12043" max="12043" width="3.71428571428571" style="493" customWidth="1"/>
    <col min="12044" max="12044" width="12.7142857142857" style="493" customWidth="1"/>
    <col min="12045" max="12045" width="52.7142857142857" style="493" customWidth="1"/>
    <col min="12046" max="12049" width="0" style="493" hidden="1" customWidth="1"/>
    <col min="12050" max="12050" width="12.2857142857143" style="493" customWidth="1"/>
    <col min="12051" max="12051" width="6.42857142857143" style="493" customWidth="1"/>
    <col min="12052" max="12052" width="12.2857142857143" style="493" customWidth="1"/>
    <col min="12053" max="12053" width="0" style="493" hidden="1" customWidth="1"/>
    <col min="12054" max="12054" width="3.71428571428571" style="493" customWidth="1"/>
    <col min="12055" max="12055" width="11.1428571428571" style="493" customWidth="1"/>
    <col min="12056" max="12057" width="10.5714285714286" style="493"/>
    <col min="12058" max="12058" width="11.1428571428571" style="493" customWidth="1"/>
    <col min="12059" max="12288" width="10.5714285714286" style="493"/>
    <col min="12289" max="12296" width="0" style="493" hidden="1" customWidth="1"/>
    <col min="12297" max="12297" width="3.71428571428571" style="493" customWidth="1"/>
    <col min="12298" max="12298" width="3.85714285714286" style="493" customWidth="1"/>
    <col min="12299" max="12299" width="3.71428571428571" style="493" customWidth="1"/>
    <col min="12300" max="12300" width="12.7142857142857" style="493" customWidth="1"/>
    <col min="12301" max="12301" width="52.7142857142857" style="493" customWidth="1"/>
    <col min="12302" max="12305" width="0" style="493" hidden="1" customWidth="1"/>
    <col min="12306" max="12306" width="12.2857142857143" style="493" customWidth="1"/>
    <col min="12307" max="12307" width="6.42857142857143" style="493" customWidth="1"/>
    <col min="12308" max="12308" width="12.2857142857143" style="493" customWidth="1"/>
    <col min="12309" max="12309" width="0" style="493" hidden="1" customWidth="1"/>
    <col min="12310" max="12310" width="3.71428571428571" style="493" customWidth="1"/>
    <col min="12311" max="12311" width="11.1428571428571" style="493" customWidth="1"/>
    <col min="12312" max="12313" width="10.5714285714286" style="493"/>
    <col min="12314" max="12314" width="11.1428571428571" style="493" customWidth="1"/>
    <col min="12315" max="12544" width="10.5714285714286" style="493"/>
    <col min="12545" max="12552" width="0" style="493" hidden="1" customWidth="1"/>
    <col min="12553" max="12553" width="3.71428571428571" style="493" customWidth="1"/>
    <col min="12554" max="12554" width="3.85714285714286" style="493" customWidth="1"/>
    <col min="12555" max="12555" width="3.71428571428571" style="493" customWidth="1"/>
    <col min="12556" max="12556" width="12.7142857142857" style="493" customWidth="1"/>
    <col min="12557" max="12557" width="52.7142857142857" style="493" customWidth="1"/>
    <col min="12558" max="12561" width="0" style="493" hidden="1" customWidth="1"/>
    <col min="12562" max="12562" width="12.2857142857143" style="493" customWidth="1"/>
    <col min="12563" max="12563" width="6.42857142857143" style="493" customWidth="1"/>
    <col min="12564" max="12564" width="12.2857142857143" style="493" customWidth="1"/>
    <col min="12565" max="12565" width="0" style="493" hidden="1" customWidth="1"/>
    <col min="12566" max="12566" width="3.71428571428571" style="493" customWidth="1"/>
    <col min="12567" max="12567" width="11.1428571428571" style="493" customWidth="1"/>
    <col min="12568" max="12569" width="10.5714285714286" style="493"/>
    <col min="12570" max="12570" width="11.1428571428571" style="493" customWidth="1"/>
    <col min="12571" max="12800" width="10.5714285714286" style="493"/>
    <col min="12801" max="12808" width="0" style="493" hidden="1" customWidth="1"/>
    <col min="12809" max="12809" width="3.71428571428571" style="493" customWidth="1"/>
    <col min="12810" max="12810" width="3.85714285714286" style="493" customWidth="1"/>
    <col min="12811" max="12811" width="3.71428571428571" style="493" customWidth="1"/>
    <col min="12812" max="12812" width="12.7142857142857" style="493" customWidth="1"/>
    <col min="12813" max="12813" width="52.7142857142857" style="493" customWidth="1"/>
    <col min="12814" max="12817" width="0" style="493" hidden="1" customWidth="1"/>
    <col min="12818" max="12818" width="12.2857142857143" style="493" customWidth="1"/>
    <col min="12819" max="12819" width="6.42857142857143" style="493" customWidth="1"/>
    <col min="12820" max="12820" width="12.2857142857143" style="493" customWidth="1"/>
    <col min="12821" max="12821" width="0" style="493" hidden="1" customWidth="1"/>
    <col min="12822" max="12822" width="3.71428571428571" style="493" customWidth="1"/>
    <col min="12823" max="12823" width="11.1428571428571" style="493" customWidth="1"/>
    <col min="12824" max="12825" width="10.5714285714286" style="493"/>
    <col min="12826" max="12826" width="11.1428571428571" style="493" customWidth="1"/>
    <col min="12827" max="13056" width="10.5714285714286" style="493"/>
    <col min="13057" max="13064" width="0" style="493" hidden="1" customWidth="1"/>
    <col min="13065" max="13065" width="3.71428571428571" style="493" customWidth="1"/>
    <col min="13066" max="13066" width="3.85714285714286" style="493" customWidth="1"/>
    <col min="13067" max="13067" width="3.71428571428571" style="493" customWidth="1"/>
    <col min="13068" max="13068" width="12.7142857142857" style="493" customWidth="1"/>
    <col min="13069" max="13069" width="52.7142857142857" style="493" customWidth="1"/>
    <col min="13070" max="13073" width="0" style="493" hidden="1" customWidth="1"/>
    <col min="13074" max="13074" width="12.2857142857143" style="493" customWidth="1"/>
    <col min="13075" max="13075" width="6.42857142857143" style="493" customWidth="1"/>
    <col min="13076" max="13076" width="12.2857142857143" style="493" customWidth="1"/>
    <col min="13077" max="13077" width="0" style="493" hidden="1" customWidth="1"/>
    <col min="13078" max="13078" width="3.71428571428571" style="493" customWidth="1"/>
    <col min="13079" max="13079" width="11.1428571428571" style="493" customWidth="1"/>
    <col min="13080" max="13081" width="10.5714285714286" style="493"/>
    <col min="13082" max="13082" width="11.1428571428571" style="493" customWidth="1"/>
    <col min="13083" max="13312" width="10.5714285714286" style="493"/>
    <col min="13313" max="13320" width="0" style="493" hidden="1" customWidth="1"/>
    <col min="13321" max="13321" width="3.71428571428571" style="493" customWidth="1"/>
    <col min="13322" max="13322" width="3.85714285714286" style="493" customWidth="1"/>
    <col min="13323" max="13323" width="3.71428571428571" style="493" customWidth="1"/>
    <col min="13324" max="13324" width="12.7142857142857" style="493" customWidth="1"/>
    <col min="13325" max="13325" width="52.7142857142857" style="493" customWidth="1"/>
    <col min="13326" max="13329" width="0" style="493" hidden="1" customWidth="1"/>
    <col min="13330" max="13330" width="12.2857142857143" style="493" customWidth="1"/>
    <col min="13331" max="13331" width="6.42857142857143" style="493" customWidth="1"/>
    <col min="13332" max="13332" width="12.2857142857143" style="493" customWidth="1"/>
    <col min="13333" max="13333" width="0" style="493" hidden="1" customWidth="1"/>
    <col min="13334" max="13334" width="3.71428571428571" style="493" customWidth="1"/>
    <col min="13335" max="13335" width="11.1428571428571" style="493" customWidth="1"/>
    <col min="13336" max="13337" width="10.5714285714286" style="493"/>
    <col min="13338" max="13338" width="11.1428571428571" style="493" customWidth="1"/>
    <col min="13339" max="13568" width="10.5714285714286" style="493"/>
    <col min="13569" max="13576" width="0" style="493" hidden="1" customWidth="1"/>
    <col min="13577" max="13577" width="3.71428571428571" style="493" customWidth="1"/>
    <col min="13578" max="13578" width="3.85714285714286" style="493" customWidth="1"/>
    <col min="13579" max="13579" width="3.71428571428571" style="493" customWidth="1"/>
    <col min="13580" max="13580" width="12.7142857142857" style="493" customWidth="1"/>
    <col min="13581" max="13581" width="52.7142857142857" style="493" customWidth="1"/>
    <col min="13582" max="13585" width="0" style="493" hidden="1" customWidth="1"/>
    <col min="13586" max="13586" width="12.2857142857143" style="493" customWidth="1"/>
    <col min="13587" max="13587" width="6.42857142857143" style="493" customWidth="1"/>
    <col min="13588" max="13588" width="12.2857142857143" style="493" customWidth="1"/>
    <col min="13589" max="13589" width="0" style="493" hidden="1" customWidth="1"/>
    <col min="13590" max="13590" width="3.71428571428571" style="493" customWidth="1"/>
    <col min="13591" max="13591" width="11.1428571428571" style="493" customWidth="1"/>
    <col min="13592" max="13593" width="10.5714285714286" style="493"/>
    <col min="13594" max="13594" width="11.1428571428571" style="493" customWidth="1"/>
    <col min="13595" max="13824" width="10.5714285714286" style="493"/>
    <col min="13825" max="13832" width="0" style="493" hidden="1" customWidth="1"/>
    <col min="13833" max="13833" width="3.71428571428571" style="493" customWidth="1"/>
    <col min="13834" max="13834" width="3.85714285714286" style="493" customWidth="1"/>
    <col min="13835" max="13835" width="3.71428571428571" style="493" customWidth="1"/>
    <col min="13836" max="13836" width="12.7142857142857" style="493" customWidth="1"/>
    <col min="13837" max="13837" width="52.7142857142857" style="493" customWidth="1"/>
    <col min="13838" max="13841" width="0" style="493" hidden="1" customWidth="1"/>
    <col min="13842" max="13842" width="12.2857142857143" style="493" customWidth="1"/>
    <col min="13843" max="13843" width="6.42857142857143" style="493" customWidth="1"/>
    <col min="13844" max="13844" width="12.2857142857143" style="493" customWidth="1"/>
    <col min="13845" max="13845" width="0" style="493" hidden="1" customWidth="1"/>
    <col min="13846" max="13846" width="3.71428571428571" style="493" customWidth="1"/>
    <col min="13847" max="13847" width="11.1428571428571" style="493" customWidth="1"/>
    <col min="13848" max="13849" width="10.5714285714286" style="493"/>
    <col min="13850" max="13850" width="11.1428571428571" style="493" customWidth="1"/>
    <col min="13851" max="14080" width="10.5714285714286" style="493"/>
    <col min="14081" max="14088" width="0" style="493" hidden="1" customWidth="1"/>
    <col min="14089" max="14089" width="3.71428571428571" style="493" customWidth="1"/>
    <col min="14090" max="14090" width="3.85714285714286" style="493" customWidth="1"/>
    <col min="14091" max="14091" width="3.71428571428571" style="493" customWidth="1"/>
    <col min="14092" max="14092" width="12.7142857142857" style="493" customWidth="1"/>
    <col min="14093" max="14093" width="52.7142857142857" style="493" customWidth="1"/>
    <col min="14094" max="14097" width="0" style="493" hidden="1" customWidth="1"/>
    <col min="14098" max="14098" width="12.2857142857143" style="493" customWidth="1"/>
    <col min="14099" max="14099" width="6.42857142857143" style="493" customWidth="1"/>
    <col min="14100" max="14100" width="12.2857142857143" style="493" customWidth="1"/>
    <col min="14101" max="14101" width="0" style="493" hidden="1" customWidth="1"/>
    <col min="14102" max="14102" width="3.71428571428571" style="493" customWidth="1"/>
    <col min="14103" max="14103" width="11.1428571428571" style="493" customWidth="1"/>
    <col min="14104" max="14105" width="10.5714285714286" style="493"/>
    <col min="14106" max="14106" width="11.1428571428571" style="493" customWidth="1"/>
    <col min="14107" max="14336" width="10.5714285714286" style="493"/>
    <col min="14337" max="14344" width="0" style="493" hidden="1" customWidth="1"/>
    <col min="14345" max="14345" width="3.71428571428571" style="493" customWidth="1"/>
    <col min="14346" max="14346" width="3.85714285714286" style="493" customWidth="1"/>
    <col min="14347" max="14347" width="3.71428571428571" style="493" customWidth="1"/>
    <col min="14348" max="14348" width="12.7142857142857" style="493" customWidth="1"/>
    <col min="14349" max="14349" width="52.7142857142857" style="493" customWidth="1"/>
    <col min="14350" max="14353" width="0" style="493" hidden="1" customWidth="1"/>
    <col min="14354" max="14354" width="12.2857142857143" style="493" customWidth="1"/>
    <col min="14355" max="14355" width="6.42857142857143" style="493" customWidth="1"/>
    <col min="14356" max="14356" width="12.2857142857143" style="493" customWidth="1"/>
    <col min="14357" max="14357" width="0" style="493" hidden="1" customWidth="1"/>
    <col min="14358" max="14358" width="3.71428571428571" style="493" customWidth="1"/>
    <col min="14359" max="14359" width="11.1428571428571" style="493" customWidth="1"/>
    <col min="14360" max="14361" width="10.5714285714286" style="493"/>
    <col min="14362" max="14362" width="11.1428571428571" style="493" customWidth="1"/>
    <col min="14363" max="14592" width="10.5714285714286" style="493"/>
    <col min="14593" max="14600" width="0" style="493" hidden="1" customWidth="1"/>
    <col min="14601" max="14601" width="3.71428571428571" style="493" customWidth="1"/>
    <col min="14602" max="14602" width="3.85714285714286" style="493" customWidth="1"/>
    <col min="14603" max="14603" width="3.71428571428571" style="493" customWidth="1"/>
    <col min="14604" max="14604" width="12.7142857142857" style="493" customWidth="1"/>
    <col min="14605" max="14605" width="52.7142857142857" style="493" customWidth="1"/>
    <col min="14606" max="14609" width="0" style="493" hidden="1" customWidth="1"/>
    <col min="14610" max="14610" width="12.2857142857143" style="493" customWidth="1"/>
    <col min="14611" max="14611" width="6.42857142857143" style="493" customWidth="1"/>
    <col min="14612" max="14612" width="12.2857142857143" style="493" customWidth="1"/>
    <col min="14613" max="14613" width="0" style="493" hidden="1" customWidth="1"/>
    <col min="14614" max="14614" width="3.71428571428571" style="493" customWidth="1"/>
    <col min="14615" max="14615" width="11.1428571428571" style="493" customWidth="1"/>
    <col min="14616" max="14617" width="10.5714285714286" style="493"/>
    <col min="14618" max="14618" width="11.1428571428571" style="493" customWidth="1"/>
    <col min="14619" max="14848" width="10.5714285714286" style="493"/>
    <col min="14849" max="14856" width="0" style="493" hidden="1" customWidth="1"/>
    <col min="14857" max="14857" width="3.71428571428571" style="493" customWidth="1"/>
    <col min="14858" max="14858" width="3.85714285714286" style="493" customWidth="1"/>
    <col min="14859" max="14859" width="3.71428571428571" style="493" customWidth="1"/>
    <col min="14860" max="14860" width="12.7142857142857" style="493" customWidth="1"/>
    <col min="14861" max="14861" width="52.7142857142857" style="493" customWidth="1"/>
    <col min="14862" max="14865" width="0" style="493" hidden="1" customWidth="1"/>
    <col min="14866" max="14866" width="12.2857142857143" style="493" customWidth="1"/>
    <col min="14867" max="14867" width="6.42857142857143" style="493" customWidth="1"/>
    <col min="14868" max="14868" width="12.2857142857143" style="493" customWidth="1"/>
    <col min="14869" max="14869" width="0" style="493" hidden="1" customWidth="1"/>
    <col min="14870" max="14870" width="3.71428571428571" style="493" customWidth="1"/>
    <col min="14871" max="14871" width="11.1428571428571" style="493" customWidth="1"/>
    <col min="14872" max="14873" width="10.5714285714286" style="493"/>
    <col min="14874" max="14874" width="11.1428571428571" style="493" customWidth="1"/>
    <col min="14875" max="15104" width="10.5714285714286" style="493"/>
    <col min="15105" max="15112" width="0" style="493" hidden="1" customWidth="1"/>
    <col min="15113" max="15113" width="3.71428571428571" style="493" customWidth="1"/>
    <col min="15114" max="15114" width="3.85714285714286" style="493" customWidth="1"/>
    <col min="15115" max="15115" width="3.71428571428571" style="493" customWidth="1"/>
    <col min="15116" max="15116" width="12.7142857142857" style="493" customWidth="1"/>
    <col min="15117" max="15117" width="52.7142857142857" style="493" customWidth="1"/>
    <col min="15118" max="15121" width="0" style="493" hidden="1" customWidth="1"/>
    <col min="15122" max="15122" width="12.2857142857143" style="493" customWidth="1"/>
    <col min="15123" max="15123" width="6.42857142857143" style="493" customWidth="1"/>
    <col min="15124" max="15124" width="12.2857142857143" style="493" customWidth="1"/>
    <col min="15125" max="15125" width="0" style="493" hidden="1" customWidth="1"/>
    <col min="15126" max="15126" width="3.71428571428571" style="493" customWidth="1"/>
    <col min="15127" max="15127" width="11.1428571428571" style="493" customWidth="1"/>
    <col min="15128" max="15129" width="10.5714285714286" style="493"/>
    <col min="15130" max="15130" width="11.1428571428571" style="493" customWidth="1"/>
    <col min="15131" max="15360" width="10.5714285714286" style="493"/>
    <col min="15361" max="15368" width="0" style="493" hidden="1" customWidth="1"/>
    <col min="15369" max="15369" width="3.71428571428571" style="493" customWidth="1"/>
    <col min="15370" max="15370" width="3.85714285714286" style="493" customWidth="1"/>
    <col min="15371" max="15371" width="3.71428571428571" style="493" customWidth="1"/>
    <col min="15372" max="15372" width="12.7142857142857" style="493" customWidth="1"/>
    <col min="15373" max="15373" width="52.7142857142857" style="493" customWidth="1"/>
    <col min="15374" max="15377" width="0" style="493" hidden="1" customWidth="1"/>
    <col min="15378" max="15378" width="12.2857142857143" style="493" customWidth="1"/>
    <col min="15379" max="15379" width="6.42857142857143" style="493" customWidth="1"/>
    <col min="15380" max="15380" width="12.2857142857143" style="493" customWidth="1"/>
    <col min="15381" max="15381" width="0" style="493" hidden="1" customWidth="1"/>
    <col min="15382" max="15382" width="3.71428571428571" style="493" customWidth="1"/>
    <col min="15383" max="15383" width="11.1428571428571" style="493" customWidth="1"/>
    <col min="15384" max="15385" width="10.5714285714286" style="493"/>
    <col min="15386" max="15386" width="11.1428571428571" style="493" customWidth="1"/>
    <col min="15387" max="15616" width="10.5714285714286" style="493"/>
    <col min="15617" max="15624" width="0" style="493" hidden="1" customWidth="1"/>
    <col min="15625" max="15625" width="3.71428571428571" style="493" customWidth="1"/>
    <col min="15626" max="15626" width="3.85714285714286" style="493" customWidth="1"/>
    <col min="15627" max="15627" width="3.71428571428571" style="493" customWidth="1"/>
    <col min="15628" max="15628" width="12.7142857142857" style="493" customWidth="1"/>
    <col min="15629" max="15629" width="52.7142857142857" style="493" customWidth="1"/>
    <col min="15630" max="15633" width="0" style="493" hidden="1" customWidth="1"/>
    <col min="15634" max="15634" width="12.2857142857143" style="493" customWidth="1"/>
    <col min="15635" max="15635" width="6.42857142857143" style="493" customWidth="1"/>
    <col min="15636" max="15636" width="12.2857142857143" style="493" customWidth="1"/>
    <col min="15637" max="15637" width="0" style="493" hidden="1" customWidth="1"/>
    <col min="15638" max="15638" width="3.71428571428571" style="493" customWidth="1"/>
    <col min="15639" max="15639" width="11.1428571428571" style="493" customWidth="1"/>
    <col min="15640" max="15641" width="10.5714285714286" style="493"/>
    <col min="15642" max="15642" width="11.1428571428571" style="493" customWidth="1"/>
    <col min="15643" max="15872" width="10.5714285714286" style="493"/>
    <col min="15873" max="15880" width="0" style="493" hidden="1" customWidth="1"/>
    <col min="15881" max="15881" width="3.71428571428571" style="493" customWidth="1"/>
    <col min="15882" max="15882" width="3.85714285714286" style="493" customWidth="1"/>
    <col min="15883" max="15883" width="3.71428571428571" style="493" customWidth="1"/>
    <col min="15884" max="15884" width="12.7142857142857" style="493" customWidth="1"/>
    <col min="15885" max="15885" width="52.7142857142857" style="493" customWidth="1"/>
    <col min="15886" max="15889" width="0" style="493" hidden="1" customWidth="1"/>
    <col min="15890" max="15890" width="12.2857142857143" style="493" customWidth="1"/>
    <col min="15891" max="15891" width="6.42857142857143" style="493" customWidth="1"/>
    <col min="15892" max="15892" width="12.2857142857143" style="493" customWidth="1"/>
    <col min="15893" max="15893" width="0" style="493" hidden="1" customWidth="1"/>
    <col min="15894" max="15894" width="3.71428571428571" style="493" customWidth="1"/>
    <col min="15895" max="15895" width="11.1428571428571" style="493" customWidth="1"/>
    <col min="15896" max="15897" width="10.5714285714286" style="493"/>
    <col min="15898" max="15898" width="11.1428571428571" style="493" customWidth="1"/>
    <col min="15899" max="16128" width="10.5714285714286" style="493"/>
    <col min="16129" max="16136" width="0" style="493" hidden="1" customWidth="1"/>
    <col min="16137" max="16137" width="3.71428571428571" style="493" customWidth="1"/>
    <col min="16138" max="16138" width="3.85714285714286" style="493" customWidth="1"/>
    <col min="16139" max="16139" width="3.71428571428571" style="493" customWidth="1"/>
    <col min="16140" max="16140" width="12.7142857142857" style="493" customWidth="1"/>
    <col min="16141" max="16141" width="52.7142857142857" style="493" customWidth="1"/>
    <col min="16142" max="16145" width="0" style="493" hidden="1" customWidth="1"/>
    <col min="16146" max="16146" width="12.2857142857143" style="493" customWidth="1"/>
    <col min="16147" max="16147" width="6.42857142857143" style="493" customWidth="1"/>
    <col min="16148" max="16148" width="12.2857142857143" style="493" customWidth="1"/>
    <col min="16149" max="16149" width="0" style="493" hidden="1" customWidth="1"/>
    <col min="16150" max="16150" width="3.71428571428571" style="493" customWidth="1"/>
    <col min="16151" max="16151" width="11.1428571428571" style="493" customWidth="1"/>
    <col min="16152" max="16153" width="10.5714285714286" style="493"/>
    <col min="16154" max="16154" width="11.1428571428571" style="493" customWidth="1"/>
    <col min="16155"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297" t="s">
        <v>717</v>
      </c>
      <c r="M5" s="1297"/>
      <c r="N5" s="1297"/>
      <c r="O5" s="1297"/>
      <c r="P5" s="1297"/>
      <c r="Q5" s="1297"/>
      <c r="R5" s="1297"/>
      <c r="S5" s="1297"/>
      <c r="T5" s="1297"/>
      <c r="U5" s="633"/>
    </row>
    <row r="6" spans="10:22" ht="3" customHeight="1">
      <c r="J6" s="499"/>
      <c r="K6" s="499"/>
      <c r="L6" s="494"/>
      <c r="M6" s="494"/>
      <c r="N6" s="494"/>
      <c r="O6" s="498"/>
      <c r="P6" s="498"/>
      <c r="Q6" s="498"/>
      <c r="R6" s="498"/>
      <c r="S6" s="498"/>
      <c r="T6" s="498"/>
      <c r="U6" s="498"/>
      <c r="V6" s="502"/>
    </row>
    <row r="7" spans="1:34" s="776" customFormat="1" ht="5.25" hidden="1">
      <c r="A7" s="1101"/>
      <c r="B7" s="1101"/>
      <c r="C7" s="1101"/>
      <c r="D7" s="1101"/>
      <c r="E7" s="1101"/>
      <c r="F7" s="1101"/>
      <c r="G7" s="1104"/>
      <c r="H7" s="1104"/>
      <c r="I7" s="747"/>
      <c r="J7" s="748"/>
      <c r="K7" s="748"/>
      <c r="L7" s="749"/>
      <c r="M7" s="1171"/>
      <c r="N7" s="749"/>
      <c r="O7" s="1319"/>
      <c r="P7" s="1319"/>
      <c r="Q7" s="779"/>
      <c r="R7" s="779"/>
      <c r="S7" s="779"/>
      <c r="T7" s="779"/>
      <c r="U7" s="780"/>
      <c r="V7" s="781"/>
      <c r="X7" s="1101"/>
      <c r="Y7" s="1101"/>
      <c r="Z7" s="1101"/>
      <c r="AA7" s="1101"/>
      <c r="AB7" s="1101"/>
      <c r="AC7" s="1101"/>
      <c r="AD7" s="1101"/>
      <c r="AE7" s="1101"/>
      <c r="AF7" s="1101"/>
      <c r="AG7" s="1101"/>
      <c r="AH7" s="1101"/>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3"/>
      <c r="B9" s="1123"/>
      <c r="C9" s="1123"/>
      <c r="D9" s="1123"/>
      <c r="E9" s="1123"/>
      <c r="F9" s="1123"/>
      <c r="G9" s="1123"/>
      <c r="H9" s="1123"/>
      <c r="L9" s="1174"/>
      <c r="M9" s="1046"/>
      <c r="O9" s="1303"/>
      <c r="P9" s="1303"/>
      <c r="Q9" s="1303"/>
      <c r="R9" s="1303"/>
      <c r="S9" s="1303"/>
      <c r="T9" s="1303"/>
      <c r="U9" s="780"/>
      <c r="V9" s="780"/>
      <c r="X9" s="1123"/>
      <c r="Y9" s="1123"/>
      <c r="Z9" s="1123"/>
      <c r="AA9" s="1123"/>
      <c r="AB9" s="1123"/>
    </row>
    <row r="10" spans="1:34" s="539" customFormat="1" ht="18.75">
      <c r="A10" s="559"/>
      <c r="B10" s="559"/>
      <c r="C10" s="559"/>
      <c r="D10" s="559"/>
      <c r="E10" s="559"/>
      <c r="F10" s="559"/>
      <c r="G10" s="559"/>
      <c r="H10" s="559"/>
      <c r="L10" s="469"/>
      <c r="M10" s="586" t="str">
        <f>"Дата подачи заявления об "&amp;IF(datePr_ch="","утверждении","изменении")&amp;" тарифов"</f>
        <v>Дата подачи заявления об утверждении тарифов</v>
      </c>
      <c r="N10" s="1127"/>
      <c r="O10" s="1304" t="str">
        <f>IF(datePr_ch="",IF(datePr="","",datePr),datePr_ch)</f>
        <v>20.04.2021</v>
      </c>
      <c r="P10" s="1304"/>
      <c r="Q10" s="1304"/>
      <c r="R10" s="1304"/>
      <c r="S10" s="1304"/>
      <c r="T10" s="1304"/>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"&amp;IF(numberPr_ch="","утверждении","изменении")&amp;" тарифов"</f>
        <v>Номер подачи заявления об утверждении тарифов</v>
      </c>
      <c r="N11" s="1127"/>
      <c r="O11" s="1304" t="str">
        <f>IF(numberPr_ch="",IF(numberPr="","",numberPr),numberPr_ch)</f>
        <v>01-03/12</v>
      </c>
      <c r="P11" s="1304"/>
      <c r="Q11" s="1304"/>
      <c r="R11" s="1304"/>
      <c r="S11" s="1304"/>
      <c r="T11" s="1304"/>
      <c r="U11" s="551"/>
      <c r="V11" s="551"/>
      <c r="W11" s="489"/>
      <c r="X11" s="559"/>
      <c r="Y11" s="559"/>
      <c r="Z11" s="559"/>
      <c r="AA11" s="559"/>
      <c r="AB11" s="559"/>
      <c r="AC11" s="559"/>
      <c r="AD11" s="559"/>
      <c r="AE11" s="559"/>
      <c r="AF11" s="559"/>
      <c r="AG11" s="559"/>
      <c r="AH11" s="559"/>
    </row>
    <row r="12" spans="1:28" s="746" customFormat="1" ht="5.25" hidden="1">
      <c r="A12" s="1123"/>
      <c r="B12" s="1123"/>
      <c r="C12" s="1123"/>
      <c r="D12" s="1123"/>
      <c r="E12" s="1123"/>
      <c r="F12" s="1123"/>
      <c r="G12" s="1123"/>
      <c r="H12" s="1123"/>
      <c r="L12" s="1174"/>
      <c r="M12" s="1046"/>
      <c r="O12" s="1303"/>
      <c r="P12" s="1303"/>
      <c r="Q12" s="1303"/>
      <c r="R12" s="1303"/>
      <c r="S12" s="1303"/>
      <c r="T12" s="1303"/>
      <c r="U12" s="780"/>
      <c r="V12" s="780"/>
      <c r="X12" s="1123"/>
      <c r="Y12" s="1123"/>
      <c r="Z12" s="1123"/>
      <c r="AA12" s="1123"/>
      <c r="AB12" s="1123"/>
    </row>
    <row r="13" spans="1:34" s="539" customFormat="1" ht="11.25" hidden="1">
      <c r="A13" s="559"/>
      <c r="B13" s="559"/>
      <c r="C13" s="559"/>
      <c r="D13" s="559"/>
      <c r="E13" s="559"/>
      <c r="F13" s="559"/>
      <c r="G13" s="559"/>
      <c r="H13" s="559"/>
      <c r="L13" s="1298"/>
      <c r="M13" s="1298"/>
      <c r="N13" s="536"/>
      <c r="O13" s="551"/>
      <c r="P13" s="551"/>
      <c r="Q13" s="551"/>
      <c r="R13" s="551"/>
      <c r="S13" s="551"/>
      <c r="T13" s="551"/>
      <c r="U13" s="557" t="s">
        <v>371</v>
      </c>
      <c r="X13" s="559"/>
      <c r="Y13" s="559"/>
      <c r="Z13" s="559"/>
      <c r="AA13" s="559"/>
      <c r="AB13" s="559"/>
      <c r="AC13" s="559"/>
      <c r="AD13" s="559"/>
      <c r="AE13" s="559"/>
      <c r="AF13" s="559"/>
      <c r="AG13" s="559"/>
      <c r="AH13" s="559"/>
    </row>
    <row r="14" spans="10:21" ht="14.25">
      <c r="J14" s="499"/>
      <c r="K14" s="499"/>
      <c r="L14" s="494"/>
      <c r="M14" s="494"/>
      <c r="N14" s="472"/>
      <c r="O14" s="1305"/>
      <c r="P14" s="1305"/>
      <c r="Q14" s="1305"/>
      <c r="R14" s="1305"/>
      <c r="S14" s="1305"/>
      <c r="T14" s="1305"/>
      <c r="U14" s="1305"/>
    </row>
    <row r="15" spans="10:23" ht="14.25">
      <c r="J15" s="499"/>
      <c r="K15" s="499"/>
      <c r="L15" s="1239" t="s">
        <v>445</v>
      </c>
      <c r="M15" s="1239"/>
      <c r="N15" s="1239"/>
      <c r="O15" s="1239"/>
      <c r="P15" s="1239"/>
      <c r="Q15" s="1239"/>
      <c r="R15" s="1239"/>
      <c r="S15" s="1239"/>
      <c r="T15" s="1239"/>
      <c r="U15" s="1239"/>
      <c r="V15" s="1239"/>
      <c r="W15" s="1239" t="s">
        <v>446</v>
      </c>
    </row>
    <row r="16" spans="10:23" ht="14.25" customHeight="1">
      <c r="J16" s="499"/>
      <c r="K16" s="499"/>
      <c r="L16" s="1311" t="s">
        <v>91</v>
      </c>
      <c r="M16" s="1311" t="s">
        <v>602</v>
      </c>
      <c r="N16" s="630"/>
      <c r="O16" s="1312" t="s">
        <v>604</v>
      </c>
      <c r="P16" s="1313"/>
      <c r="Q16" s="1313"/>
      <c r="R16" s="1313"/>
      <c r="S16" s="1313"/>
      <c r="T16" s="1314"/>
      <c r="U16" s="1294" t="s">
        <v>339</v>
      </c>
      <c r="V16" s="1308" t="s">
        <v>274</v>
      </c>
      <c r="W16" s="1239"/>
    </row>
    <row r="17" spans="10:23" ht="14.25" customHeight="1">
      <c r="J17" s="499"/>
      <c r="K17" s="499"/>
      <c r="L17" s="1311"/>
      <c r="M17" s="1311"/>
      <c r="N17" s="631"/>
      <c r="O17" s="1317" t="s">
        <v>578</v>
      </c>
      <c r="P17" s="1315" t="s">
        <v>270</v>
      </c>
      <c r="Q17" s="1316"/>
      <c r="R17" s="1291" t="s">
        <v>615</v>
      </c>
      <c r="S17" s="1292"/>
      <c r="T17" s="1293"/>
      <c r="U17" s="1295"/>
      <c r="V17" s="1309"/>
      <c r="W17" s="1239"/>
    </row>
    <row r="18" spans="10:23" ht="33.75" customHeight="1">
      <c r="J18" s="499"/>
      <c r="K18" s="499"/>
      <c r="L18" s="1311"/>
      <c r="M18" s="1311"/>
      <c r="N18" s="632"/>
      <c r="O18" s="1318"/>
      <c r="P18" s="505" t="s">
        <v>579</v>
      </c>
      <c r="Q18" s="505" t="s">
        <v>6</v>
      </c>
      <c r="R18" s="506" t="s">
        <v>273</v>
      </c>
      <c r="S18" s="1306" t="s">
        <v>272</v>
      </c>
      <c r="T18" s="1307"/>
      <c r="U18" s="1296"/>
      <c r="V18" s="1310"/>
      <c r="W18" s="1239"/>
    </row>
    <row r="19" spans="10:23" ht="14.25">
      <c r="J19" s="499"/>
      <c r="K19" s="538">
        <v>1</v>
      </c>
      <c r="L19" s="616" t="s">
        <v>92</v>
      </c>
      <c r="M19" s="616" t="s">
        <v>48</v>
      </c>
      <c r="N19" s="618" t="str">
        <f ca="1">OFFSET(N19,0,-1)</f>
        <v>2</v>
      </c>
      <c r="O19" s="617">
        <f ca="1">OFFSET(O19,0,-1)+1</f>
        <v>3</v>
      </c>
      <c r="P19" s="617">
        <f ca="1">OFFSET(P19,0,-1)+1</f>
        <v>4</v>
      </c>
      <c r="Q19" s="617">
        <f ca="1">OFFSET(Q19,0,-1)+1</f>
        <v>5</v>
      </c>
      <c r="R19" s="617">
        <f ca="1">OFFSET(R19,0,-1)+1</f>
        <v>6</v>
      </c>
      <c r="S19" s="1299">
        <f ca="1">OFFSET(S19,0,-1)+1</f>
        <v>7</v>
      </c>
      <c r="T19" s="1299"/>
      <c r="U19" s="617">
        <f ca="1">OFFSET(U19,0,-2)+1</f>
        <v>8</v>
      </c>
      <c r="V19" s="618">
        <f ca="1">OFFSET(V19,0,-1)</f>
        <v>8</v>
      </c>
      <c r="W19" s="617">
        <f ca="1">OFFSET(W19,0,-1)+1</f>
        <v>9</v>
      </c>
    </row>
    <row r="20" spans="1:36" ht="22.5">
      <c r="A20" s="1282">
        <v>1</v>
      </c>
      <c r="B20" s="831"/>
      <c r="C20" s="831"/>
      <c r="D20" s="831"/>
      <c r="E20" s="832"/>
      <c r="F20" s="833"/>
      <c r="G20" s="833"/>
      <c r="H20" s="833"/>
      <c r="I20" s="834"/>
      <c r="J20" s="829"/>
      <c r="K20" s="836"/>
      <c r="L20" s="562">
        <f>mergeValue(A20)</f>
        <v>1</v>
      </c>
      <c r="M20" s="610" t="s">
        <v>19</v>
      </c>
      <c r="N20" s="615"/>
      <c r="O20" s="1283"/>
      <c r="P20" s="1283"/>
      <c r="Q20" s="1283"/>
      <c r="R20" s="1283"/>
      <c r="S20" s="1283"/>
      <c r="T20" s="1283"/>
      <c r="U20" s="1283"/>
      <c r="V20" s="1283"/>
      <c r="W20" s="1131" t="s">
        <v>718</v>
      </c>
      <c r="Y20" s="558"/>
      <c r="Z20" s="558" t="str">
        <f t="shared" si="0" ref="Z20:Z33">IF(M20="","",M20)</f>
        <v>Наименование тарифа</v>
      </c>
      <c r="AA20" s="558"/>
      <c r="AB20" s="558"/>
      <c r="AC20" s="558"/>
      <c r="AI20" s="554"/>
      <c r="AJ20" s="554"/>
    </row>
    <row r="21" spans="1:36" ht="22.5">
      <c r="A21" s="1282"/>
      <c r="B21" s="1282">
        <v>1</v>
      </c>
      <c r="C21" s="831"/>
      <c r="D21" s="831"/>
      <c r="E21" s="833"/>
      <c r="F21" s="833"/>
      <c r="G21" s="833"/>
      <c r="H21" s="833"/>
      <c r="I21" s="828"/>
      <c r="J21" s="827"/>
      <c r="K21" s="830"/>
      <c r="L21" s="562" t="str">
        <f>mergeValue(A21)&amp;"."&amp;mergeValue(B21)</f>
        <v>1.1</v>
      </c>
      <c r="M21" s="516" t="s">
        <v>15</v>
      </c>
      <c r="N21" s="615"/>
      <c r="O21" s="1283"/>
      <c r="P21" s="1283"/>
      <c r="Q21" s="1283"/>
      <c r="R21" s="1283"/>
      <c r="S21" s="1283"/>
      <c r="T21" s="1283"/>
      <c r="U21" s="1283"/>
      <c r="V21" s="1283"/>
      <c r="W21" s="1131" t="s">
        <v>459</v>
      </c>
      <c r="Y21" s="558"/>
      <c r="Z21" s="558" t="str">
        <f t="shared" si="0"/>
        <v>Территория действия тарифа</v>
      </c>
      <c r="AA21" s="558"/>
      <c r="AB21" s="558"/>
      <c r="AC21" s="558"/>
      <c r="AI21" s="554"/>
      <c r="AJ21" s="554"/>
    </row>
    <row r="22" spans="1:36" ht="22.5">
      <c r="A22" s="1282"/>
      <c r="B22" s="1282"/>
      <c r="C22" s="1282">
        <v>1</v>
      </c>
      <c r="D22" s="831"/>
      <c r="E22" s="833"/>
      <c r="F22" s="833"/>
      <c r="G22" s="833"/>
      <c r="H22" s="833"/>
      <c r="I22" s="835"/>
      <c r="J22" s="827"/>
      <c r="K22" s="830"/>
      <c r="L22" s="562" t="str">
        <f>mergeValue(A22)&amp;"."&amp;mergeValue(B22)&amp;"."&amp;mergeValue(C22)</f>
        <v>1.1.1</v>
      </c>
      <c r="M22" s="517" t="s">
        <v>7</v>
      </c>
      <c r="N22" s="615"/>
      <c r="O22" s="1283"/>
      <c r="P22" s="1283"/>
      <c r="Q22" s="1283"/>
      <c r="R22" s="1283"/>
      <c r="S22" s="1283"/>
      <c r="T22" s="1283"/>
      <c r="U22" s="1283"/>
      <c r="V22" s="1283"/>
      <c r="W22" s="1131" t="s">
        <v>600</v>
      </c>
      <c r="Y22" s="558"/>
      <c r="Z22" s="558" t="str">
        <f t="shared" si="0"/>
        <v xml:space="preserve">Наименование системы теплоснабжения </v>
      </c>
      <c r="AA22" s="558"/>
      <c r="AB22" s="558"/>
      <c r="AC22" s="558"/>
      <c r="AI22" s="554"/>
      <c r="AJ22" s="554"/>
    </row>
    <row r="23" spans="1:36" ht="22.5">
      <c r="A23" s="1282"/>
      <c r="B23" s="1282"/>
      <c r="C23" s="1282"/>
      <c r="D23" s="1282">
        <v>1</v>
      </c>
      <c r="E23" s="833"/>
      <c r="F23" s="833"/>
      <c r="G23" s="833"/>
      <c r="H23" s="833"/>
      <c r="I23" s="835"/>
      <c r="J23" s="827"/>
      <c r="K23" s="830"/>
      <c r="L23" s="562" t="str">
        <f>mergeValue(A23)&amp;"."&amp;mergeValue(B23)&amp;"."&amp;mergeValue(C23)&amp;"."&amp;mergeValue(D23)</f>
        <v>1.1.1.1</v>
      </c>
      <c r="M23" s="518" t="s">
        <v>21</v>
      </c>
      <c r="N23" s="615"/>
      <c r="O23" s="1283"/>
      <c r="P23" s="1283"/>
      <c r="Q23" s="1283"/>
      <c r="R23" s="1283"/>
      <c r="S23" s="1283"/>
      <c r="T23" s="1283"/>
      <c r="U23" s="1283"/>
      <c r="V23" s="1283"/>
      <c r="W23" s="1131" t="s">
        <v>601</v>
      </c>
      <c r="Y23" s="558"/>
      <c r="Z23" s="558" t="str">
        <f t="shared" si="0"/>
        <v xml:space="preserve">Источник тепловой энергии  </v>
      </c>
      <c r="AA23" s="558"/>
      <c r="AB23" s="558"/>
      <c r="AC23" s="558"/>
      <c r="AI23" s="554"/>
      <c r="AJ23" s="554"/>
    </row>
    <row r="24" spans="1:36" ht="78.75">
      <c r="A24" s="1282"/>
      <c r="B24" s="1282"/>
      <c r="C24" s="1282"/>
      <c r="D24" s="1282"/>
      <c r="E24" s="1282">
        <v>1</v>
      </c>
      <c r="F24" s="833"/>
      <c r="G24" s="833"/>
      <c r="H24" s="831">
        <v>1</v>
      </c>
      <c r="I24" s="1282">
        <v>1</v>
      </c>
      <c r="J24" s="833"/>
      <c r="K24" s="838"/>
      <c r="L24" s="562" t="str">
        <f>mergeValue(A24)&amp;"."&amp;mergeValue(B24)&amp;"."&amp;mergeValue(C24)&amp;"."&amp;mergeValue(D24)&amp;"."&amp;mergeValue(E24)</f>
        <v>1.1.1.1.1</v>
      </c>
      <c r="M24" s="524" t="s">
        <v>8</v>
      </c>
      <c r="N24" s="615"/>
      <c r="O24" s="1284"/>
      <c r="P24" s="1284"/>
      <c r="Q24" s="1284"/>
      <c r="R24" s="1284"/>
      <c r="S24" s="1284"/>
      <c r="T24" s="1284"/>
      <c r="U24" s="1284"/>
      <c r="V24" s="1284"/>
      <c r="W24" s="1131"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2"/>
      <c r="B25" s="1282"/>
      <c r="C25" s="1282"/>
      <c r="D25" s="1282"/>
      <c r="E25" s="1282"/>
      <c r="F25" s="1282">
        <v>1</v>
      </c>
      <c r="G25" s="831"/>
      <c r="H25" s="831"/>
      <c r="I25" s="1282"/>
      <c r="J25" s="1282">
        <v>1</v>
      </c>
      <c r="K25" s="839"/>
      <c r="L25" s="562" t="str">
        <f>mergeValue(A25)&amp;"."&amp;mergeValue(B25)&amp;"."&amp;mergeValue(C25)&amp;"."&amp;mergeValue(D25)&amp;"."&amp;mergeValue(E25)&amp;"."&amp;mergeValue(F25)</f>
        <v>1.1.1.1.1.1</v>
      </c>
      <c r="M25" s="525" t="s">
        <v>9</v>
      </c>
      <c r="N25" s="615"/>
      <c r="O25" s="1285"/>
      <c r="P25" s="1286"/>
      <c r="Q25" s="1286"/>
      <c r="R25" s="1286"/>
      <c r="S25" s="1286"/>
      <c r="T25" s="1286"/>
      <c r="U25" s="1286"/>
      <c r="V25" s="1287"/>
      <c r="W25" s="1131" t="s">
        <v>720</v>
      </c>
      <c r="Y25" s="558"/>
      <c r="Z25" s="558" t="str">
        <f t="shared" si="0"/>
        <v>Группа потребителей</v>
      </c>
      <c r="AA25" s="558"/>
      <c r="AB25" s="558"/>
      <c r="AC25" s="558"/>
      <c r="AI25" s="554"/>
      <c r="AJ25" s="554"/>
    </row>
    <row r="26" spans="1:36" ht="122.1" customHeight="1">
      <c r="A26" s="1282"/>
      <c r="B26" s="1282"/>
      <c r="C26" s="1282"/>
      <c r="D26" s="1282"/>
      <c r="E26" s="1282"/>
      <c r="F26" s="1282"/>
      <c r="G26" s="831">
        <v>1</v>
      </c>
      <c r="H26" s="831"/>
      <c r="I26" s="1282"/>
      <c r="J26" s="1282"/>
      <c r="K26" s="839">
        <v>1</v>
      </c>
      <c r="L26" s="562" t="str">
        <f>mergeValue(A26)&amp;"."&amp;mergeValue(B26)&amp;"."&amp;mergeValue(C26)&amp;"."&amp;mergeValue(D26)&amp;"."&amp;mergeValue(E26)&amp;"."&amp;mergeValue(F26)&amp;"."&amp;mergeValue(G26)</f>
        <v>1.1.1.1.1.1.1</v>
      </c>
      <c r="M26" s="1090"/>
      <c r="N26" s="615"/>
      <c r="O26" s="532"/>
      <c r="P26" s="532"/>
      <c r="Q26" s="1040"/>
      <c r="R26" s="1289"/>
      <c r="S26" s="1290" t="s">
        <v>83</v>
      </c>
      <c r="T26" s="1289"/>
      <c r="U26" s="1290" t="s">
        <v>84</v>
      </c>
      <c r="V26" s="532"/>
      <c r="W26" s="1300" t="s">
        <v>721</v>
      </c>
      <c r="X26" s="554" t="str">
        <f>strCheckDate(O27:V27)</f>
        <v/>
      </c>
      <c r="Y26" s="558"/>
      <c r="Z26" s="558" t="str">
        <f t="shared" si="0"/>
        <v/>
      </c>
      <c r="AA26" s="558"/>
      <c r="AB26" s="558"/>
      <c r="AC26" s="558"/>
      <c r="AI26" s="554"/>
      <c r="AJ26" s="554"/>
    </row>
    <row r="27" spans="1:36" ht="11.25" hidden="1">
      <c r="A27" s="1282"/>
      <c r="B27" s="1282"/>
      <c r="C27" s="1282"/>
      <c r="D27" s="1282"/>
      <c r="E27" s="1282"/>
      <c r="F27" s="1282"/>
      <c r="G27" s="831"/>
      <c r="H27" s="831"/>
      <c r="I27" s="1282"/>
      <c r="J27" s="1282"/>
      <c r="K27" s="839"/>
      <c r="L27" s="569"/>
      <c r="M27" s="615"/>
      <c r="N27" s="615"/>
      <c r="O27" s="532"/>
      <c r="P27" s="532"/>
      <c r="Q27" s="553" t="str">
        <f>R26&amp;"-"&amp;T26</f>
        <v>-</v>
      </c>
      <c r="R27" s="1289"/>
      <c r="S27" s="1290"/>
      <c r="T27" s="1289"/>
      <c r="U27" s="1290"/>
      <c r="V27" s="532"/>
      <c r="W27" s="1301"/>
      <c r="Y27" s="558"/>
      <c r="Z27" s="558" t="str">
        <f t="shared" si="0"/>
        <v/>
      </c>
      <c r="AA27" s="558"/>
      <c r="AB27" s="558"/>
      <c r="AC27" s="558"/>
      <c r="AI27" s="554"/>
      <c r="AJ27" s="554"/>
    </row>
    <row r="28" spans="1:36" ht="15" customHeight="1">
      <c r="A28" s="1282"/>
      <c r="B28" s="1282"/>
      <c r="C28" s="1282"/>
      <c r="D28" s="1282"/>
      <c r="E28" s="1282"/>
      <c r="F28" s="1282"/>
      <c r="G28" s="833"/>
      <c r="H28" s="831"/>
      <c r="I28" s="1282"/>
      <c r="J28" s="1282"/>
      <c r="K28" s="838"/>
      <c r="L28" s="508"/>
      <c r="M28" s="527" t="s">
        <v>24</v>
      </c>
      <c r="N28" s="534"/>
      <c r="O28" s="534"/>
      <c r="P28" s="534"/>
      <c r="Q28" s="534"/>
      <c r="R28" s="534"/>
      <c r="S28" s="534"/>
      <c r="T28" s="534"/>
      <c r="U28" s="534"/>
      <c r="V28" s="530"/>
      <c r="W28" s="1302"/>
      <c r="Y28" s="558"/>
      <c r="Z28" s="558" t="str">
        <f t="shared" si="0"/>
        <v>Добавить вид теплоносителя (параметры теплоносителя)</v>
      </c>
      <c r="AA28" s="558"/>
      <c r="AB28" s="558"/>
      <c r="AC28" s="558"/>
      <c r="AI28" s="554"/>
      <c r="AJ28" s="554"/>
    </row>
    <row r="29" spans="1:36" ht="15" customHeight="1">
      <c r="A29" s="1282"/>
      <c r="B29" s="1282"/>
      <c r="C29" s="1282"/>
      <c r="D29" s="1282"/>
      <c r="E29" s="1282"/>
      <c r="F29" s="833"/>
      <c r="G29" s="833"/>
      <c r="H29" s="831"/>
      <c r="I29" s="1282"/>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2"/>
      <c r="B30" s="1282"/>
      <c r="C30" s="1282"/>
      <c r="D30" s="1282"/>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2"/>
      <c r="B31" s="1282"/>
      <c r="C31" s="1282"/>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2"/>
      <c r="B32" s="1282"/>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2"/>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4"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4"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2:23" ht="105.75" customHeight="1">
      <c r="L36" s="1">
        <v>1</v>
      </c>
      <c r="M36" s="1275" t="s">
        <v>722</v>
      </c>
      <c r="N36" s="1275"/>
      <c r="O36" s="1275"/>
      <c r="P36" s="1275"/>
      <c r="Q36" s="1275"/>
      <c r="R36" s="1275"/>
      <c r="S36" s="1275"/>
      <c r="T36" s="1275"/>
      <c r="U36" s="1275"/>
      <c r="V36" s="1275"/>
      <c r="W36" s="1275"/>
    </row>
  </sheetData>
  <sheetProtection algorithmName="SHA-512" hashValue="tgpkVAU1+jdXn5dR1xj4WJmPZZ/U49ZvW5gYOiFM4wkOFZ/N/f0aXjTUdiutpNRZZVrZXTvgC3v1bwz71eyKlA==" saltValue="NMnG7QiV7Lq4pXH2nSvRtg==" spinCount="100000" sheet="1" objects="1" scenarios="1" formatColumns="0" formatRows="0"/>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d548ffb-5324-48f8-9666-3b1680732679}">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758" hidden="1" customWidth="1"/>
    <col min="2" max="4" width="3.71428571428571" style="759" hidden="1" customWidth="1"/>
    <col min="5" max="5" width="3.71428571428571" style="760" customWidth="1"/>
    <col min="6" max="6" width="9.71428571428571" style="751" customWidth="1"/>
    <col min="7" max="7" width="37.7142857142857" style="751" customWidth="1"/>
    <col min="8" max="8" width="66.8571428571429" style="751" customWidth="1"/>
    <col min="9" max="9" width="115.714285714286" style="751" customWidth="1"/>
    <col min="10" max="11" width="10.5714285714286" style="759"/>
    <col min="12" max="12" width="11.1428571428571" style="759" customWidth="1"/>
    <col min="13" max="20" width="10.5714285714286" style="759"/>
    <col min="21" max="16384" width="10.5714285714286" style="751"/>
  </cols>
  <sheetData>
    <row r="1" spans="1:1" ht="3" customHeight="1">
      <c r="A1" s="758" t="s">
        <v>49</v>
      </c>
    </row>
    <row r="2" spans="6:9" ht="22.5">
      <c r="F2" s="1276" t="s">
        <v>470</v>
      </c>
      <c r="G2" s="1277"/>
      <c r="H2" s="1278"/>
      <c r="I2" s="757"/>
    </row>
    <row r="3" ht="3" customHeight="1"/>
    <row r="4" spans="1:20" s="539" customFormat="1" ht="11.25">
      <c r="A4" s="734"/>
      <c r="B4" s="734"/>
      <c r="C4" s="734"/>
      <c r="D4" s="734"/>
      <c r="F4" s="1239" t="s">
        <v>445</v>
      </c>
      <c r="G4" s="1239"/>
      <c r="H4" s="1239"/>
      <c r="I4" s="1279"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9"/>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30.01.2022</v>
      </c>
      <c r="I7" s="767" t="s">
        <v>472</v>
      </c>
      <c r="J7" s="584"/>
      <c r="K7" s="734"/>
      <c r="L7" s="734"/>
      <c r="M7" s="734"/>
      <c r="N7" s="734"/>
      <c r="O7" s="734"/>
      <c r="P7" s="734"/>
      <c r="Q7" s="734"/>
      <c r="R7" s="734"/>
      <c r="S7" s="734"/>
      <c r="T7" s="734"/>
    </row>
    <row r="8" spans="1:20" s="539" customFormat="1" ht="45">
      <c r="A8" s="1280">
        <v>1</v>
      </c>
      <c r="B8" s="734"/>
      <c r="C8" s="734"/>
      <c r="D8" s="734"/>
      <c r="F8" s="765" t="str">
        <f>"2."&amp;mergeValue(A8)</f>
        <v>2.1</v>
      </c>
      <c r="G8" s="766" t="s">
        <v>473</v>
      </c>
      <c r="H8" s="756"/>
      <c r="I8" s="767" t="s">
        <v>568</v>
      </c>
      <c r="J8" s="584"/>
      <c r="K8" s="734"/>
      <c r="L8" s="734"/>
      <c r="M8" s="734"/>
      <c r="N8" s="734"/>
      <c r="O8" s="734"/>
      <c r="P8" s="734"/>
      <c r="Q8" s="734"/>
      <c r="R8" s="734"/>
      <c r="S8" s="734"/>
      <c r="T8" s="734"/>
    </row>
    <row r="9" spans="1:20" s="539" customFormat="1" ht="22.5">
      <c r="A9" s="1280"/>
      <c r="B9" s="734"/>
      <c r="C9" s="734"/>
      <c r="D9" s="734"/>
      <c r="F9" s="765" t="str">
        <f>"3."&amp;mergeValue(A9)</f>
        <v>3.1</v>
      </c>
      <c r="G9" s="766" t="s">
        <v>474</v>
      </c>
      <c r="H9" s="756"/>
      <c r="I9" s="767" t="s">
        <v>566</v>
      </c>
      <c r="J9" s="584"/>
      <c r="K9" s="734"/>
      <c r="L9" s="734"/>
      <c r="M9" s="734"/>
      <c r="N9" s="734"/>
      <c r="O9" s="734"/>
      <c r="P9" s="734"/>
      <c r="Q9" s="734"/>
      <c r="R9" s="734"/>
      <c r="S9" s="734"/>
      <c r="T9" s="734"/>
    </row>
    <row r="10" spans="1:20" s="539" customFormat="1" ht="22.5">
      <c r="A10" s="1280"/>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0"/>
      <c r="B11" s="1280">
        <v>1</v>
      </c>
      <c r="C11" s="740"/>
      <c r="D11" s="740"/>
      <c r="F11" s="765" t="str">
        <f>"4."&amp;mergeValue(A11)&amp;"."&amp;mergeValue(B11)</f>
        <v>4.1.1</v>
      </c>
      <c r="G11" s="778" t="s">
        <v>570</v>
      </c>
      <c r="H11" s="756" t="str">
        <f>IF(region_name="","",region_name)</f>
        <v>Свердловская область</v>
      </c>
      <c r="I11" s="767" t="s">
        <v>478</v>
      </c>
      <c r="J11" s="584"/>
      <c r="K11" s="734"/>
      <c r="L11" s="734"/>
      <c r="M11" s="734"/>
      <c r="N11" s="734"/>
      <c r="O11" s="734"/>
      <c r="P11" s="734"/>
      <c r="Q11" s="734"/>
      <c r="R11" s="734"/>
      <c r="S11" s="734"/>
      <c r="T11" s="734"/>
    </row>
    <row r="12" spans="1:20" s="539" customFormat="1" ht="22.5">
      <c r="A12" s="1280"/>
      <c r="B12" s="1280"/>
      <c r="C12" s="1280">
        <v>1</v>
      </c>
      <c r="D12" s="740"/>
      <c r="F12" s="765" t="str">
        <f>"4."&amp;mergeValue(A12)&amp;"."&amp;mergeValue(B12)&amp;"."&amp;mergeValue(C12)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0"/>
      <c r="B13" s="1280"/>
      <c r="C13" s="1280"/>
      <c r="D13" s="740">
        <v>1</v>
      </c>
      <c r="F13" s="765" t="str">
        <f>"4."&amp;mergeValue(A13)&amp;"."&amp;mergeValue(B13)&amp;"."&amp;mergeValue(C13)&amp;"."&amp;mergeValue(D13)</f>
        <v>4.1.1.1.1</v>
      </c>
      <c r="G13" s="769" t="s">
        <v>477</v>
      </c>
      <c r="H13" s="756"/>
      <c r="I13" s="1281" t="s">
        <v>569</v>
      </c>
      <c r="J13" s="584"/>
      <c r="K13" s="734"/>
      <c r="L13" s="734"/>
      <c r="M13" s="734"/>
      <c r="N13" s="734"/>
      <c r="O13" s="734"/>
      <c r="P13" s="734"/>
      <c r="Q13" s="734"/>
      <c r="R13" s="734"/>
      <c r="S13" s="734"/>
      <c r="T13" s="734"/>
    </row>
    <row r="14" spans="1:20" s="539" customFormat="1" ht="18.75">
      <c r="A14" s="1280"/>
      <c r="B14" s="1280"/>
      <c r="C14" s="1280"/>
      <c r="D14" s="740"/>
      <c r="F14" s="770"/>
      <c r="G14" s="722" t="s">
        <v>4</v>
      </c>
      <c r="H14" s="593"/>
      <c r="I14" s="1281"/>
      <c r="J14" s="584"/>
      <c r="K14" s="734"/>
      <c r="L14" s="734"/>
      <c r="M14" s="734"/>
      <c r="N14" s="734"/>
      <c r="O14" s="734"/>
      <c r="P14" s="734"/>
      <c r="Q14" s="734"/>
      <c r="R14" s="734"/>
      <c r="S14" s="734"/>
      <c r="T14" s="734"/>
    </row>
    <row r="15" spans="1:20" s="539" customFormat="1" ht="18.75">
      <c r="A15" s="1280"/>
      <c r="B15" s="1280"/>
      <c r="C15" s="740"/>
      <c r="D15" s="740"/>
      <c r="F15" s="603"/>
      <c r="G15" s="546" t="s">
        <v>401</v>
      </c>
      <c r="H15" s="604"/>
      <c r="I15" s="605"/>
      <c r="J15" s="584"/>
      <c r="K15" s="734"/>
      <c r="L15" s="734"/>
      <c r="M15" s="734"/>
      <c r="N15" s="734"/>
      <c r="O15" s="734"/>
      <c r="P15" s="734"/>
      <c r="Q15" s="734"/>
      <c r="R15" s="734"/>
      <c r="S15" s="734"/>
      <c r="T15" s="734"/>
    </row>
    <row r="16" spans="1:20" s="539" customFormat="1" ht="18.75">
      <c r="A16" s="1280"/>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5" t="s">
        <v>571</v>
      </c>
      <c r="H19" s="1275"/>
      <c r="I19" s="774"/>
      <c r="J19" s="736"/>
      <c r="K19" s="736"/>
      <c r="L19" s="736"/>
      <c r="M19" s="736"/>
      <c r="N19" s="736"/>
      <c r="O19" s="736"/>
      <c r="P19" s="736"/>
      <c r="Q19" s="736"/>
      <c r="R19" s="736"/>
      <c r="S19" s="736"/>
      <c r="T19" s="736"/>
    </row>
  </sheetData>
  <sheetProtection algorithmName="SHA-512" hashValue="C7HdZMk3ZsiPLAzmvhbxSP0Es31wncYj6O1HySYoRYV5mLS55Ws/kNenLQqM1OPmwPMUrKFHjdil83l9sZ5/Bw==" saltValue="KRyuzBkIdXEOFep/yq4SY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bc640f1-bd3d-4646-90c8-c5fcfa3cf4cc}">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759" hidden="1" customWidth="1"/>
    <col min="7" max="8" width="9.14285714285714" style="758" hidden="1" customWidth="1"/>
    <col min="9" max="9" width="3.71428571428571" style="653" customWidth="1"/>
    <col min="10" max="11" width="3.71428571428571" style="760" customWidth="1"/>
    <col min="12" max="12" width="12.7142857142857" style="751" customWidth="1"/>
    <col min="13" max="13" width="44.7142857142857" style="751" customWidth="1"/>
    <col min="14" max="14" width="1.71428571428571" style="751" hidden="1" customWidth="1"/>
    <col min="15" max="17" width="23.7142857142857" style="751" hidden="1" customWidth="1"/>
    <col min="18" max="18" width="11.7142857142857" style="751" customWidth="1"/>
    <col min="19" max="19" width="3.71428571428571" style="751" customWidth="1"/>
    <col min="20" max="20" width="11.7142857142857" style="751" customWidth="1"/>
    <col min="21" max="21" width="8.57142857142857" style="751" hidden="1" customWidth="1"/>
    <col min="22" max="22" width="4.71428571428571" style="751" customWidth="1"/>
    <col min="23" max="23" width="115.714285714286" style="751" customWidth="1"/>
    <col min="24" max="25" width="10.5714285714286" style="759"/>
    <col min="26" max="26" width="11.1428571428571" style="759" customWidth="1"/>
    <col min="27" max="34" width="10.5714285714286" style="759"/>
    <col min="35" max="256" width="10.5714285714286" style="751"/>
    <col min="257" max="264" width="0" style="751" hidden="1" customWidth="1"/>
    <col min="265" max="265" width="3.71428571428571" style="751" customWidth="1"/>
    <col min="266" max="266" width="3.85714285714286" style="751" customWidth="1"/>
    <col min="267" max="267" width="3.71428571428571" style="751" customWidth="1"/>
    <col min="268" max="268" width="12.7142857142857" style="751" customWidth="1"/>
    <col min="269" max="269" width="52.7142857142857" style="751" customWidth="1"/>
    <col min="270" max="273" width="0" style="751" hidden="1" customWidth="1"/>
    <col min="274" max="274" width="12.2857142857143" style="751" customWidth="1"/>
    <col min="275" max="275" width="6.42857142857143" style="751" customWidth="1"/>
    <col min="276" max="276" width="12.2857142857143" style="751" customWidth="1"/>
    <col min="277" max="277" width="0" style="751" hidden="1" customWidth="1"/>
    <col min="278" max="278" width="3.71428571428571" style="751" customWidth="1"/>
    <col min="279" max="279" width="11.1428571428571" style="751" customWidth="1"/>
    <col min="280" max="281" width="10.5714285714286" style="751"/>
    <col min="282" max="282" width="11.1428571428571" style="751" customWidth="1"/>
    <col min="283" max="512" width="10.5714285714286" style="751"/>
    <col min="513" max="520" width="0" style="751" hidden="1" customWidth="1"/>
    <col min="521" max="521" width="3.71428571428571" style="751" customWidth="1"/>
    <col min="522" max="522" width="3.85714285714286" style="751" customWidth="1"/>
    <col min="523" max="523" width="3.71428571428571" style="751" customWidth="1"/>
    <col min="524" max="524" width="12.7142857142857" style="751" customWidth="1"/>
    <col min="525" max="525" width="52.7142857142857" style="751" customWidth="1"/>
    <col min="526" max="529" width="0" style="751" hidden="1" customWidth="1"/>
    <col min="530" max="530" width="12.2857142857143" style="751" customWidth="1"/>
    <col min="531" max="531" width="6.42857142857143" style="751" customWidth="1"/>
    <col min="532" max="532" width="12.2857142857143" style="751" customWidth="1"/>
    <col min="533" max="533" width="0" style="751" hidden="1" customWidth="1"/>
    <col min="534" max="534" width="3.71428571428571" style="751" customWidth="1"/>
    <col min="535" max="535" width="11.1428571428571" style="751" customWidth="1"/>
    <col min="536" max="537" width="10.5714285714286" style="751"/>
    <col min="538" max="538" width="11.1428571428571" style="751" customWidth="1"/>
    <col min="539" max="768" width="10.5714285714286" style="751"/>
    <col min="769" max="776" width="0" style="751" hidden="1" customWidth="1"/>
    <col min="777" max="777" width="3.71428571428571" style="751" customWidth="1"/>
    <col min="778" max="778" width="3.85714285714286" style="751" customWidth="1"/>
    <col min="779" max="779" width="3.71428571428571" style="751" customWidth="1"/>
    <col min="780" max="780" width="12.7142857142857" style="751" customWidth="1"/>
    <col min="781" max="781" width="52.7142857142857" style="751" customWidth="1"/>
    <col min="782" max="785" width="0" style="751" hidden="1" customWidth="1"/>
    <col min="786" max="786" width="12.2857142857143" style="751" customWidth="1"/>
    <col min="787" max="787" width="6.42857142857143" style="751" customWidth="1"/>
    <col min="788" max="788" width="12.2857142857143" style="751" customWidth="1"/>
    <col min="789" max="789" width="0" style="751" hidden="1" customWidth="1"/>
    <col min="790" max="790" width="3.71428571428571" style="751" customWidth="1"/>
    <col min="791" max="791" width="11.1428571428571" style="751" customWidth="1"/>
    <col min="792" max="793" width="10.5714285714286" style="751"/>
    <col min="794" max="794" width="11.1428571428571" style="751" customWidth="1"/>
    <col min="795" max="1024" width="10.5714285714286" style="751"/>
    <col min="1025" max="1032" width="0" style="751" hidden="1" customWidth="1"/>
    <col min="1033" max="1033" width="3.71428571428571" style="751" customWidth="1"/>
    <col min="1034" max="1034" width="3.85714285714286" style="751" customWidth="1"/>
    <col min="1035" max="1035" width="3.71428571428571" style="751" customWidth="1"/>
    <col min="1036" max="1036" width="12.7142857142857" style="751" customWidth="1"/>
    <col min="1037" max="1037" width="52.7142857142857" style="751" customWidth="1"/>
    <col min="1038" max="1041" width="0" style="751" hidden="1" customWidth="1"/>
    <col min="1042" max="1042" width="12.2857142857143" style="751" customWidth="1"/>
    <col min="1043" max="1043" width="6.42857142857143" style="751" customWidth="1"/>
    <col min="1044" max="1044" width="12.2857142857143" style="751" customWidth="1"/>
    <col min="1045" max="1045" width="0" style="751" hidden="1" customWidth="1"/>
    <col min="1046" max="1046" width="3.71428571428571" style="751" customWidth="1"/>
    <col min="1047" max="1047" width="11.1428571428571" style="751" customWidth="1"/>
    <col min="1048" max="1049" width="10.5714285714286" style="751"/>
    <col min="1050" max="1050" width="11.1428571428571" style="751" customWidth="1"/>
    <col min="1051" max="1280" width="10.5714285714286" style="751"/>
    <col min="1281" max="1288" width="0" style="751" hidden="1" customWidth="1"/>
    <col min="1289" max="1289" width="3.71428571428571" style="751" customWidth="1"/>
    <col min="1290" max="1290" width="3.85714285714286" style="751" customWidth="1"/>
    <col min="1291" max="1291" width="3.71428571428571" style="751" customWidth="1"/>
    <col min="1292" max="1292" width="12.7142857142857" style="751" customWidth="1"/>
    <col min="1293" max="1293" width="52.7142857142857" style="751" customWidth="1"/>
    <col min="1294" max="1297" width="0" style="751" hidden="1" customWidth="1"/>
    <col min="1298" max="1298" width="12.2857142857143" style="751" customWidth="1"/>
    <col min="1299" max="1299" width="6.42857142857143" style="751" customWidth="1"/>
    <col min="1300" max="1300" width="12.2857142857143" style="751" customWidth="1"/>
    <col min="1301" max="1301" width="0" style="751" hidden="1" customWidth="1"/>
    <col min="1302" max="1302" width="3.71428571428571" style="751" customWidth="1"/>
    <col min="1303" max="1303" width="11.1428571428571" style="751" customWidth="1"/>
    <col min="1304" max="1305" width="10.5714285714286" style="751"/>
    <col min="1306" max="1306" width="11.1428571428571" style="751" customWidth="1"/>
    <col min="1307" max="1536" width="10.5714285714286" style="751"/>
    <col min="1537" max="1544" width="0" style="751" hidden="1" customWidth="1"/>
    <col min="1545" max="1545" width="3.71428571428571" style="751" customWidth="1"/>
    <col min="1546" max="1546" width="3.85714285714286" style="751" customWidth="1"/>
    <col min="1547" max="1547" width="3.71428571428571" style="751" customWidth="1"/>
    <col min="1548" max="1548" width="12.7142857142857" style="751" customWidth="1"/>
    <col min="1549" max="1549" width="52.7142857142857" style="751" customWidth="1"/>
    <col min="1550" max="1553" width="0" style="751" hidden="1" customWidth="1"/>
    <col min="1554" max="1554" width="12.2857142857143" style="751" customWidth="1"/>
    <col min="1555" max="1555" width="6.42857142857143" style="751" customWidth="1"/>
    <col min="1556" max="1556" width="12.2857142857143" style="751" customWidth="1"/>
    <col min="1557" max="1557" width="0" style="751" hidden="1" customWidth="1"/>
    <col min="1558" max="1558" width="3.71428571428571" style="751" customWidth="1"/>
    <col min="1559" max="1559" width="11.1428571428571" style="751" customWidth="1"/>
    <col min="1560" max="1561" width="10.5714285714286" style="751"/>
    <col min="1562" max="1562" width="11.1428571428571" style="751" customWidth="1"/>
    <col min="1563" max="1792" width="10.5714285714286" style="751"/>
    <col min="1793" max="1800" width="0" style="751" hidden="1" customWidth="1"/>
    <col min="1801" max="1801" width="3.71428571428571" style="751" customWidth="1"/>
    <col min="1802" max="1802" width="3.85714285714286" style="751" customWidth="1"/>
    <col min="1803" max="1803" width="3.71428571428571" style="751" customWidth="1"/>
    <col min="1804" max="1804" width="12.7142857142857" style="751" customWidth="1"/>
    <col min="1805" max="1805" width="52.7142857142857" style="751" customWidth="1"/>
    <col min="1806" max="1809" width="0" style="751" hidden="1" customWidth="1"/>
    <col min="1810" max="1810" width="12.2857142857143" style="751" customWidth="1"/>
    <col min="1811" max="1811" width="6.42857142857143" style="751" customWidth="1"/>
    <col min="1812" max="1812" width="12.2857142857143" style="751" customWidth="1"/>
    <col min="1813" max="1813" width="0" style="751" hidden="1" customWidth="1"/>
    <col min="1814" max="1814" width="3.71428571428571" style="751" customWidth="1"/>
    <col min="1815" max="1815" width="11.1428571428571" style="751" customWidth="1"/>
    <col min="1816" max="1817" width="10.5714285714286" style="751"/>
    <col min="1818" max="1818" width="11.1428571428571" style="751" customWidth="1"/>
    <col min="1819" max="2048" width="10.5714285714286" style="751"/>
    <col min="2049" max="2056" width="0" style="751" hidden="1" customWidth="1"/>
    <col min="2057" max="2057" width="3.71428571428571" style="751" customWidth="1"/>
    <col min="2058" max="2058" width="3.85714285714286" style="751" customWidth="1"/>
    <col min="2059" max="2059" width="3.71428571428571" style="751" customWidth="1"/>
    <col min="2060" max="2060" width="12.7142857142857" style="751" customWidth="1"/>
    <col min="2061" max="2061" width="52.7142857142857" style="751" customWidth="1"/>
    <col min="2062" max="2065" width="0" style="751" hidden="1" customWidth="1"/>
    <col min="2066" max="2066" width="12.2857142857143" style="751" customWidth="1"/>
    <col min="2067" max="2067" width="6.42857142857143" style="751" customWidth="1"/>
    <col min="2068" max="2068" width="12.2857142857143" style="751" customWidth="1"/>
    <col min="2069" max="2069" width="0" style="751" hidden="1" customWidth="1"/>
    <col min="2070" max="2070" width="3.71428571428571" style="751" customWidth="1"/>
    <col min="2071" max="2071" width="11.1428571428571" style="751" customWidth="1"/>
    <col min="2072" max="2073" width="10.5714285714286" style="751"/>
    <col min="2074" max="2074" width="11.1428571428571" style="751" customWidth="1"/>
    <col min="2075" max="2304" width="10.5714285714286" style="751"/>
    <col min="2305" max="2312" width="0" style="751" hidden="1" customWidth="1"/>
    <col min="2313" max="2313" width="3.71428571428571" style="751" customWidth="1"/>
    <col min="2314" max="2314" width="3.85714285714286" style="751" customWidth="1"/>
    <col min="2315" max="2315" width="3.71428571428571" style="751" customWidth="1"/>
    <col min="2316" max="2316" width="12.7142857142857" style="751" customWidth="1"/>
    <col min="2317" max="2317" width="52.7142857142857" style="751" customWidth="1"/>
    <col min="2318" max="2321" width="0" style="751" hidden="1" customWidth="1"/>
    <col min="2322" max="2322" width="12.2857142857143" style="751" customWidth="1"/>
    <col min="2323" max="2323" width="6.42857142857143" style="751" customWidth="1"/>
    <col min="2324" max="2324" width="12.2857142857143" style="751" customWidth="1"/>
    <col min="2325" max="2325" width="0" style="751" hidden="1" customWidth="1"/>
    <col min="2326" max="2326" width="3.71428571428571" style="751" customWidth="1"/>
    <col min="2327" max="2327" width="11.1428571428571" style="751" customWidth="1"/>
    <col min="2328" max="2329" width="10.5714285714286" style="751"/>
    <col min="2330" max="2330" width="11.1428571428571" style="751" customWidth="1"/>
    <col min="2331" max="2560" width="10.5714285714286" style="751"/>
    <col min="2561" max="2568" width="0" style="751" hidden="1" customWidth="1"/>
    <col min="2569" max="2569" width="3.71428571428571" style="751" customWidth="1"/>
    <col min="2570" max="2570" width="3.85714285714286" style="751" customWidth="1"/>
    <col min="2571" max="2571" width="3.71428571428571" style="751" customWidth="1"/>
    <col min="2572" max="2572" width="12.7142857142857" style="751" customWidth="1"/>
    <col min="2573" max="2573" width="52.7142857142857" style="751" customWidth="1"/>
    <col min="2574" max="2577" width="0" style="751" hidden="1" customWidth="1"/>
    <col min="2578" max="2578" width="12.2857142857143" style="751" customWidth="1"/>
    <col min="2579" max="2579" width="6.42857142857143" style="751" customWidth="1"/>
    <col min="2580" max="2580" width="12.2857142857143" style="751" customWidth="1"/>
    <col min="2581" max="2581" width="0" style="751" hidden="1" customWidth="1"/>
    <col min="2582" max="2582" width="3.71428571428571" style="751" customWidth="1"/>
    <col min="2583" max="2583" width="11.1428571428571" style="751" customWidth="1"/>
    <col min="2584" max="2585" width="10.5714285714286" style="751"/>
    <col min="2586" max="2586" width="11.1428571428571" style="751" customWidth="1"/>
    <col min="2587" max="2816" width="10.5714285714286" style="751"/>
    <col min="2817" max="2824" width="0" style="751" hidden="1" customWidth="1"/>
    <col min="2825" max="2825" width="3.71428571428571" style="751" customWidth="1"/>
    <col min="2826" max="2826" width="3.85714285714286" style="751" customWidth="1"/>
    <col min="2827" max="2827" width="3.71428571428571" style="751" customWidth="1"/>
    <col min="2828" max="2828" width="12.7142857142857" style="751" customWidth="1"/>
    <col min="2829" max="2829" width="52.7142857142857" style="751" customWidth="1"/>
    <col min="2830" max="2833" width="0" style="751" hidden="1" customWidth="1"/>
    <col min="2834" max="2834" width="12.2857142857143" style="751" customWidth="1"/>
    <col min="2835" max="2835" width="6.42857142857143" style="751" customWidth="1"/>
    <col min="2836" max="2836" width="12.2857142857143" style="751" customWidth="1"/>
    <col min="2837" max="2837" width="0" style="751" hidden="1" customWidth="1"/>
    <col min="2838" max="2838" width="3.71428571428571" style="751" customWidth="1"/>
    <col min="2839" max="2839" width="11.1428571428571" style="751" customWidth="1"/>
    <col min="2840" max="2841" width="10.5714285714286" style="751"/>
    <col min="2842" max="2842" width="11.1428571428571" style="751" customWidth="1"/>
    <col min="2843" max="3072" width="10.5714285714286" style="751"/>
    <col min="3073" max="3080" width="0" style="751" hidden="1" customWidth="1"/>
    <col min="3081" max="3081" width="3.71428571428571" style="751" customWidth="1"/>
    <col min="3082" max="3082" width="3.85714285714286" style="751" customWidth="1"/>
    <col min="3083" max="3083" width="3.71428571428571" style="751" customWidth="1"/>
    <col min="3084" max="3084" width="12.7142857142857" style="751" customWidth="1"/>
    <col min="3085" max="3085" width="52.7142857142857" style="751" customWidth="1"/>
    <col min="3086" max="3089" width="0" style="751" hidden="1" customWidth="1"/>
    <col min="3090" max="3090" width="12.2857142857143" style="751" customWidth="1"/>
    <col min="3091" max="3091" width="6.42857142857143" style="751" customWidth="1"/>
    <col min="3092" max="3092" width="12.2857142857143" style="751" customWidth="1"/>
    <col min="3093" max="3093" width="0" style="751" hidden="1" customWidth="1"/>
    <col min="3094" max="3094" width="3.71428571428571" style="751" customWidth="1"/>
    <col min="3095" max="3095" width="11.1428571428571" style="751" customWidth="1"/>
    <col min="3096" max="3097" width="10.5714285714286" style="751"/>
    <col min="3098" max="3098" width="11.1428571428571" style="751" customWidth="1"/>
    <col min="3099" max="3328" width="10.5714285714286" style="751"/>
    <col min="3329" max="3336" width="0" style="751" hidden="1" customWidth="1"/>
    <col min="3337" max="3337" width="3.71428571428571" style="751" customWidth="1"/>
    <col min="3338" max="3338" width="3.85714285714286" style="751" customWidth="1"/>
    <col min="3339" max="3339" width="3.71428571428571" style="751" customWidth="1"/>
    <col min="3340" max="3340" width="12.7142857142857" style="751" customWidth="1"/>
    <col min="3341" max="3341" width="52.7142857142857" style="751" customWidth="1"/>
    <col min="3342" max="3345" width="0" style="751" hidden="1" customWidth="1"/>
    <col min="3346" max="3346" width="12.2857142857143" style="751" customWidth="1"/>
    <col min="3347" max="3347" width="6.42857142857143" style="751" customWidth="1"/>
    <col min="3348" max="3348" width="12.2857142857143" style="751" customWidth="1"/>
    <col min="3349" max="3349" width="0" style="751" hidden="1" customWidth="1"/>
    <col min="3350" max="3350" width="3.71428571428571" style="751" customWidth="1"/>
    <col min="3351" max="3351" width="11.1428571428571" style="751" customWidth="1"/>
    <col min="3352" max="3353" width="10.5714285714286" style="751"/>
    <col min="3354" max="3354" width="11.1428571428571" style="751" customWidth="1"/>
    <col min="3355" max="3584" width="10.5714285714286" style="751"/>
    <col min="3585" max="3592" width="0" style="751" hidden="1" customWidth="1"/>
    <col min="3593" max="3593" width="3.71428571428571" style="751" customWidth="1"/>
    <col min="3594" max="3594" width="3.85714285714286" style="751" customWidth="1"/>
    <col min="3595" max="3595" width="3.71428571428571" style="751" customWidth="1"/>
    <col min="3596" max="3596" width="12.7142857142857" style="751" customWidth="1"/>
    <col min="3597" max="3597" width="52.7142857142857" style="751" customWidth="1"/>
    <col min="3598" max="3601" width="0" style="751" hidden="1" customWidth="1"/>
    <col min="3602" max="3602" width="12.2857142857143" style="751" customWidth="1"/>
    <col min="3603" max="3603" width="6.42857142857143" style="751" customWidth="1"/>
    <col min="3604" max="3604" width="12.2857142857143" style="751" customWidth="1"/>
    <col min="3605" max="3605" width="0" style="751" hidden="1" customWidth="1"/>
    <col min="3606" max="3606" width="3.71428571428571" style="751" customWidth="1"/>
    <col min="3607" max="3607" width="11.1428571428571" style="751" customWidth="1"/>
    <col min="3608" max="3609" width="10.5714285714286" style="751"/>
    <col min="3610" max="3610" width="11.1428571428571" style="751" customWidth="1"/>
    <col min="3611" max="3840" width="10.5714285714286" style="751"/>
    <col min="3841" max="3848" width="0" style="751" hidden="1" customWidth="1"/>
    <col min="3849" max="3849" width="3.71428571428571" style="751" customWidth="1"/>
    <col min="3850" max="3850" width="3.85714285714286" style="751" customWidth="1"/>
    <col min="3851" max="3851" width="3.71428571428571" style="751" customWidth="1"/>
    <col min="3852" max="3852" width="12.7142857142857" style="751" customWidth="1"/>
    <col min="3853" max="3853" width="52.7142857142857" style="751" customWidth="1"/>
    <col min="3854" max="3857" width="0" style="751" hidden="1" customWidth="1"/>
    <col min="3858" max="3858" width="12.2857142857143" style="751" customWidth="1"/>
    <col min="3859" max="3859" width="6.42857142857143" style="751" customWidth="1"/>
    <col min="3860" max="3860" width="12.2857142857143" style="751" customWidth="1"/>
    <col min="3861" max="3861" width="0" style="751" hidden="1" customWidth="1"/>
    <col min="3862" max="3862" width="3.71428571428571" style="751" customWidth="1"/>
    <col min="3863" max="3863" width="11.1428571428571" style="751" customWidth="1"/>
    <col min="3864" max="3865" width="10.5714285714286" style="751"/>
    <col min="3866" max="3866" width="11.1428571428571" style="751" customWidth="1"/>
    <col min="3867" max="4096" width="10.5714285714286" style="751"/>
    <col min="4097" max="4104" width="0" style="751" hidden="1" customWidth="1"/>
    <col min="4105" max="4105" width="3.71428571428571" style="751" customWidth="1"/>
    <col min="4106" max="4106" width="3.85714285714286" style="751" customWidth="1"/>
    <col min="4107" max="4107" width="3.71428571428571" style="751" customWidth="1"/>
    <col min="4108" max="4108" width="12.7142857142857" style="751" customWidth="1"/>
    <col min="4109" max="4109" width="52.7142857142857" style="751" customWidth="1"/>
    <col min="4110" max="4113" width="0" style="751" hidden="1" customWidth="1"/>
    <col min="4114" max="4114" width="12.2857142857143" style="751" customWidth="1"/>
    <col min="4115" max="4115" width="6.42857142857143" style="751" customWidth="1"/>
    <col min="4116" max="4116" width="12.2857142857143" style="751" customWidth="1"/>
    <col min="4117" max="4117" width="0" style="751" hidden="1" customWidth="1"/>
    <col min="4118" max="4118" width="3.71428571428571" style="751" customWidth="1"/>
    <col min="4119" max="4119" width="11.1428571428571" style="751" customWidth="1"/>
    <col min="4120" max="4121" width="10.5714285714286" style="751"/>
    <col min="4122" max="4122" width="11.1428571428571" style="751" customWidth="1"/>
    <col min="4123" max="4352" width="10.5714285714286" style="751"/>
    <col min="4353" max="4360" width="0" style="751" hidden="1" customWidth="1"/>
    <col min="4361" max="4361" width="3.71428571428571" style="751" customWidth="1"/>
    <col min="4362" max="4362" width="3.85714285714286" style="751" customWidth="1"/>
    <col min="4363" max="4363" width="3.71428571428571" style="751" customWidth="1"/>
    <col min="4364" max="4364" width="12.7142857142857" style="751" customWidth="1"/>
    <col min="4365" max="4365" width="52.7142857142857" style="751" customWidth="1"/>
    <col min="4366" max="4369" width="0" style="751" hidden="1" customWidth="1"/>
    <col min="4370" max="4370" width="12.2857142857143" style="751" customWidth="1"/>
    <col min="4371" max="4371" width="6.42857142857143" style="751" customWidth="1"/>
    <col min="4372" max="4372" width="12.2857142857143" style="751" customWidth="1"/>
    <col min="4373" max="4373" width="0" style="751" hidden="1" customWidth="1"/>
    <col min="4374" max="4374" width="3.71428571428571" style="751" customWidth="1"/>
    <col min="4375" max="4375" width="11.1428571428571" style="751" customWidth="1"/>
    <col min="4376" max="4377" width="10.5714285714286" style="751"/>
    <col min="4378" max="4378" width="11.1428571428571" style="751" customWidth="1"/>
    <col min="4379" max="4608" width="10.5714285714286" style="751"/>
    <col min="4609" max="4616" width="0" style="751" hidden="1" customWidth="1"/>
    <col min="4617" max="4617" width="3.71428571428571" style="751" customWidth="1"/>
    <col min="4618" max="4618" width="3.85714285714286" style="751" customWidth="1"/>
    <col min="4619" max="4619" width="3.71428571428571" style="751" customWidth="1"/>
    <col min="4620" max="4620" width="12.7142857142857" style="751" customWidth="1"/>
    <col min="4621" max="4621" width="52.7142857142857" style="751" customWidth="1"/>
    <col min="4622" max="4625" width="0" style="751" hidden="1" customWidth="1"/>
    <col min="4626" max="4626" width="12.2857142857143" style="751" customWidth="1"/>
    <col min="4627" max="4627" width="6.42857142857143" style="751" customWidth="1"/>
    <col min="4628" max="4628" width="12.2857142857143" style="751" customWidth="1"/>
    <col min="4629" max="4629" width="0" style="751" hidden="1" customWidth="1"/>
    <col min="4630" max="4630" width="3.71428571428571" style="751" customWidth="1"/>
    <col min="4631" max="4631" width="11.1428571428571" style="751" customWidth="1"/>
    <col min="4632" max="4633" width="10.5714285714286" style="751"/>
    <col min="4634" max="4634" width="11.1428571428571" style="751" customWidth="1"/>
    <col min="4635" max="4864" width="10.5714285714286" style="751"/>
    <col min="4865" max="4872" width="0" style="751" hidden="1" customWidth="1"/>
    <col min="4873" max="4873" width="3.71428571428571" style="751" customWidth="1"/>
    <col min="4874" max="4874" width="3.85714285714286" style="751" customWidth="1"/>
    <col min="4875" max="4875" width="3.71428571428571" style="751" customWidth="1"/>
    <col min="4876" max="4876" width="12.7142857142857" style="751" customWidth="1"/>
    <col min="4877" max="4877" width="52.7142857142857" style="751" customWidth="1"/>
    <col min="4878" max="4881" width="0" style="751" hidden="1" customWidth="1"/>
    <col min="4882" max="4882" width="12.2857142857143" style="751" customWidth="1"/>
    <col min="4883" max="4883" width="6.42857142857143" style="751" customWidth="1"/>
    <col min="4884" max="4884" width="12.2857142857143" style="751" customWidth="1"/>
    <col min="4885" max="4885" width="0" style="751" hidden="1" customWidth="1"/>
    <col min="4886" max="4886" width="3.71428571428571" style="751" customWidth="1"/>
    <col min="4887" max="4887" width="11.1428571428571" style="751" customWidth="1"/>
    <col min="4888" max="4889" width="10.5714285714286" style="751"/>
    <col min="4890" max="4890" width="11.1428571428571" style="751" customWidth="1"/>
    <col min="4891" max="5120" width="10.5714285714286" style="751"/>
    <col min="5121" max="5128" width="0" style="751" hidden="1" customWidth="1"/>
    <col min="5129" max="5129" width="3.71428571428571" style="751" customWidth="1"/>
    <col min="5130" max="5130" width="3.85714285714286" style="751" customWidth="1"/>
    <col min="5131" max="5131" width="3.71428571428571" style="751" customWidth="1"/>
    <col min="5132" max="5132" width="12.7142857142857" style="751" customWidth="1"/>
    <col min="5133" max="5133" width="52.7142857142857" style="751" customWidth="1"/>
    <col min="5134" max="5137" width="0" style="751" hidden="1" customWidth="1"/>
    <col min="5138" max="5138" width="12.2857142857143" style="751" customWidth="1"/>
    <col min="5139" max="5139" width="6.42857142857143" style="751" customWidth="1"/>
    <col min="5140" max="5140" width="12.2857142857143" style="751" customWidth="1"/>
    <col min="5141" max="5141" width="0" style="751" hidden="1" customWidth="1"/>
    <col min="5142" max="5142" width="3.71428571428571" style="751" customWidth="1"/>
    <col min="5143" max="5143" width="11.1428571428571" style="751" customWidth="1"/>
    <col min="5144" max="5145" width="10.5714285714286" style="751"/>
    <col min="5146" max="5146" width="11.1428571428571" style="751" customWidth="1"/>
    <col min="5147" max="5376" width="10.5714285714286" style="751"/>
    <col min="5377" max="5384" width="0" style="751" hidden="1" customWidth="1"/>
    <col min="5385" max="5385" width="3.71428571428571" style="751" customWidth="1"/>
    <col min="5386" max="5386" width="3.85714285714286" style="751" customWidth="1"/>
    <col min="5387" max="5387" width="3.71428571428571" style="751" customWidth="1"/>
    <col min="5388" max="5388" width="12.7142857142857" style="751" customWidth="1"/>
    <col min="5389" max="5389" width="52.7142857142857" style="751" customWidth="1"/>
    <col min="5390" max="5393" width="0" style="751" hidden="1" customWidth="1"/>
    <col min="5394" max="5394" width="12.2857142857143" style="751" customWidth="1"/>
    <col min="5395" max="5395" width="6.42857142857143" style="751" customWidth="1"/>
    <col min="5396" max="5396" width="12.2857142857143" style="751" customWidth="1"/>
    <col min="5397" max="5397" width="0" style="751" hidden="1" customWidth="1"/>
    <col min="5398" max="5398" width="3.71428571428571" style="751" customWidth="1"/>
    <col min="5399" max="5399" width="11.1428571428571" style="751" customWidth="1"/>
    <col min="5400" max="5401" width="10.5714285714286" style="751"/>
    <col min="5402" max="5402" width="11.1428571428571" style="751" customWidth="1"/>
    <col min="5403" max="5632" width="10.5714285714286" style="751"/>
    <col min="5633" max="5640" width="0" style="751" hidden="1" customWidth="1"/>
    <col min="5641" max="5641" width="3.71428571428571" style="751" customWidth="1"/>
    <col min="5642" max="5642" width="3.85714285714286" style="751" customWidth="1"/>
    <col min="5643" max="5643" width="3.71428571428571" style="751" customWidth="1"/>
    <col min="5644" max="5644" width="12.7142857142857" style="751" customWidth="1"/>
    <col min="5645" max="5645" width="52.7142857142857" style="751" customWidth="1"/>
    <col min="5646" max="5649" width="0" style="751" hidden="1" customWidth="1"/>
    <col min="5650" max="5650" width="12.2857142857143" style="751" customWidth="1"/>
    <col min="5651" max="5651" width="6.42857142857143" style="751" customWidth="1"/>
    <col min="5652" max="5652" width="12.2857142857143" style="751" customWidth="1"/>
    <col min="5653" max="5653" width="0" style="751" hidden="1" customWidth="1"/>
    <col min="5654" max="5654" width="3.71428571428571" style="751" customWidth="1"/>
    <col min="5655" max="5655" width="11.1428571428571" style="751" customWidth="1"/>
    <col min="5656" max="5657" width="10.5714285714286" style="751"/>
    <col min="5658" max="5658" width="11.1428571428571" style="751" customWidth="1"/>
    <col min="5659" max="5888" width="10.5714285714286" style="751"/>
    <col min="5889" max="5896" width="0" style="751" hidden="1" customWidth="1"/>
    <col min="5897" max="5897" width="3.71428571428571" style="751" customWidth="1"/>
    <col min="5898" max="5898" width="3.85714285714286" style="751" customWidth="1"/>
    <col min="5899" max="5899" width="3.71428571428571" style="751" customWidth="1"/>
    <col min="5900" max="5900" width="12.7142857142857" style="751" customWidth="1"/>
    <col min="5901" max="5901" width="52.7142857142857" style="751" customWidth="1"/>
    <col min="5902" max="5905" width="0" style="751" hidden="1" customWidth="1"/>
    <col min="5906" max="5906" width="12.2857142857143" style="751" customWidth="1"/>
    <col min="5907" max="5907" width="6.42857142857143" style="751" customWidth="1"/>
    <col min="5908" max="5908" width="12.2857142857143" style="751" customWidth="1"/>
    <col min="5909" max="5909" width="0" style="751" hidden="1" customWidth="1"/>
    <col min="5910" max="5910" width="3.71428571428571" style="751" customWidth="1"/>
    <col min="5911" max="5911" width="11.1428571428571" style="751" customWidth="1"/>
    <col min="5912" max="5913" width="10.5714285714286" style="751"/>
    <col min="5914" max="5914" width="11.1428571428571" style="751" customWidth="1"/>
    <col min="5915" max="6144" width="10.5714285714286" style="751"/>
    <col min="6145" max="6152" width="0" style="751" hidden="1" customWidth="1"/>
    <col min="6153" max="6153" width="3.71428571428571" style="751" customWidth="1"/>
    <col min="6154" max="6154" width="3.85714285714286" style="751" customWidth="1"/>
    <col min="6155" max="6155" width="3.71428571428571" style="751" customWidth="1"/>
    <col min="6156" max="6156" width="12.7142857142857" style="751" customWidth="1"/>
    <col min="6157" max="6157" width="52.7142857142857" style="751" customWidth="1"/>
    <col min="6158" max="6161" width="0" style="751" hidden="1" customWidth="1"/>
    <col min="6162" max="6162" width="12.2857142857143" style="751" customWidth="1"/>
    <col min="6163" max="6163" width="6.42857142857143" style="751" customWidth="1"/>
    <col min="6164" max="6164" width="12.2857142857143" style="751" customWidth="1"/>
    <col min="6165" max="6165" width="0" style="751" hidden="1" customWidth="1"/>
    <col min="6166" max="6166" width="3.71428571428571" style="751" customWidth="1"/>
    <col min="6167" max="6167" width="11.1428571428571" style="751" customWidth="1"/>
    <col min="6168" max="6169" width="10.5714285714286" style="751"/>
    <col min="6170" max="6170" width="11.1428571428571" style="751" customWidth="1"/>
    <col min="6171" max="6400" width="10.5714285714286" style="751"/>
    <col min="6401" max="6408" width="0" style="751" hidden="1" customWidth="1"/>
    <col min="6409" max="6409" width="3.71428571428571" style="751" customWidth="1"/>
    <col min="6410" max="6410" width="3.85714285714286" style="751" customWidth="1"/>
    <col min="6411" max="6411" width="3.71428571428571" style="751" customWidth="1"/>
    <col min="6412" max="6412" width="12.7142857142857" style="751" customWidth="1"/>
    <col min="6413" max="6413" width="52.7142857142857" style="751" customWidth="1"/>
    <col min="6414" max="6417" width="0" style="751" hidden="1" customWidth="1"/>
    <col min="6418" max="6418" width="12.2857142857143" style="751" customWidth="1"/>
    <col min="6419" max="6419" width="6.42857142857143" style="751" customWidth="1"/>
    <col min="6420" max="6420" width="12.2857142857143" style="751" customWidth="1"/>
    <col min="6421" max="6421" width="0" style="751" hidden="1" customWidth="1"/>
    <col min="6422" max="6422" width="3.71428571428571" style="751" customWidth="1"/>
    <col min="6423" max="6423" width="11.1428571428571" style="751" customWidth="1"/>
    <col min="6424" max="6425" width="10.5714285714286" style="751"/>
    <col min="6426" max="6426" width="11.1428571428571" style="751" customWidth="1"/>
    <col min="6427" max="6656" width="10.5714285714286" style="751"/>
    <col min="6657" max="6664" width="0" style="751" hidden="1" customWidth="1"/>
    <col min="6665" max="6665" width="3.71428571428571" style="751" customWidth="1"/>
    <col min="6666" max="6666" width="3.85714285714286" style="751" customWidth="1"/>
    <col min="6667" max="6667" width="3.71428571428571" style="751" customWidth="1"/>
    <col min="6668" max="6668" width="12.7142857142857" style="751" customWidth="1"/>
    <col min="6669" max="6669" width="52.7142857142857" style="751" customWidth="1"/>
    <col min="6670" max="6673" width="0" style="751" hidden="1" customWidth="1"/>
    <col min="6674" max="6674" width="12.2857142857143" style="751" customWidth="1"/>
    <col min="6675" max="6675" width="6.42857142857143" style="751" customWidth="1"/>
    <col min="6676" max="6676" width="12.2857142857143" style="751" customWidth="1"/>
    <col min="6677" max="6677" width="0" style="751" hidden="1" customWidth="1"/>
    <col min="6678" max="6678" width="3.71428571428571" style="751" customWidth="1"/>
    <col min="6679" max="6679" width="11.1428571428571" style="751" customWidth="1"/>
    <col min="6680" max="6681" width="10.5714285714286" style="751"/>
    <col min="6682" max="6682" width="11.1428571428571" style="751" customWidth="1"/>
    <col min="6683" max="6912" width="10.5714285714286" style="751"/>
    <col min="6913" max="6920" width="0" style="751" hidden="1" customWidth="1"/>
    <col min="6921" max="6921" width="3.71428571428571" style="751" customWidth="1"/>
    <col min="6922" max="6922" width="3.85714285714286" style="751" customWidth="1"/>
    <col min="6923" max="6923" width="3.71428571428571" style="751" customWidth="1"/>
    <col min="6924" max="6924" width="12.7142857142857" style="751" customWidth="1"/>
    <col min="6925" max="6925" width="52.7142857142857" style="751" customWidth="1"/>
    <col min="6926" max="6929" width="0" style="751" hidden="1" customWidth="1"/>
    <col min="6930" max="6930" width="12.2857142857143" style="751" customWidth="1"/>
    <col min="6931" max="6931" width="6.42857142857143" style="751" customWidth="1"/>
    <col min="6932" max="6932" width="12.2857142857143" style="751" customWidth="1"/>
    <col min="6933" max="6933" width="0" style="751" hidden="1" customWidth="1"/>
    <col min="6934" max="6934" width="3.71428571428571" style="751" customWidth="1"/>
    <col min="6935" max="6935" width="11.1428571428571" style="751" customWidth="1"/>
    <col min="6936" max="6937" width="10.5714285714286" style="751"/>
    <col min="6938" max="6938" width="11.1428571428571" style="751" customWidth="1"/>
    <col min="6939" max="7168" width="10.5714285714286" style="751"/>
    <col min="7169" max="7176" width="0" style="751" hidden="1" customWidth="1"/>
    <col min="7177" max="7177" width="3.71428571428571" style="751" customWidth="1"/>
    <col min="7178" max="7178" width="3.85714285714286" style="751" customWidth="1"/>
    <col min="7179" max="7179" width="3.71428571428571" style="751" customWidth="1"/>
    <col min="7180" max="7180" width="12.7142857142857" style="751" customWidth="1"/>
    <col min="7181" max="7181" width="52.7142857142857" style="751" customWidth="1"/>
    <col min="7182" max="7185" width="0" style="751" hidden="1" customWidth="1"/>
    <col min="7186" max="7186" width="12.2857142857143" style="751" customWidth="1"/>
    <col min="7187" max="7187" width="6.42857142857143" style="751" customWidth="1"/>
    <col min="7188" max="7188" width="12.2857142857143" style="751" customWidth="1"/>
    <col min="7189" max="7189" width="0" style="751" hidden="1" customWidth="1"/>
    <col min="7190" max="7190" width="3.71428571428571" style="751" customWidth="1"/>
    <col min="7191" max="7191" width="11.1428571428571" style="751" customWidth="1"/>
    <col min="7192" max="7193" width="10.5714285714286" style="751"/>
    <col min="7194" max="7194" width="11.1428571428571" style="751" customWidth="1"/>
    <col min="7195" max="7424" width="10.5714285714286" style="751"/>
    <col min="7425" max="7432" width="0" style="751" hidden="1" customWidth="1"/>
    <col min="7433" max="7433" width="3.71428571428571" style="751" customWidth="1"/>
    <col min="7434" max="7434" width="3.85714285714286" style="751" customWidth="1"/>
    <col min="7435" max="7435" width="3.71428571428571" style="751" customWidth="1"/>
    <col min="7436" max="7436" width="12.7142857142857" style="751" customWidth="1"/>
    <col min="7437" max="7437" width="52.7142857142857" style="751" customWidth="1"/>
    <col min="7438" max="7441" width="0" style="751" hidden="1" customWidth="1"/>
    <col min="7442" max="7442" width="12.2857142857143" style="751" customWidth="1"/>
    <col min="7443" max="7443" width="6.42857142857143" style="751" customWidth="1"/>
    <col min="7444" max="7444" width="12.2857142857143" style="751" customWidth="1"/>
    <col min="7445" max="7445" width="0" style="751" hidden="1" customWidth="1"/>
    <col min="7446" max="7446" width="3.71428571428571" style="751" customWidth="1"/>
    <col min="7447" max="7447" width="11.1428571428571" style="751" customWidth="1"/>
    <col min="7448" max="7449" width="10.5714285714286" style="751"/>
    <col min="7450" max="7450" width="11.1428571428571" style="751" customWidth="1"/>
    <col min="7451" max="7680" width="10.5714285714286" style="751"/>
    <col min="7681" max="7688" width="0" style="751" hidden="1" customWidth="1"/>
    <col min="7689" max="7689" width="3.71428571428571" style="751" customWidth="1"/>
    <col min="7690" max="7690" width="3.85714285714286" style="751" customWidth="1"/>
    <col min="7691" max="7691" width="3.71428571428571" style="751" customWidth="1"/>
    <col min="7692" max="7692" width="12.7142857142857" style="751" customWidth="1"/>
    <col min="7693" max="7693" width="52.7142857142857" style="751" customWidth="1"/>
    <col min="7694" max="7697" width="0" style="751" hidden="1" customWidth="1"/>
    <col min="7698" max="7698" width="12.2857142857143" style="751" customWidth="1"/>
    <col min="7699" max="7699" width="6.42857142857143" style="751" customWidth="1"/>
    <col min="7700" max="7700" width="12.2857142857143" style="751" customWidth="1"/>
    <col min="7701" max="7701" width="0" style="751" hidden="1" customWidth="1"/>
    <col min="7702" max="7702" width="3.71428571428571" style="751" customWidth="1"/>
    <col min="7703" max="7703" width="11.1428571428571" style="751" customWidth="1"/>
    <col min="7704" max="7705" width="10.5714285714286" style="751"/>
    <col min="7706" max="7706" width="11.1428571428571" style="751" customWidth="1"/>
    <col min="7707" max="7936" width="10.5714285714286" style="751"/>
    <col min="7937" max="7944" width="0" style="751" hidden="1" customWidth="1"/>
    <col min="7945" max="7945" width="3.71428571428571" style="751" customWidth="1"/>
    <col min="7946" max="7946" width="3.85714285714286" style="751" customWidth="1"/>
    <col min="7947" max="7947" width="3.71428571428571" style="751" customWidth="1"/>
    <col min="7948" max="7948" width="12.7142857142857" style="751" customWidth="1"/>
    <col min="7949" max="7949" width="52.7142857142857" style="751" customWidth="1"/>
    <col min="7950" max="7953" width="0" style="751" hidden="1" customWidth="1"/>
    <col min="7954" max="7954" width="12.2857142857143" style="751" customWidth="1"/>
    <col min="7955" max="7955" width="6.42857142857143" style="751" customWidth="1"/>
    <col min="7956" max="7956" width="12.2857142857143" style="751" customWidth="1"/>
    <col min="7957" max="7957" width="0" style="751" hidden="1" customWidth="1"/>
    <col min="7958" max="7958" width="3.71428571428571" style="751" customWidth="1"/>
    <col min="7959" max="7959" width="11.1428571428571" style="751" customWidth="1"/>
    <col min="7960" max="7961" width="10.5714285714286" style="751"/>
    <col min="7962" max="7962" width="11.1428571428571" style="751" customWidth="1"/>
    <col min="7963" max="8192" width="10.5714285714286" style="751"/>
    <col min="8193" max="8200" width="0" style="751" hidden="1" customWidth="1"/>
    <col min="8201" max="8201" width="3.71428571428571" style="751" customWidth="1"/>
    <col min="8202" max="8202" width="3.85714285714286" style="751" customWidth="1"/>
    <col min="8203" max="8203" width="3.71428571428571" style="751" customWidth="1"/>
    <col min="8204" max="8204" width="12.7142857142857" style="751" customWidth="1"/>
    <col min="8205" max="8205" width="52.7142857142857" style="751" customWidth="1"/>
    <col min="8206" max="8209" width="0" style="751" hidden="1" customWidth="1"/>
    <col min="8210" max="8210" width="12.2857142857143" style="751" customWidth="1"/>
    <col min="8211" max="8211" width="6.42857142857143" style="751" customWidth="1"/>
    <col min="8212" max="8212" width="12.2857142857143" style="751" customWidth="1"/>
    <col min="8213" max="8213" width="0" style="751" hidden="1" customWidth="1"/>
    <col min="8214" max="8214" width="3.71428571428571" style="751" customWidth="1"/>
    <col min="8215" max="8215" width="11.1428571428571" style="751" customWidth="1"/>
    <col min="8216" max="8217" width="10.5714285714286" style="751"/>
    <col min="8218" max="8218" width="11.1428571428571" style="751" customWidth="1"/>
    <col min="8219" max="8448" width="10.5714285714286" style="751"/>
    <col min="8449" max="8456" width="0" style="751" hidden="1" customWidth="1"/>
    <col min="8457" max="8457" width="3.71428571428571" style="751" customWidth="1"/>
    <col min="8458" max="8458" width="3.85714285714286" style="751" customWidth="1"/>
    <col min="8459" max="8459" width="3.71428571428571" style="751" customWidth="1"/>
    <col min="8460" max="8460" width="12.7142857142857" style="751" customWidth="1"/>
    <col min="8461" max="8461" width="52.7142857142857" style="751" customWidth="1"/>
    <col min="8462" max="8465" width="0" style="751" hidden="1" customWidth="1"/>
    <col min="8466" max="8466" width="12.2857142857143" style="751" customWidth="1"/>
    <col min="8467" max="8467" width="6.42857142857143" style="751" customWidth="1"/>
    <col min="8468" max="8468" width="12.2857142857143" style="751" customWidth="1"/>
    <col min="8469" max="8469" width="0" style="751" hidden="1" customWidth="1"/>
    <col min="8470" max="8470" width="3.71428571428571" style="751" customWidth="1"/>
    <col min="8471" max="8471" width="11.1428571428571" style="751" customWidth="1"/>
    <col min="8472" max="8473" width="10.5714285714286" style="751"/>
    <col min="8474" max="8474" width="11.1428571428571" style="751" customWidth="1"/>
    <col min="8475" max="8704" width="10.5714285714286" style="751"/>
    <col min="8705" max="8712" width="0" style="751" hidden="1" customWidth="1"/>
    <col min="8713" max="8713" width="3.71428571428571" style="751" customWidth="1"/>
    <col min="8714" max="8714" width="3.85714285714286" style="751" customWidth="1"/>
    <col min="8715" max="8715" width="3.71428571428571" style="751" customWidth="1"/>
    <col min="8716" max="8716" width="12.7142857142857" style="751" customWidth="1"/>
    <col min="8717" max="8717" width="52.7142857142857" style="751" customWidth="1"/>
    <col min="8718" max="8721" width="0" style="751" hidden="1" customWidth="1"/>
    <col min="8722" max="8722" width="12.2857142857143" style="751" customWidth="1"/>
    <col min="8723" max="8723" width="6.42857142857143" style="751" customWidth="1"/>
    <col min="8724" max="8724" width="12.2857142857143" style="751" customWidth="1"/>
    <col min="8725" max="8725" width="0" style="751" hidden="1" customWidth="1"/>
    <col min="8726" max="8726" width="3.71428571428571" style="751" customWidth="1"/>
    <col min="8727" max="8727" width="11.1428571428571" style="751" customWidth="1"/>
    <col min="8728" max="8729" width="10.5714285714286" style="751"/>
    <col min="8730" max="8730" width="11.1428571428571" style="751" customWidth="1"/>
    <col min="8731" max="8960" width="10.5714285714286" style="751"/>
    <col min="8961" max="8968" width="0" style="751" hidden="1" customWidth="1"/>
    <col min="8969" max="8969" width="3.71428571428571" style="751" customWidth="1"/>
    <col min="8970" max="8970" width="3.85714285714286" style="751" customWidth="1"/>
    <col min="8971" max="8971" width="3.71428571428571" style="751" customWidth="1"/>
    <col min="8972" max="8972" width="12.7142857142857" style="751" customWidth="1"/>
    <col min="8973" max="8973" width="52.7142857142857" style="751" customWidth="1"/>
    <col min="8974" max="8977" width="0" style="751" hidden="1" customWidth="1"/>
    <col min="8978" max="8978" width="12.2857142857143" style="751" customWidth="1"/>
    <col min="8979" max="8979" width="6.42857142857143" style="751" customWidth="1"/>
    <col min="8980" max="8980" width="12.2857142857143" style="751" customWidth="1"/>
    <col min="8981" max="8981" width="0" style="751" hidden="1" customWidth="1"/>
    <col min="8982" max="8982" width="3.71428571428571" style="751" customWidth="1"/>
    <col min="8983" max="8983" width="11.1428571428571" style="751" customWidth="1"/>
    <col min="8984" max="8985" width="10.5714285714286" style="751"/>
    <col min="8986" max="8986" width="11.1428571428571" style="751" customWidth="1"/>
    <col min="8987" max="9216" width="10.5714285714286" style="751"/>
    <col min="9217" max="9224" width="0" style="751" hidden="1" customWidth="1"/>
    <col min="9225" max="9225" width="3.71428571428571" style="751" customWidth="1"/>
    <col min="9226" max="9226" width="3.85714285714286" style="751" customWidth="1"/>
    <col min="9227" max="9227" width="3.71428571428571" style="751" customWidth="1"/>
    <col min="9228" max="9228" width="12.7142857142857" style="751" customWidth="1"/>
    <col min="9229" max="9229" width="52.7142857142857" style="751" customWidth="1"/>
    <col min="9230" max="9233" width="0" style="751" hidden="1" customWidth="1"/>
    <col min="9234" max="9234" width="12.2857142857143" style="751" customWidth="1"/>
    <col min="9235" max="9235" width="6.42857142857143" style="751" customWidth="1"/>
    <col min="9236" max="9236" width="12.2857142857143" style="751" customWidth="1"/>
    <col min="9237" max="9237" width="0" style="751" hidden="1" customWidth="1"/>
    <col min="9238" max="9238" width="3.71428571428571" style="751" customWidth="1"/>
    <col min="9239" max="9239" width="11.1428571428571" style="751" customWidth="1"/>
    <col min="9240" max="9241" width="10.5714285714286" style="751"/>
    <col min="9242" max="9242" width="11.1428571428571" style="751" customWidth="1"/>
    <col min="9243" max="9472" width="10.5714285714286" style="751"/>
    <col min="9473" max="9480" width="0" style="751" hidden="1" customWidth="1"/>
    <col min="9481" max="9481" width="3.71428571428571" style="751" customWidth="1"/>
    <col min="9482" max="9482" width="3.85714285714286" style="751" customWidth="1"/>
    <col min="9483" max="9483" width="3.71428571428571" style="751" customWidth="1"/>
    <col min="9484" max="9484" width="12.7142857142857" style="751" customWidth="1"/>
    <col min="9485" max="9485" width="52.7142857142857" style="751" customWidth="1"/>
    <col min="9486" max="9489" width="0" style="751" hidden="1" customWidth="1"/>
    <col min="9490" max="9490" width="12.2857142857143" style="751" customWidth="1"/>
    <col min="9491" max="9491" width="6.42857142857143" style="751" customWidth="1"/>
    <col min="9492" max="9492" width="12.2857142857143" style="751" customWidth="1"/>
    <col min="9493" max="9493" width="0" style="751" hidden="1" customWidth="1"/>
    <col min="9494" max="9494" width="3.71428571428571" style="751" customWidth="1"/>
    <col min="9495" max="9495" width="11.1428571428571" style="751" customWidth="1"/>
    <col min="9496" max="9497" width="10.5714285714286" style="751"/>
    <col min="9498" max="9498" width="11.1428571428571" style="751" customWidth="1"/>
    <col min="9499" max="9728" width="10.5714285714286" style="751"/>
    <col min="9729" max="9736" width="0" style="751" hidden="1" customWidth="1"/>
    <col min="9737" max="9737" width="3.71428571428571" style="751" customWidth="1"/>
    <col min="9738" max="9738" width="3.85714285714286" style="751" customWidth="1"/>
    <col min="9739" max="9739" width="3.71428571428571" style="751" customWidth="1"/>
    <col min="9740" max="9740" width="12.7142857142857" style="751" customWidth="1"/>
    <col min="9741" max="9741" width="52.7142857142857" style="751" customWidth="1"/>
    <col min="9742" max="9745" width="0" style="751" hidden="1" customWidth="1"/>
    <col min="9746" max="9746" width="12.2857142857143" style="751" customWidth="1"/>
    <col min="9747" max="9747" width="6.42857142857143" style="751" customWidth="1"/>
    <col min="9748" max="9748" width="12.2857142857143" style="751" customWidth="1"/>
    <col min="9749" max="9749" width="0" style="751" hidden="1" customWidth="1"/>
    <col min="9750" max="9750" width="3.71428571428571" style="751" customWidth="1"/>
    <col min="9751" max="9751" width="11.1428571428571" style="751" customWidth="1"/>
    <col min="9752" max="9753" width="10.5714285714286" style="751"/>
    <col min="9754" max="9754" width="11.1428571428571" style="751" customWidth="1"/>
    <col min="9755" max="9984" width="10.5714285714286" style="751"/>
    <col min="9985" max="9992" width="0" style="751" hidden="1" customWidth="1"/>
    <col min="9993" max="9993" width="3.71428571428571" style="751" customWidth="1"/>
    <col min="9994" max="9994" width="3.85714285714286" style="751" customWidth="1"/>
    <col min="9995" max="9995" width="3.71428571428571" style="751" customWidth="1"/>
    <col min="9996" max="9996" width="12.7142857142857" style="751" customWidth="1"/>
    <col min="9997" max="9997" width="52.7142857142857" style="751" customWidth="1"/>
    <col min="9998" max="10001" width="0" style="751" hidden="1" customWidth="1"/>
    <col min="10002" max="10002" width="12.2857142857143" style="751" customWidth="1"/>
    <col min="10003" max="10003" width="6.42857142857143" style="751" customWidth="1"/>
    <col min="10004" max="10004" width="12.2857142857143" style="751" customWidth="1"/>
    <col min="10005" max="10005" width="0" style="751" hidden="1" customWidth="1"/>
    <col min="10006" max="10006" width="3.71428571428571" style="751" customWidth="1"/>
    <col min="10007" max="10007" width="11.1428571428571" style="751" customWidth="1"/>
    <col min="10008" max="10009" width="10.5714285714286" style="751"/>
    <col min="10010" max="10010" width="11.1428571428571" style="751" customWidth="1"/>
    <col min="10011" max="10240" width="10.5714285714286" style="751"/>
    <col min="10241" max="10248" width="0" style="751" hidden="1" customWidth="1"/>
    <col min="10249" max="10249" width="3.71428571428571" style="751" customWidth="1"/>
    <col min="10250" max="10250" width="3.85714285714286" style="751" customWidth="1"/>
    <col min="10251" max="10251" width="3.71428571428571" style="751" customWidth="1"/>
    <col min="10252" max="10252" width="12.7142857142857" style="751" customWidth="1"/>
    <col min="10253" max="10253" width="52.7142857142857" style="751" customWidth="1"/>
    <col min="10254" max="10257" width="0" style="751" hidden="1" customWidth="1"/>
    <col min="10258" max="10258" width="12.2857142857143" style="751" customWidth="1"/>
    <col min="10259" max="10259" width="6.42857142857143" style="751" customWidth="1"/>
    <col min="10260" max="10260" width="12.2857142857143" style="751" customWidth="1"/>
    <col min="10261" max="10261" width="0" style="751" hidden="1" customWidth="1"/>
    <col min="10262" max="10262" width="3.71428571428571" style="751" customWidth="1"/>
    <col min="10263" max="10263" width="11.1428571428571" style="751" customWidth="1"/>
    <col min="10264" max="10265" width="10.5714285714286" style="751"/>
    <col min="10266" max="10266" width="11.1428571428571" style="751" customWidth="1"/>
    <col min="10267" max="10496" width="10.5714285714286" style="751"/>
    <col min="10497" max="10504" width="0" style="751" hidden="1" customWidth="1"/>
    <col min="10505" max="10505" width="3.71428571428571" style="751" customWidth="1"/>
    <col min="10506" max="10506" width="3.85714285714286" style="751" customWidth="1"/>
    <col min="10507" max="10507" width="3.71428571428571" style="751" customWidth="1"/>
    <col min="10508" max="10508" width="12.7142857142857" style="751" customWidth="1"/>
    <col min="10509" max="10509" width="52.7142857142857" style="751" customWidth="1"/>
    <col min="10510" max="10513" width="0" style="751" hidden="1" customWidth="1"/>
    <col min="10514" max="10514" width="12.2857142857143" style="751" customWidth="1"/>
    <col min="10515" max="10515" width="6.42857142857143" style="751" customWidth="1"/>
    <col min="10516" max="10516" width="12.2857142857143" style="751" customWidth="1"/>
    <col min="10517" max="10517" width="0" style="751" hidden="1" customWidth="1"/>
    <col min="10518" max="10518" width="3.71428571428571" style="751" customWidth="1"/>
    <col min="10519" max="10519" width="11.1428571428571" style="751" customWidth="1"/>
    <col min="10520" max="10521" width="10.5714285714286" style="751"/>
    <col min="10522" max="10522" width="11.1428571428571" style="751" customWidth="1"/>
    <col min="10523" max="10752" width="10.5714285714286" style="751"/>
    <col min="10753" max="10760" width="0" style="751" hidden="1" customWidth="1"/>
    <col min="10761" max="10761" width="3.71428571428571" style="751" customWidth="1"/>
    <col min="10762" max="10762" width="3.85714285714286" style="751" customWidth="1"/>
    <col min="10763" max="10763" width="3.71428571428571" style="751" customWidth="1"/>
    <col min="10764" max="10764" width="12.7142857142857" style="751" customWidth="1"/>
    <col min="10765" max="10765" width="52.7142857142857" style="751" customWidth="1"/>
    <col min="10766" max="10769" width="0" style="751" hidden="1" customWidth="1"/>
    <col min="10770" max="10770" width="12.2857142857143" style="751" customWidth="1"/>
    <col min="10771" max="10771" width="6.42857142857143" style="751" customWidth="1"/>
    <col min="10772" max="10772" width="12.2857142857143" style="751" customWidth="1"/>
    <col min="10773" max="10773" width="0" style="751" hidden="1" customWidth="1"/>
    <col min="10774" max="10774" width="3.71428571428571" style="751" customWidth="1"/>
    <col min="10775" max="10775" width="11.1428571428571" style="751" customWidth="1"/>
    <col min="10776" max="10777" width="10.5714285714286" style="751"/>
    <col min="10778" max="10778" width="11.1428571428571" style="751" customWidth="1"/>
    <col min="10779" max="11008" width="10.5714285714286" style="751"/>
    <col min="11009" max="11016" width="0" style="751" hidden="1" customWidth="1"/>
    <col min="11017" max="11017" width="3.71428571428571" style="751" customWidth="1"/>
    <col min="11018" max="11018" width="3.85714285714286" style="751" customWidth="1"/>
    <col min="11019" max="11019" width="3.71428571428571" style="751" customWidth="1"/>
    <col min="11020" max="11020" width="12.7142857142857" style="751" customWidth="1"/>
    <col min="11021" max="11021" width="52.7142857142857" style="751" customWidth="1"/>
    <col min="11022" max="11025" width="0" style="751" hidden="1" customWidth="1"/>
    <col min="11026" max="11026" width="12.2857142857143" style="751" customWidth="1"/>
    <col min="11027" max="11027" width="6.42857142857143" style="751" customWidth="1"/>
    <col min="11028" max="11028" width="12.2857142857143" style="751" customWidth="1"/>
    <col min="11029" max="11029" width="0" style="751" hidden="1" customWidth="1"/>
    <col min="11030" max="11030" width="3.71428571428571" style="751" customWidth="1"/>
    <col min="11031" max="11031" width="11.1428571428571" style="751" customWidth="1"/>
    <col min="11032" max="11033" width="10.5714285714286" style="751"/>
    <col min="11034" max="11034" width="11.1428571428571" style="751" customWidth="1"/>
    <col min="11035" max="11264" width="10.5714285714286" style="751"/>
    <col min="11265" max="11272" width="0" style="751" hidden="1" customWidth="1"/>
    <col min="11273" max="11273" width="3.71428571428571" style="751" customWidth="1"/>
    <col min="11274" max="11274" width="3.85714285714286" style="751" customWidth="1"/>
    <col min="11275" max="11275" width="3.71428571428571" style="751" customWidth="1"/>
    <col min="11276" max="11276" width="12.7142857142857" style="751" customWidth="1"/>
    <col min="11277" max="11277" width="52.7142857142857" style="751" customWidth="1"/>
    <col min="11278" max="11281" width="0" style="751" hidden="1" customWidth="1"/>
    <col min="11282" max="11282" width="12.2857142857143" style="751" customWidth="1"/>
    <col min="11283" max="11283" width="6.42857142857143" style="751" customWidth="1"/>
    <col min="11284" max="11284" width="12.2857142857143" style="751" customWidth="1"/>
    <col min="11285" max="11285" width="0" style="751" hidden="1" customWidth="1"/>
    <col min="11286" max="11286" width="3.71428571428571" style="751" customWidth="1"/>
    <col min="11287" max="11287" width="11.1428571428571" style="751" customWidth="1"/>
    <col min="11288" max="11289" width="10.5714285714286" style="751"/>
    <col min="11290" max="11290" width="11.1428571428571" style="751" customWidth="1"/>
    <col min="11291" max="11520" width="10.5714285714286" style="751"/>
    <col min="11521" max="11528" width="0" style="751" hidden="1" customWidth="1"/>
    <col min="11529" max="11529" width="3.71428571428571" style="751" customWidth="1"/>
    <col min="11530" max="11530" width="3.85714285714286" style="751" customWidth="1"/>
    <col min="11531" max="11531" width="3.71428571428571" style="751" customWidth="1"/>
    <col min="11532" max="11532" width="12.7142857142857" style="751" customWidth="1"/>
    <col min="11533" max="11533" width="52.7142857142857" style="751" customWidth="1"/>
    <col min="11534" max="11537" width="0" style="751" hidden="1" customWidth="1"/>
    <col min="11538" max="11538" width="12.2857142857143" style="751" customWidth="1"/>
    <col min="11539" max="11539" width="6.42857142857143" style="751" customWidth="1"/>
    <col min="11540" max="11540" width="12.2857142857143" style="751" customWidth="1"/>
    <col min="11541" max="11541" width="0" style="751" hidden="1" customWidth="1"/>
    <col min="11542" max="11542" width="3.71428571428571" style="751" customWidth="1"/>
    <col min="11543" max="11543" width="11.1428571428571" style="751" customWidth="1"/>
    <col min="11544" max="11545" width="10.5714285714286" style="751"/>
    <col min="11546" max="11546" width="11.1428571428571" style="751" customWidth="1"/>
    <col min="11547" max="11776" width="10.5714285714286" style="751"/>
    <col min="11777" max="11784" width="0" style="751" hidden="1" customWidth="1"/>
    <col min="11785" max="11785" width="3.71428571428571" style="751" customWidth="1"/>
    <col min="11786" max="11786" width="3.85714285714286" style="751" customWidth="1"/>
    <col min="11787" max="11787" width="3.71428571428571" style="751" customWidth="1"/>
    <col min="11788" max="11788" width="12.7142857142857" style="751" customWidth="1"/>
    <col min="11789" max="11789" width="52.7142857142857" style="751" customWidth="1"/>
    <col min="11790" max="11793" width="0" style="751" hidden="1" customWidth="1"/>
    <col min="11794" max="11794" width="12.2857142857143" style="751" customWidth="1"/>
    <col min="11795" max="11795" width="6.42857142857143" style="751" customWidth="1"/>
    <col min="11796" max="11796" width="12.2857142857143" style="751" customWidth="1"/>
    <col min="11797" max="11797" width="0" style="751" hidden="1" customWidth="1"/>
    <col min="11798" max="11798" width="3.71428571428571" style="751" customWidth="1"/>
    <col min="11799" max="11799" width="11.1428571428571" style="751" customWidth="1"/>
    <col min="11800" max="11801" width="10.5714285714286" style="751"/>
    <col min="11802" max="11802" width="11.1428571428571" style="751" customWidth="1"/>
    <col min="11803" max="12032" width="10.5714285714286" style="751"/>
    <col min="12033" max="12040" width="0" style="751" hidden="1" customWidth="1"/>
    <col min="12041" max="12041" width="3.71428571428571" style="751" customWidth="1"/>
    <col min="12042" max="12042" width="3.85714285714286" style="751" customWidth="1"/>
    <col min="12043" max="12043" width="3.71428571428571" style="751" customWidth="1"/>
    <col min="12044" max="12044" width="12.7142857142857" style="751" customWidth="1"/>
    <col min="12045" max="12045" width="52.7142857142857" style="751" customWidth="1"/>
    <col min="12046" max="12049" width="0" style="751" hidden="1" customWidth="1"/>
    <col min="12050" max="12050" width="12.2857142857143" style="751" customWidth="1"/>
    <col min="12051" max="12051" width="6.42857142857143" style="751" customWidth="1"/>
    <col min="12052" max="12052" width="12.2857142857143" style="751" customWidth="1"/>
    <col min="12053" max="12053" width="0" style="751" hidden="1" customWidth="1"/>
    <col min="12054" max="12054" width="3.71428571428571" style="751" customWidth="1"/>
    <col min="12055" max="12055" width="11.1428571428571" style="751" customWidth="1"/>
    <col min="12056" max="12057" width="10.5714285714286" style="751"/>
    <col min="12058" max="12058" width="11.1428571428571" style="751" customWidth="1"/>
    <col min="12059" max="12288" width="10.5714285714286" style="751"/>
    <col min="12289" max="12296" width="0" style="751" hidden="1" customWidth="1"/>
    <col min="12297" max="12297" width="3.71428571428571" style="751" customWidth="1"/>
    <col min="12298" max="12298" width="3.85714285714286" style="751" customWidth="1"/>
    <col min="12299" max="12299" width="3.71428571428571" style="751" customWidth="1"/>
    <col min="12300" max="12300" width="12.7142857142857" style="751" customWidth="1"/>
    <col min="12301" max="12301" width="52.7142857142857" style="751" customWidth="1"/>
    <col min="12302" max="12305" width="0" style="751" hidden="1" customWidth="1"/>
    <col min="12306" max="12306" width="12.2857142857143" style="751" customWidth="1"/>
    <col min="12307" max="12307" width="6.42857142857143" style="751" customWidth="1"/>
    <col min="12308" max="12308" width="12.2857142857143" style="751" customWidth="1"/>
    <col min="12309" max="12309" width="0" style="751" hidden="1" customWidth="1"/>
    <col min="12310" max="12310" width="3.71428571428571" style="751" customWidth="1"/>
    <col min="12311" max="12311" width="11.1428571428571" style="751" customWidth="1"/>
    <col min="12312" max="12313" width="10.5714285714286" style="751"/>
    <col min="12314" max="12314" width="11.1428571428571" style="751" customWidth="1"/>
    <col min="12315" max="12544" width="10.5714285714286" style="751"/>
    <col min="12545" max="12552" width="0" style="751" hidden="1" customWidth="1"/>
    <col min="12553" max="12553" width="3.71428571428571" style="751" customWidth="1"/>
    <col min="12554" max="12554" width="3.85714285714286" style="751" customWidth="1"/>
    <col min="12555" max="12555" width="3.71428571428571" style="751" customWidth="1"/>
    <col min="12556" max="12556" width="12.7142857142857" style="751" customWidth="1"/>
    <col min="12557" max="12557" width="52.7142857142857" style="751" customWidth="1"/>
    <col min="12558" max="12561" width="0" style="751" hidden="1" customWidth="1"/>
    <col min="12562" max="12562" width="12.2857142857143" style="751" customWidth="1"/>
    <col min="12563" max="12563" width="6.42857142857143" style="751" customWidth="1"/>
    <col min="12564" max="12564" width="12.2857142857143" style="751" customWidth="1"/>
    <col min="12565" max="12565" width="0" style="751" hidden="1" customWidth="1"/>
    <col min="12566" max="12566" width="3.71428571428571" style="751" customWidth="1"/>
    <col min="12567" max="12567" width="11.1428571428571" style="751" customWidth="1"/>
    <col min="12568" max="12569" width="10.5714285714286" style="751"/>
    <col min="12570" max="12570" width="11.1428571428571" style="751" customWidth="1"/>
    <col min="12571" max="12800" width="10.5714285714286" style="751"/>
    <col min="12801" max="12808" width="0" style="751" hidden="1" customWidth="1"/>
    <col min="12809" max="12809" width="3.71428571428571" style="751" customWidth="1"/>
    <col min="12810" max="12810" width="3.85714285714286" style="751" customWidth="1"/>
    <col min="12811" max="12811" width="3.71428571428571" style="751" customWidth="1"/>
    <col min="12812" max="12812" width="12.7142857142857" style="751" customWidth="1"/>
    <col min="12813" max="12813" width="52.7142857142857" style="751" customWidth="1"/>
    <col min="12814" max="12817" width="0" style="751" hidden="1" customWidth="1"/>
    <col min="12818" max="12818" width="12.2857142857143" style="751" customWidth="1"/>
    <col min="12819" max="12819" width="6.42857142857143" style="751" customWidth="1"/>
    <col min="12820" max="12820" width="12.2857142857143" style="751" customWidth="1"/>
    <col min="12821" max="12821" width="0" style="751" hidden="1" customWidth="1"/>
    <col min="12822" max="12822" width="3.71428571428571" style="751" customWidth="1"/>
    <col min="12823" max="12823" width="11.1428571428571" style="751" customWidth="1"/>
    <col min="12824" max="12825" width="10.5714285714286" style="751"/>
    <col min="12826" max="12826" width="11.1428571428571" style="751" customWidth="1"/>
    <col min="12827" max="13056" width="10.5714285714286" style="751"/>
    <col min="13057" max="13064" width="0" style="751" hidden="1" customWidth="1"/>
    <col min="13065" max="13065" width="3.71428571428571" style="751" customWidth="1"/>
    <col min="13066" max="13066" width="3.85714285714286" style="751" customWidth="1"/>
    <col min="13067" max="13067" width="3.71428571428571" style="751" customWidth="1"/>
    <col min="13068" max="13068" width="12.7142857142857" style="751" customWidth="1"/>
    <col min="13069" max="13069" width="52.7142857142857" style="751" customWidth="1"/>
    <col min="13070" max="13073" width="0" style="751" hidden="1" customWidth="1"/>
    <col min="13074" max="13074" width="12.2857142857143" style="751" customWidth="1"/>
    <col min="13075" max="13075" width="6.42857142857143" style="751" customWidth="1"/>
    <col min="13076" max="13076" width="12.2857142857143" style="751" customWidth="1"/>
    <col min="13077" max="13077" width="0" style="751" hidden="1" customWidth="1"/>
    <col min="13078" max="13078" width="3.71428571428571" style="751" customWidth="1"/>
    <col min="13079" max="13079" width="11.1428571428571" style="751" customWidth="1"/>
    <col min="13080" max="13081" width="10.5714285714286" style="751"/>
    <col min="13082" max="13082" width="11.1428571428571" style="751" customWidth="1"/>
    <col min="13083" max="13312" width="10.5714285714286" style="751"/>
    <col min="13313" max="13320" width="0" style="751" hidden="1" customWidth="1"/>
    <col min="13321" max="13321" width="3.71428571428571" style="751" customWidth="1"/>
    <col min="13322" max="13322" width="3.85714285714286" style="751" customWidth="1"/>
    <col min="13323" max="13323" width="3.71428571428571" style="751" customWidth="1"/>
    <col min="13324" max="13324" width="12.7142857142857" style="751" customWidth="1"/>
    <col min="13325" max="13325" width="52.7142857142857" style="751" customWidth="1"/>
    <col min="13326" max="13329" width="0" style="751" hidden="1" customWidth="1"/>
    <col min="13330" max="13330" width="12.2857142857143" style="751" customWidth="1"/>
    <col min="13331" max="13331" width="6.42857142857143" style="751" customWidth="1"/>
    <col min="13332" max="13332" width="12.2857142857143" style="751" customWidth="1"/>
    <col min="13333" max="13333" width="0" style="751" hidden="1" customWidth="1"/>
    <col min="13334" max="13334" width="3.71428571428571" style="751" customWidth="1"/>
    <col min="13335" max="13335" width="11.1428571428571" style="751" customWidth="1"/>
    <col min="13336" max="13337" width="10.5714285714286" style="751"/>
    <col min="13338" max="13338" width="11.1428571428571" style="751" customWidth="1"/>
    <col min="13339" max="13568" width="10.5714285714286" style="751"/>
    <col min="13569" max="13576" width="0" style="751" hidden="1" customWidth="1"/>
    <col min="13577" max="13577" width="3.71428571428571" style="751" customWidth="1"/>
    <col min="13578" max="13578" width="3.85714285714286" style="751" customWidth="1"/>
    <col min="13579" max="13579" width="3.71428571428571" style="751" customWidth="1"/>
    <col min="13580" max="13580" width="12.7142857142857" style="751" customWidth="1"/>
    <col min="13581" max="13581" width="52.7142857142857" style="751" customWidth="1"/>
    <col min="13582" max="13585" width="0" style="751" hidden="1" customWidth="1"/>
    <col min="13586" max="13586" width="12.2857142857143" style="751" customWidth="1"/>
    <col min="13587" max="13587" width="6.42857142857143" style="751" customWidth="1"/>
    <col min="13588" max="13588" width="12.2857142857143" style="751" customWidth="1"/>
    <col min="13589" max="13589" width="0" style="751" hidden="1" customWidth="1"/>
    <col min="13590" max="13590" width="3.71428571428571" style="751" customWidth="1"/>
    <col min="13591" max="13591" width="11.1428571428571" style="751" customWidth="1"/>
    <col min="13592" max="13593" width="10.5714285714286" style="751"/>
    <col min="13594" max="13594" width="11.1428571428571" style="751" customWidth="1"/>
    <col min="13595" max="13824" width="10.5714285714286" style="751"/>
    <col min="13825" max="13832" width="0" style="751" hidden="1" customWidth="1"/>
    <col min="13833" max="13833" width="3.71428571428571" style="751" customWidth="1"/>
    <col min="13834" max="13834" width="3.85714285714286" style="751" customWidth="1"/>
    <col min="13835" max="13835" width="3.71428571428571" style="751" customWidth="1"/>
    <col min="13836" max="13836" width="12.7142857142857" style="751" customWidth="1"/>
    <col min="13837" max="13837" width="52.7142857142857" style="751" customWidth="1"/>
    <col min="13838" max="13841" width="0" style="751" hidden="1" customWidth="1"/>
    <col min="13842" max="13842" width="12.2857142857143" style="751" customWidth="1"/>
    <col min="13843" max="13843" width="6.42857142857143" style="751" customWidth="1"/>
    <col min="13844" max="13844" width="12.2857142857143" style="751" customWidth="1"/>
    <col min="13845" max="13845" width="0" style="751" hidden="1" customWidth="1"/>
    <col min="13846" max="13846" width="3.71428571428571" style="751" customWidth="1"/>
    <col min="13847" max="13847" width="11.1428571428571" style="751" customWidth="1"/>
    <col min="13848" max="13849" width="10.5714285714286" style="751"/>
    <col min="13850" max="13850" width="11.1428571428571" style="751" customWidth="1"/>
    <col min="13851" max="14080" width="10.5714285714286" style="751"/>
    <col min="14081" max="14088" width="0" style="751" hidden="1" customWidth="1"/>
    <col min="14089" max="14089" width="3.71428571428571" style="751" customWidth="1"/>
    <col min="14090" max="14090" width="3.85714285714286" style="751" customWidth="1"/>
    <col min="14091" max="14091" width="3.71428571428571" style="751" customWidth="1"/>
    <col min="14092" max="14092" width="12.7142857142857" style="751" customWidth="1"/>
    <col min="14093" max="14093" width="52.7142857142857" style="751" customWidth="1"/>
    <col min="14094" max="14097" width="0" style="751" hidden="1" customWidth="1"/>
    <col min="14098" max="14098" width="12.2857142857143" style="751" customWidth="1"/>
    <col min="14099" max="14099" width="6.42857142857143" style="751" customWidth="1"/>
    <col min="14100" max="14100" width="12.2857142857143" style="751" customWidth="1"/>
    <col min="14101" max="14101" width="0" style="751" hidden="1" customWidth="1"/>
    <col min="14102" max="14102" width="3.71428571428571" style="751" customWidth="1"/>
    <col min="14103" max="14103" width="11.1428571428571" style="751" customWidth="1"/>
    <col min="14104" max="14105" width="10.5714285714286" style="751"/>
    <col min="14106" max="14106" width="11.1428571428571" style="751" customWidth="1"/>
    <col min="14107" max="14336" width="10.5714285714286" style="751"/>
    <col min="14337" max="14344" width="0" style="751" hidden="1" customWidth="1"/>
    <col min="14345" max="14345" width="3.71428571428571" style="751" customWidth="1"/>
    <col min="14346" max="14346" width="3.85714285714286" style="751" customWidth="1"/>
    <col min="14347" max="14347" width="3.71428571428571" style="751" customWidth="1"/>
    <col min="14348" max="14348" width="12.7142857142857" style="751" customWidth="1"/>
    <col min="14349" max="14349" width="52.7142857142857" style="751" customWidth="1"/>
    <col min="14350" max="14353" width="0" style="751" hidden="1" customWidth="1"/>
    <col min="14354" max="14354" width="12.2857142857143" style="751" customWidth="1"/>
    <col min="14355" max="14355" width="6.42857142857143" style="751" customWidth="1"/>
    <col min="14356" max="14356" width="12.2857142857143" style="751" customWidth="1"/>
    <col min="14357" max="14357" width="0" style="751" hidden="1" customWidth="1"/>
    <col min="14358" max="14358" width="3.71428571428571" style="751" customWidth="1"/>
    <col min="14359" max="14359" width="11.1428571428571" style="751" customWidth="1"/>
    <col min="14360" max="14361" width="10.5714285714286" style="751"/>
    <col min="14362" max="14362" width="11.1428571428571" style="751" customWidth="1"/>
    <col min="14363" max="14592" width="10.5714285714286" style="751"/>
    <col min="14593" max="14600" width="0" style="751" hidden="1" customWidth="1"/>
    <col min="14601" max="14601" width="3.71428571428571" style="751" customWidth="1"/>
    <col min="14602" max="14602" width="3.85714285714286" style="751" customWidth="1"/>
    <col min="14603" max="14603" width="3.71428571428571" style="751" customWidth="1"/>
    <col min="14604" max="14604" width="12.7142857142857" style="751" customWidth="1"/>
    <col min="14605" max="14605" width="52.7142857142857" style="751" customWidth="1"/>
    <col min="14606" max="14609" width="0" style="751" hidden="1" customWidth="1"/>
    <col min="14610" max="14610" width="12.2857142857143" style="751" customWidth="1"/>
    <col min="14611" max="14611" width="6.42857142857143" style="751" customWidth="1"/>
    <col min="14612" max="14612" width="12.2857142857143" style="751" customWidth="1"/>
    <col min="14613" max="14613" width="0" style="751" hidden="1" customWidth="1"/>
    <col min="14614" max="14614" width="3.71428571428571" style="751" customWidth="1"/>
    <col min="14615" max="14615" width="11.1428571428571" style="751" customWidth="1"/>
    <col min="14616" max="14617" width="10.5714285714286" style="751"/>
    <col min="14618" max="14618" width="11.1428571428571" style="751" customWidth="1"/>
    <col min="14619" max="14848" width="10.5714285714286" style="751"/>
    <col min="14849" max="14856" width="0" style="751" hidden="1" customWidth="1"/>
    <col min="14857" max="14857" width="3.71428571428571" style="751" customWidth="1"/>
    <col min="14858" max="14858" width="3.85714285714286" style="751" customWidth="1"/>
    <col min="14859" max="14859" width="3.71428571428571" style="751" customWidth="1"/>
    <col min="14860" max="14860" width="12.7142857142857" style="751" customWidth="1"/>
    <col min="14861" max="14861" width="52.7142857142857" style="751" customWidth="1"/>
    <col min="14862" max="14865" width="0" style="751" hidden="1" customWidth="1"/>
    <col min="14866" max="14866" width="12.2857142857143" style="751" customWidth="1"/>
    <col min="14867" max="14867" width="6.42857142857143" style="751" customWidth="1"/>
    <col min="14868" max="14868" width="12.2857142857143" style="751" customWidth="1"/>
    <col min="14869" max="14869" width="0" style="751" hidden="1" customWidth="1"/>
    <col min="14870" max="14870" width="3.71428571428571" style="751" customWidth="1"/>
    <col min="14871" max="14871" width="11.1428571428571" style="751" customWidth="1"/>
    <col min="14872" max="14873" width="10.5714285714286" style="751"/>
    <col min="14874" max="14874" width="11.1428571428571" style="751" customWidth="1"/>
    <col min="14875" max="15104" width="10.5714285714286" style="751"/>
    <col min="15105" max="15112" width="0" style="751" hidden="1" customWidth="1"/>
    <col min="15113" max="15113" width="3.71428571428571" style="751" customWidth="1"/>
    <col min="15114" max="15114" width="3.85714285714286" style="751" customWidth="1"/>
    <col min="15115" max="15115" width="3.71428571428571" style="751" customWidth="1"/>
    <col min="15116" max="15116" width="12.7142857142857" style="751" customWidth="1"/>
    <col min="15117" max="15117" width="52.7142857142857" style="751" customWidth="1"/>
    <col min="15118" max="15121" width="0" style="751" hidden="1" customWidth="1"/>
    <col min="15122" max="15122" width="12.2857142857143" style="751" customWidth="1"/>
    <col min="15123" max="15123" width="6.42857142857143" style="751" customWidth="1"/>
    <col min="15124" max="15124" width="12.2857142857143" style="751" customWidth="1"/>
    <col min="15125" max="15125" width="0" style="751" hidden="1" customWidth="1"/>
    <col min="15126" max="15126" width="3.71428571428571" style="751" customWidth="1"/>
    <col min="15127" max="15127" width="11.1428571428571" style="751" customWidth="1"/>
    <col min="15128" max="15129" width="10.5714285714286" style="751"/>
    <col min="15130" max="15130" width="11.1428571428571" style="751" customWidth="1"/>
    <col min="15131" max="15360" width="10.5714285714286" style="751"/>
    <col min="15361" max="15368" width="0" style="751" hidden="1" customWidth="1"/>
    <col min="15369" max="15369" width="3.71428571428571" style="751" customWidth="1"/>
    <col min="15370" max="15370" width="3.85714285714286" style="751" customWidth="1"/>
    <col min="15371" max="15371" width="3.71428571428571" style="751" customWidth="1"/>
    <col min="15372" max="15372" width="12.7142857142857" style="751" customWidth="1"/>
    <col min="15373" max="15373" width="52.7142857142857" style="751" customWidth="1"/>
    <col min="15374" max="15377" width="0" style="751" hidden="1" customWidth="1"/>
    <col min="15378" max="15378" width="12.2857142857143" style="751" customWidth="1"/>
    <col min="15379" max="15379" width="6.42857142857143" style="751" customWidth="1"/>
    <col min="15380" max="15380" width="12.2857142857143" style="751" customWidth="1"/>
    <col min="15381" max="15381" width="0" style="751" hidden="1" customWidth="1"/>
    <col min="15382" max="15382" width="3.71428571428571" style="751" customWidth="1"/>
    <col min="15383" max="15383" width="11.1428571428571" style="751" customWidth="1"/>
    <col min="15384" max="15385" width="10.5714285714286" style="751"/>
    <col min="15386" max="15386" width="11.1428571428571" style="751" customWidth="1"/>
    <col min="15387" max="15616" width="10.5714285714286" style="751"/>
    <col min="15617" max="15624" width="0" style="751" hidden="1" customWidth="1"/>
    <col min="15625" max="15625" width="3.71428571428571" style="751" customWidth="1"/>
    <col min="15626" max="15626" width="3.85714285714286" style="751" customWidth="1"/>
    <col min="15627" max="15627" width="3.71428571428571" style="751" customWidth="1"/>
    <col min="15628" max="15628" width="12.7142857142857" style="751" customWidth="1"/>
    <col min="15629" max="15629" width="52.7142857142857" style="751" customWidth="1"/>
    <col min="15630" max="15633" width="0" style="751" hidden="1" customWidth="1"/>
    <col min="15634" max="15634" width="12.2857142857143" style="751" customWidth="1"/>
    <col min="15635" max="15635" width="6.42857142857143" style="751" customWidth="1"/>
    <col min="15636" max="15636" width="12.2857142857143" style="751" customWidth="1"/>
    <col min="15637" max="15637" width="0" style="751" hidden="1" customWidth="1"/>
    <col min="15638" max="15638" width="3.71428571428571" style="751" customWidth="1"/>
    <col min="15639" max="15639" width="11.1428571428571" style="751" customWidth="1"/>
    <col min="15640" max="15641" width="10.5714285714286" style="751"/>
    <col min="15642" max="15642" width="11.1428571428571" style="751" customWidth="1"/>
    <col min="15643" max="15872" width="10.5714285714286" style="751"/>
    <col min="15873" max="15880" width="0" style="751" hidden="1" customWidth="1"/>
    <col min="15881" max="15881" width="3.71428571428571" style="751" customWidth="1"/>
    <col min="15882" max="15882" width="3.85714285714286" style="751" customWidth="1"/>
    <col min="15883" max="15883" width="3.71428571428571" style="751" customWidth="1"/>
    <col min="15884" max="15884" width="12.7142857142857" style="751" customWidth="1"/>
    <col min="15885" max="15885" width="52.7142857142857" style="751" customWidth="1"/>
    <col min="15886" max="15889" width="0" style="751" hidden="1" customWidth="1"/>
    <col min="15890" max="15890" width="12.2857142857143" style="751" customWidth="1"/>
    <col min="15891" max="15891" width="6.42857142857143" style="751" customWidth="1"/>
    <col min="15892" max="15892" width="12.2857142857143" style="751" customWidth="1"/>
    <col min="15893" max="15893" width="0" style="751" hidden="1" customWidth="1"/>
    <col min="15894" max="15894" width="3.71428571428571" style="751" customWidth="1"/>
    <col min="15895" max="15895" width="11.1428571428571" style="751" customWidth="1"/>
    <col min="15896" max="15897" width="10.5714285714286" style="751"/>
    <col min="15898" max="15898" width="11.1428571428571" style="751" customWidth="1"/>
    <col min="15899" max="16128" width="10.5714285714286" style="751"/>
    <col min="16129" max="16136" width="0" style="751" hidden="1" customWidth="1"/>
    <col min="16137" max="16137" width="3.71428571428571" style="751" customWidth="1"/>
    <col min="16138" max="16138" width="3.85714285714286" style="751" customWidth="1"/>
    <col min="16139" max="16139" width="3.71428571428571" style="751" customWidth="1"/>
    <col min="16140" max="16140" width="12.7142857142857" style="751" customWidth="1"/>
    <col min="16141" max="16141" width="52.7142857142857" style="751" customWidth="1"/>
    <col min="16142" max="16145" width="0" style="751" hidden="1" customWidth="1"/>
    <col min="16146" max="16146" width="12.2857142857143" style="751" customWidth="1"/>
    <col min="16147" max="16147" width="6.42857142857143" style="751" customWidth="1"/>
    <col min="16148" max="16148" width="12.2857142857143" style="751" customWidth="1"/>
    <col min="16149" max="16149" width="0" style="751" hidden="1" customWidth="1"/>
    <col min="16150" max="16150" width="3.71428571428571" style="751" customWidth="1"/>
    <col min="16151" max="16151" width="11.1428571428571" style="751" customWidth="1"/>
    <col min="16152" max="16153" width="10.5714285714286" style="751"/>
    <col min="16154" max="16154" width="11.1428571428571" style="751" customWidth="1"/>
    <col min="16155" max="16384" width="10.5714285714286" style="751"/>
  </cols>
  <sheetData>
    <row r="1" spans="17:18" ht="14.25" hidden="1">
      <c r="Q1" s="731"/>
      <c r="R1" s="731"/>
    </row>
    <row r="2" spans="21:21" ht="14.25" hidden="1">
      <c r="U2" s="731"/>
    </row>
    <row r="3" ht="14.25" hidden="1"/>
    <row r="4" spans="10:21" ht="3" customHeight="1">
      <c r="J4" s="652"/>
      <c r="K4" s="652"/>
      <c r="L4" s="717"/>
      <c r="M4" s="717"/>
      <c r="N4" s="717"/>
      <c r="O4" s="755"/>
      <c r="P4" s="755"/>
      <c r="Q4" s="755"/>
      <c r="R4" s="755"/>
      <c r="S4" s="755"/>
      <c r="T4" s="755"/>
      <c r="U4" s="755"/>
    </row>
    <row r="5" spans="10:21" ht="26.1" customHeight="1">
      <c r="J5" s="652"/>
      <c r="K5" s="652"/>
      <c r="L5" s="1297" t="s">
        <v>717</v>
      </c>
      <c r="M5" s="1297"/>
      <c r="N5" s="1297"/>
      <c r="O5" s="1297"/>
      <c r="P5" s="1297"/>
      <c r="Q5" s="1297"/>
      <c r="R5" s="1297"/>
      <c r="S5" s="1297"/>
      <c r="T5" s="1297"/>
      <c r="U5" s="633"/>
    </row>
    <row r="6" spans="10:22" ht="3" customHeight="1">
      <c r="J6" s="652"/>
      <c r="K6" s="652"/>
      <c r="L6" s="717"/>
      <c r="M6" s="717"/>
      <c r="N6" s="717"/>
      <c r="O6" s="718"/>
      <c r="P6" s="718"/>
      <c r="Q6" s="718"/>
      <c r="R6" s="718"/>
      <c r="S6" s="718"/>
      <c r="T6" s="718"/>
      <c r="U6" s="718"/>
      <c r="V6" s="755"/>
    </row>
    <row r="7" spans="10:22" ht="33.75">
      <c r="J7" s="652"/>
      <c r="K7" s="652"/>
      <c r="L7" s="717"/>
      <c r="M7" s="586" t="s">
        <v>651</v>
      </c>
      <c r="N7" s="717"/>
      <c r="O7" s="1320"/>
      <c r="P7" s="1321"/>
      <c r="Q7" s="1321"/>
      <c r="R7" s="1321"/>
      <c r="S7" s="1321"/>
      <c r="T7" s="1322"/>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3"/>
      <c r="B9" s="1123"/>
      <c r="C9" s="1123"/>
      <c r="D9" s="1123"/>
      <c r="E9" s="1123"/>
      <c r="F9" s="1123"/>
      <c r="G9" s="1123"/>
      <c r="H9" s="1123"/>
      <c r="L9" s="1174"/>
      <c r="M9" s="1046"/>
      <c r="O9" s="1303"/>
      <c r="P9" s="1303"/>
      <c r="Q9" s="1303"/>
      <c r="R9" s="1303"/>
      <c r="S9" s="1303"/>
      <c r="T9" s="1303"/>
      <c r="U9" s="780"/>
      <c r="V9" s="780"/>
      <c r="X9" s="1123"/>
      <c r="Y9" s="1123"/>
      <c r="Z9" s="1123"/>
      <c r="AA9" s="1123"/>
      <c r="AB9" s="1123"/>
    </row>
    <row r="10" spans="1:34" s="539" customFormat="1" ht="18.75">
      <c r="A10" s="734"/>
      <c r="B10" s="734"/>
      <c r="C10" s="734"/>
      <c r="D10" s="734"/>
      <c r="E10" s="734"/>
      <c r="F10" s="734"/>
      <c r="G10" s="734"/>
      <c r="H10" s="734"/>
      <c r="L10" s="469"/>
      <c r="M10" s="586" t="str">
        <f>"Дата подачи заявления об "&amp;IF(datePr_ch="","утверждении","изменении")&amp;" тарифов"</f>
        <v>Дата подачи заявления об утверждении тарифов</v>
      </c>
      <c r="N10" s="1127"/>
      <c r="O10" s="1304" t="str">
        <f>IF(datePr_ch="",IF(datePr="","",datePr),datePr_ch)</f>
        <v>20.04.2021</v>
      </c>
      <c r="P10" s="1304"/>
      <c r="Q10" s="1304"/>
      <c r="R10" s="1304"/>
      <c r="S10" s="1304"/>
      <c r="T10" s="1304"/>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"&amp;IF(numberPr_ch="","утверждении","изменении")&amp;" тарифов"</f>
        <v>Номер подачи заявления об утверждении тарифов</v>
      </c>
      <c r="N11" s="1127"/>
      <c r="O11" s="1304" t="str">
        <f>IF(numberPr_ch="",IF(numberPr="","",numberPr),numberPr_ch)</f>
        <v>01-03/12</v>
      </c>
      <c r="P11" s="1304"/>
      <c r="Q11" s="1304"/>
      <c r="R11" s="1304"/>
      <c r="S11" s="1304"/>
      <c r="T11" s="1304"/>
      <c r="U11" s="730"/>
      <c r="V11" s="730"/>
      <c r="W11" s="489"/>
      <c r="X11" s="734"/>
      <c r="Y11" s="734"/>
      <c r="Z11" s="734"/>
      <c r="AA11" s="734"/>
      <c r="AB11" s="734"/>
      <c r="AC11" s="734"/>
      <c r="AD11" s="734"/>
      <c r="AE11" s="734"/>
      <c r="AF11" s="734"/>
      <c r="AG11" s="734"/>
      <c r="AH11" s="734"/>
    </row>
    <row r="12" spans="1:28" s="746" customFormat="1" ht="5.25" hidden="1">
      <c r="A12" s="1123"/>
      <c r="B12" s="1123"/>
      <c r="C12" s="1123"/>
      <c r="D12" s="1123"/>
      <c r="E12" s="1123"/>
      <c r="F12" s="1123"/>
      <c r="G12" s="1123"/>
      <c r="H12" s="1123"/>
      <c r="L12" s="1174"/>
      <c r="M12" s="1046"/>
      <c r="O12" s="1303"/>
      <c r="P12" s="1303"/>
      <c r="Q12" s="1303"/>
      <c r="R12" s="1303"/>
      <c r="S12" s="1303"/>
      <c r="T12" s="1303"/>
      <c r="U12" s="780"/>
      <c r="V12" s="780"/>
      <c r="X12" s="1123"/>
      <c r="Y12" s="1123"/>
      <c r="Z12" s="1123"/>
      <c r="AA12" s="1123"/>
      <c r="AB12" s="1123"/>
    </row>
    <row r="13" spans="1:34" s="539" customFormat="1" ht="11.25">
      <c r="A13" s="734"/>
      <c r="B13" s="734"/>
      <c r="C13" s="734"/>
      <c r="D13" s="734"/>
      <c r="E13" s="734"/>
      <c r="F13" s="734"/>
      <c r="G13" s="734"/>
      <c r="H13" s="734"/>
      <c r="L13" s="1298"/>
      <c r="M13" s="1298"/>
      <c r="N13" s="742"/>
      <c r="O13" s="730"/>
      <c r="P13" s="730"/>
      <c r="Q13" s="730"/>
      <c r="R13" s="730"/>
      <c r="S13" s="730"/>
      <c r="T13" s="730"/>
      <c r="U13" s="733" t="s">
        <v>371</v>
      </c>
      <c r="X13" s="734"/>
      <c r="Y13" s="734"/>
      <c r="Z13" s="734"/>
      <c r="AA13" s="734"/>
      <c r="AB13" s="734"/>
      <c r="AC13" s="734"/>
      <c r="AD13" s="734"/>
      <c r="AE13" s="734"/>
      <c r="AF13" s="734"/>
      <c r="AG13" s="734"/>
      <c r="AH13" s="734"/>
    </row>
    <row r="14" spans="10:21" ht="14.25">
      <c r="J14" s="652"/>
      <c r="K14" s="652"/>
      <c r="L14" s="717"/>
      <c r="M14" s="717"/>
      <c r="N14" s="472"/>
      <c r="O14" s="1305"/>
      <c r="P14" s="1305"/>
      <c r="Q14" s="1305"/>
      <c r="R14" s="1305"/>
      <c r="S14" s="1305"/>
      <c r="T14" s="1305"/>
      <c r="U14" s="1305"/>
    </row>
    <row r="15" spans="10:23" ht="14.25">
      <c r="J15" s="652"/>
      <c r="K15" s="652"/>
      <c r="L15" s="1239" t="s">
        <v>445</v>
      </c>
      <c r="M15" s="1239"/>
      <c r="N15" s="1239"/>
      <c r="O15" s="1239"/>
      <c r="P15" s="1239"/>
      <c r="Q15" s="1239"/>
      <c r="R15" s="1239"/>
      <c r="S15" s="1239"/>
      <c r="T15" s="1239"/>
      <c r="U15" s="1239"/>
      <c r="V15" s="1239"/>
      <c r="W15" s="1239" t="s">
        <v>446</v>
      </c>
    </row>
    <row r="16" spans="10:23" ht="14.25" customHeight="1">
      <c r="J16" s="652"/>
      <c r="K16" s="652"/>
      <c r="L16" s="1311" t="s">
        <v>91</v>
      </c>
      <c r="M16" s="1311" t="s">
        <v>602</v>
      </c>
      <c r="N16" s="630"/>
      <c r="O16" s="1312" t="s">
        <v>604</v>
      </c>
      <c r="P16" s="1313"/>
      <c r="Q16" s="1313"/>
      <c r="R16" s="1313"/>
      <c r="S16" s="1313"/>
      <c r="T16" s="1314"/>
      <c r="U16" s="1294" t="s">
        <v>339</v>
      </c>
      <c r="V16" s="1308" t="s">
        <v>274</v>
      </c>
      <c r="W16" s="1239"/>
    </row>
    <row r="17" spans="10:23" ht="14.25" customHeight="1">
      <c r="J17" s="652"/>
      <c r="K17" s="652"/>
      <c r="L17" s="1311"/>
      <c r="M17" s="1311"/>
      <c r="N17" s="631"/>
      <c r="O17" s="1317" t="s">
        <v>578</v>
      </c>
      <c r="P17" s="1315" t="s">
        <v>270</v>
      </c>
      <c r="Q17" s="1316"/>
      <c r="R17" s="1291" t="s">
        <v>615</v>
      </c>
      <c r="S17" s="1292"/>
      <c r="T17" s="1293"/>
      <c r="U17" s="1295"/>
      <c r="V17" s="1309"/>
      <c r="W17" s="1239"/>
    </row>
    <row r="18" spans="10:23" ht="33.75" customHeight="1">
      <c r="J18" s="652"/>
      <c r="K18" s="652"/>
      <c r="L18" s="1311"/>
      <c r="M18" s="1311"/>
      <c r="N18" s="632"/>
      <c r="O18" s="1318"/>
      <c r="P18" s="719" t="s">
        <v>579</v>
      </c>
      <c r="Q18" s="719" t="s">
        <v>6</v>
      </c>
      <c r="R18" s="743" t="s">
        <v>273</v>
      </c>
      <c r="S18" s="1306" t="s">
        <v>272</v>
      </c>
      <c r="T18" s="1307"/>
      <c r="U18" s="1296"/>
      <c r="V18" s="1310"/>
      <c r="W18" s="1239"/>
    </row>
    <row r="19" spans="10:23" ht="14.25">
      <c r="J19" s="652"/>
      <c r="K19" s="538">
        <v>1</v>
      </c>
      <c r="L19" s="616" t="s">
        <v>92</v>
      </c>
      <c r="M19" s="616" t="s">
        <v>48</v>
      </c>
      <c r="N19" s="618" t="str">
        <f ca="1">OFFSET(N19,0,-1)</f>
        <v>2</v>
      </c>
      <c r="O19" s="741">
        <f ca="1">OFFSET(O19,0,-1)+1</f>
        <v>3</v>
      </c>
      <c r="P19" s="741">
        <f ca="1">OFFSET(P19,0,-1)+1</f>
        <v>4</v>
      </c>
      <c r="Q19" s="741">
        <f ca="1">OFFSET(Q19,0,-1)+1</f>
        <v>5</v>
      </c>
      <c r="R19" s="741">
        <f ca="1">OFFSET(R19,0,-1)+1</f>
        <v>6</v>
      </c>
      <c r="S19" s="1299">
        <f ca="1">OFFSET(S19,0,-1)+1</f>
        <v>7</v>
      </c>
      <c r="T19" s="1299"/>
      <c r="U19" s="741">
        <f ca="1">OFFSET(U19,0,-2)+1</f>
        <v>8</v>
      </c>
      <c r="V19" s="618">
        <f ca="1">OFFSET(V19,0,-1)</f>
        <v>8</v>
      </c>
      <c r="W19" s="741">
        <f ca="1">OFFSET(W19,0,-1)+1</f>
        <v>9</v>
      </c>
    </row>
    <row r="20" spans="1:36" ht="22.5">
      <c r="A20" s="1282">
        <v>1</v>
      </c>
      <c r="B20" s="831"/>
      <c r="C20" s="831"/>
      <c r="D20" s="831"/>
      <c r="E20" s="832"/>
      <c r="F20" s="833"/>
      <c r="G20" s="833"/>
      <c r="H20" s="833"/>
      <c r="I20" s="834"/>
      <c r="J20" s="829"/>
      <c r="K20" s="836"/>
      <c r="L20" s="744">
        <f>mergeValue(A20)</f>
        <v>1</v>
      </c>
      <c r="M20" s="610" t="s">
        <v>19</v>
      </c>
      <c r="N20" s="615"/>
      <c r="O20" s="1283"/>
      <c r="P20" s="1283"/>
      <c r="Q20" s="1283"/>
      <c r="R20" s="1283"/>
      <c r="S20" s="1283"/>
      <c r="T20" s="1283"/>
      <c r="U20" s="1283"/>
      <c r="V20" s="1283"/>
      <c r="W20" s="1131" t="s">
        <v>718</v>
      </c>
      <c r="Y20" s="777"/>
      <c r="Z20" s="777" t="str">
        <f t="shared" si="0" ref="Z20:Z33">IF(M20="","",M20)</f>
        <v>Наименование тарифа</v>
      </c>
      <c r="AA20" s="777"/>
      <c r="AB20" s="777"/>
      <c r="AC20" s="777"/>
      <c r="AI20" s="759"/>
      <c r="AJ20" s="759"/>
    </row>
    <row r="21" spans="1:36" ht="22.5">
      <c r="A21" s="1282"/>
      <c r="B21" s="1282">
        <v>1</v>
      </c>
      <c r="C21" s="831"/>
      <c r="D21" s="831"/>
      <c r="E21" s="833"/>
      <c r="F21" s="833"/>
      <c r="G21" s="833"/>
      <c r="H21" s="833"/>
      <c r="I21" s="828"/>
      <c r="J21" s="827"/>
      <c r="K21" s="830"/>
      <c r="L21" s="744" t="str">
        <f>mergeValue(A21)&amp;"."&amp;mergeValue(B21)</f>
        <v>1.1</v>
      </c>
      <c r="M21" s="658" t="s">
        <v>15</v>
      </c>
      <c r="N21" s="615"/>
      <c r="O21" s="1283"/>
      <c r="P21" s="1283"/>
      <c r="Q21" s="1283"/>
      <c r="R21" s="1283"/>
      <c r="S21" s="1283"/>
      <c r="T21" s="1283"/>
      <c r="U21" s="1283"/>
      <c r="V21" s="1283"/>
      <c r="W21" s="1131" t="s">
        <v>459</v>
      </c>
      <c r="Y21" s="777"/>
      <c r="Z21" s="777" t="str">
        <f t="shared" si="0"/>
        <v>Территория действия тарифа</v>
      </c>
      <c r="AA21" s="777"/>
      <c r="AB21" s="777"/>
      <c r="AC21" s="777"/>
      <c r="AI21" s="759"/>
      <c r="AJ21" s="759"/>
    </row>
    <row r="22" spans="1:36" ht="22.5">
      <c r="A22" s="1282"/>
      <c r="B22" s="1282"/>
      <c r="C22" s="1282">
        <v>1</v>
      </c>
      <c r="D22" s="831"/>
      <c r="E22" s="833"/>
      <c r="F22" s="833"/>
      <c r="G22" s="833"/>
      <c r="H22" s="833"/>
      <c r="I22" s="835"/>
      <c r="J22" s="827"/>
      <c r="K22" s="830"/>
      <c r="L22" s="744" t="str">
        <f>mergeValue(A22)&amp;"."&amp;mergeValue(B22)&amp;"."&amp;mergeValue(C22)</f>
        <v>1.1.1</v>
      </c>
      <c r="M22" s="659" t="s">
        <v>7</v>
      </c>
      <c r="N22" s="615"/>
      <c r="O22" s="1283"/>
      <c r="P22" s="1283"/>
      <c r="Q22" s="1283"/>
      <c r="R22" s="1283"/>
      <c r="S22" s="1283"/>
      <c r="T22" s="1283"/>
      <c r="U22" s="1283"/>
      <c r="V22" s="1283"/>
      <c r="W22" s="1131" t="s">
        <v>600</v>
      </c>
      <c r="Y22" s="777"/>
      <c r="Z22" s="777" t="str">
        <f t="shared" si="0"/>
        <v xml:space="preserve">Наименование системы теплоснабжения </v>
      </c>
      <c r="AA22" s="777"/>
      <c r="AB22" s="777"/>
      <c r="AC22" s="777"/>
      <c r="AI22" s="759"/>
      <c r="AJ22" s="759"/>
    </row>
    <row r="23" spans="1:36" ht="22.5">
      <c r="A23" s="1282"/>
      <c r="B23" s="1282"/>
      <c r="C23" s="1282"/>
      <c r="D23" s="1282">
        <v>1</v>
      </c>
      <c r="E23" s="833"/>
      <c r="F23" s="833"/>
      <c r="G23" s="833"/>
      <c r="H23" s="833"/>
      <c r="I23" s="835"/>
      <c r="J23" s="827"/>
      <c r="K23" s="830"/>
      <c r="L23" s="744" t="str">
        <f>mergeValue(A23)&amp;"."&amp;mergeValue(B23)&amp;"."&amp;mergeValue(C23)&amp;"."&amp;mergeValue(D23)</f>
        <v>1.1.1.1</v>
      </c>
      <c r="M23" s="660" t="s">
        <v>21</v>
      </c>
      <c r="N23" s="615"/>
      <c r="O23" s="1283"/>
      <c r="P23" s="1283"/>
      <c r="Q23" s="1283"/>
      <c r="R23" s="1283"/>
      <c r="S23" s="1283"/>
      <c r="T23" s="1283"/>
      <c r="U23" s="1283"/>
      <c r="V23" s="1283"/>
      <c r="W23" s="1131" t="s">
        <v>601</v>
      </c>
      <c r="Y23" s="777"/>
      <c r="Z23" s="777" t="str">
        <f t="shared" si="0"/>
        <v xml:space="preserve">Источник тепловой энергии  </v>
      </c>
      <c r="AA23" s="777"/>
      <c r="AB23" s="777"/>
      <c r="AC23" s="777"/>
      <c r="AI23" s="759"/>
      <c r="AJ23" s="759"/>
    </row>
    <row r="24" spans="1:36" ht="78.75">
      <c r="A24" s="1282"/>
      <c r="B24" s="1282"/>
      <c r="C24" s="1282"/>
      <c r="D24" s="1282"/>
      <c r="E24" s="1282">
        <v>1</v>
      </c>
      <c r="F24" s="833"/>
      <c r="G24" s="833"/>
      <c r="H24" s="831">
        <v>1</v>
      </c>
      <c r="I24" s="1282">
        <v>1</v>
      </c>
      <c r="J24" s="833"/>
      <c r="K24" s="838"/>
      <c r="L24" s="744" t="str">
        <f>mergeValue(A24)&amp;"."&amp;mergeValue(B24)&amp;"."&amp;mergeValue(C24)&amp;"."&amp;mergeValue(D24)&amp;"."&amp;mergeValue(E24)</f>
        <v>1.1.1.1.1</v>
      </c>
      <c r="M24" s="524" t="s">
        <v>8</v>
      </c>
      <c r="N24" s="615"/>
      <c r="O24" s="1284"/>
      <c r="P24" s="1284"/>
      <c r="Q24" s="1284"/>
      <c r="R24" s="1284"/>
      <c r="S24" s="1284"/>
      <c r="T24" s="1284"/>
      <c r="U24" s="1284"/>
      <c r="V24" s="1284"/>
      <c r="W24" s="1131"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2"/>
      <c r="B25" s="1282"/>
      <c r="C25" s="1282"/>
      <c r="D25" s="1282"/>
      <c r="E25" s="1282"/>
      <c r="F25" s="1282">
        <v>1</v>
      </c>
      <c r="G25" s="831"/>
      <c r="H25" s="831"/>
      <c r="I25" s="1282"/>
      <c r="J25" s="1282">
        <v>1</v>
      </c>
      <c r="K25" s="839"/>
      <c r="L25" s="744" t="str">
        <f>mergeValue(A25)&amp;"."&amp;mergeValue(B25)&amp;"."&amp;mergeValue(C25)&amp;"."&amp;mergeValue(D25)&amp;"."&amp;mergeValue(E25)&amp;"."&amp;mergeValue(F25)</f>
        <v>1.1.1.1.1.1</v>
      </c>
      <c r="M25" s="525" t="s">
        <v>9</v>
      </c>
      <c r="N25" s="615"/>
      <c r="O25" s="1284"/>
      <c r="P25" s="1284"/>
      <c r="Q25" s="1284"/>
      <c r="R25" s="1284"/>
      <c r="S25" s="1284"/>
      <c r="T25" s="1284"/>
      <c r="U25" s="1284"/>
      <c r="V25" s="1284"/>
      <c r="W25" s="1131" t="s">
        <v>720</v>
      </c>
      <c r="Y25" s="777"/>
      <c r="Z25" s="777" t="str">
        <f t="shared" si="0"/>
        <v>Группа потребителей</v>
      </c>
      <c r="AA25" s="777"/>
      <c r="AB25" s="777"/>
      <c r="AC25" s="777"/>
      <c r="AI25" s="759"/>
      <c r="AJ25" s="759"/>
    </row>
    <row r="26" spans="1:36" ht="122.1" customHeight="1">
      <c r="A26" s="1282"/>
      <c r="B26" s="1282"/>
      <c r="C26" s="1282"/>
      <c r="D26" s="1282"/>
      <c r="E26" s="1282"/>
      <c r="F26" s="1282"/>
      <c r="G26" s="831">
        <v>1</v>
      </c>
      <c r="H26" s="831"/>
      <c r="I26" s="1282"/>
      <c r="J26" s="1282"/>
      <c r="K26" s="839">
        <v>1</v>
      </c>
      <c r="L26" s="744" t="str">
        <f>mergeValue(A26)&amp;"."&amp;mergeValue(B26)&amp;"."&amp;mergeValue(C26)&amp;"."&amp;mergeValue(D26)&amp;"."&amp;mergeValue(E26)&amp;"."&amp;mergeValue(F26)&amp;"."&amp;mergeValue(G26)</f>
        <v>1.1.1.1.1.1.1</v>
      </c>
      <c r="M26" s="1090"/>
      <c r="N26" s="615"/>
      <c r="O26" s="726"/>
      <c r="P26" s="726"/>
      <c r="Q26" s="1040"/>
      <c r="R26" s="1289"/>
      <c r="S26" s="1290" t="s">
        <v>83</v>
      </c>
      <c r="T26" s="1289"/>
      <c r="U26" s="1290" t="s">
        <v>84</v>
      </c>
      <c r="V26" s="726"/>
      <c r="W26" s="1300" t="s">
        <v>721</v>
      </c>
      <c r="X26" s="759" t="str">
        <f>strCheckDate(O27:V27)</f>
        <v/>
      </c>
      <c r="Y26" s="777"/>
      <c r="Z26" s="777" t="str">
        <f t="shared" si="0"/>
        <v/>
      </c>
      <c r="AA26" s="777"/>
      <c r="AB26" s="777"/>
      <c r="AC26" s="777"/>
      <c r="AI26" s="759"/>
      <c r="AJ26" s="759"/>
    </row>
    <row r="27" spans="1:36" ht="11.25" hidden="1">
      <c r="A27" s="1282"/>
      <c r="B27" s="1282"/>
      <c r="C27" s="1282"/>
      <c r="D27" s="1282"/>
      <c r="E27" s="1282"/>
      <c r="F27" s="1282"/>
      <c r="G27" s="831"/>
      <c r="H27" s="831"/>
      <c r="I27" s="1282"/>
      <c r="J27" s="1282"/>
      <c r="K27" s="839"/>
      <c r="L27" s="752"/>
      <c r="M27" s="615"/>
      <c r="N27" s="615"/>
      <c r="O27" s="726"/>
      <c r="P27" s="726"/>
      <c r="Q27" s="732" t="str">
        <f>R26&amp;"-"&amp;T26</f>
        <v>-</v>
      </c>
      <c r="R27" s="1289"/>
      <c r="S27" s="1290"/>
      <c r="T27" s="1289"/>
      <c r="U27" s="1290"/>
      <c r="V27" s="726"/>
      <c r="W27" s="1301"/>
      <c r="Y27" s="777"/>
      <c r="Z27" s="777" t="str">
        <f t="shared" si="0"/>
        <v/>
      </c>
      <c r="AA27" s="777"/>
      <c r="AB27" s="777"/>
      <c r="AC27" s="777"/>
      <c r="AI27" s="759"/>
      <c r="AJ27" s="759"/>
    </row>
    <row r="28" spans="1:36" ht="15" customHeight="1">
      <c r="A28" s="1282"/>
      <c r="B28" s="1282"/>
      <c r="C28" s="1282"/>
      <c r="D28" s="1282"/>
      <c r="E28" s="1282"/>
      <c r="F28" s="1282"/>
      <c r="G28" s="833"/>
      <c r="H28" s="831"/>
      <c r="I28" s="1282"/>
      <c r="J28" s="1282"/>
      <c r="K28" s="838"/>
      <c r="L28" s="654"/>
      <c r="M28" s="527" t="s">
        <v>24</v>
      </c>
      <c r="N28" s="728"/>
      <c r="O28" s="728"/>
      <c r="P28" s="728"/>
      <c r="Q28" s="728"/>
      <c r="R28" s="728"/>
      <c r="S28" s="728"/>
      <c r="T28" s="728"/>
      <c r="U28" s="728"/>
      <c r="V28" s="725"/>
      <c r="W28" s="1302"/>
      <c r="Y28" s="777"/>
      <c r="Z28" s="777" t="str">
        <f t="shared" si="0"/>
        <v>Добавить вид теплоносителя (параметры теплоносителя)</v>
      </c>
      <c r="AA28" s="777"/>
      <c r="AB28" s="777"/>
      <c r="AC28" s="777"/>
      <c r="AI28" s="759"/>
      <c r="AJ28" s="759"/>
    </row>
    <row r="29" spans="1:36" ht="15" customHeight="1">
      <c r="A29" s="1282"/>
      <c r="B29" s="1282"/>
      <c r="C29" s="1282"/>
      <c r="D29" s="1282"/>
      <c r="E29" s="1282"/>
      <c r="F29" s="833"/>
      <c r="G29" s="833"/>
      <c r="H29" s="831"/>
      <c r="I29" s="1282"/>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2"/>
      <c r="B30" s="1282"/>
      <c r="C30" s="1282"/>
      <c r="D30" s="1282"/>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2"/>
      <c r="B31" s="1282"/>
      <c r="C31" s="1282"/>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2"/>
      <c r="B32" s="1282"/>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2"/>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4"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4"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2:23" ht="105.75" customHeight="1">
      <c r="L36" s="1">
        <v>1</v>
      </c>
      <c r="M36" s="1275" t="s">
        <v>722</v>
      </c>
      <c r="N36" s="1275"/>
      <c r="O36" s="1275"/>
      <c r="P36" s="1275"/>
      <c r="Q36" s="1275"/>
      <c r="R36" s="1275"/>
      <c r="S36" s="1275"/>
      <c r="T36" s="1275"/>
      <c r="U36" s="1275"/>
      <c r="V36" s="1275"/>
      <c r="W36" s="1275"/>
    </row>
  </sheetData>
  <sheetProtection algorithmName="SHA-512" hashValue="9vrZBR+mSVQseGyDTKu8A+tnoppJvRC8EihdQGCgfJmPgNPV5nsgQIswzA3rDrf9HHUypn4yh6oYz+AYHhICXQ==" saltValue="KEsotjHIzgqgveQ8iWNgGA=="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e8d962f-9d42-452c-bf67-0de997f6d60c}">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183</v>
      </c>
    </row>
    <row r="2" spans="6:9" ht="22.5">
      <c r="F2" s="1276" t="s">
        <v>470</v>
      </c>
      <c r="G2" s="1277"/>
      <c r="H2" s="1278"/>
      <c r="I2" s="609"/>
    </row>
    <row r="3" ht="3" customHeight="1"/>
    <row r="4" spans="1:20" s="539" customFormat="1" ht="11.25">
      <c r="A4" s="559"/>
      <c r="B4" s="559"/>
      <c r="C4" s="559"/>
      <c r="D4" s="559"/>
      <c r="F4" s="1239" t="s">
        <v>445</v>
      </c>
      <c r="G4" s="1239"/>
      <c r="H4" s="1239"/>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30.01.2022</v>
      </c>
      <c r="I7" s="550" t="s">
        <v>472</v>
      </c>
      <c r="J7" s="584"/>
      <c r="K7" s="559"/>
      <c r="L7" s="559"/>
      <c r="M7" s="559"/>
      <c r="N7" s="559"/>
      <c r="O7" s="559"/>
      <c r="P7" s="559"/>
      <c r="Q7" s="559"/>
      <c r="R7" s="559"/>
      <c r="S7" s="559"/>
      <c r="T7" s="559"/>
    </row>
    <row r="8" spans="1:20" s="539" customFormat="1" ht="45">
      <c r="A8" s="1280">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algorithmName="SHA-512" hashValue="FFqDEw8Sh3hcS1mJfTTL6uM7uwVyzbILS+GNkhlZg4Vl8krzLocWntc/ziRPTqng1gO+i8N+wwve6egITyQWcA==" saltValue="YJkgv8ccKl7Vp8I6Puww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71cced2-b13b-4982-a8e9-23488b194cfd}">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79" hidden="1" customWidth="1"/>
    <col min="7" max="8" width="9.14285714285714" style="480"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15" width="23.7142857142857" style="446" customWidth="1"/>
    <col min="16" max="17" width="1.71428571428571"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3" width="10.5714285714286" style="470"/>
    <col min="34" max="256" width="10.5714285714286" style="446"/>
    <col min="257" max="264" width="0" style="446" hidden="1" customWidth="1"/>
    <col min="265" max="267" width="3.71428571428571" style="446" customWidth="1"/>
    <col min="268" max="268" width="12.7142857142857" style="446" customWidth="1"/>
    <col min="269" max="269" width="51.1428571428571" style="446" customWidth="1"/>
    <col min="270" max="270" width="0" style="446" hidden="1" customWidth="1"/>
    <col min="271" max="271" width="18.7142857142857" style="446" customWidth="1"/>
    <col min="272"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51.1428571428571" style="446" customWidth="1"/>
    <col min="526" max="526" width="0" style="446" hidden="1" customWidth="1"/>
    <col min="527" max="527" width="18.7142857142857" style="446" customWidth="1"/>
    <col min="528"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51.1428571428571" style="446" customWidth="1"/>
    <col min="782" max="782" width="0" style="446" hidden="1" customWidth="1"/>
    <col min="783" max="783" width="18.7142857142857" style="446" customWidth="1"/>
    <col min="784"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51.1428571428571" style="446" customWidth="1"/>
    <col min="1038" max="1038" width="0" style="446" hidden="1" customWidth="1"/>
    <col min="1039" max="1039" width="18.7142857142857" style="446" customWidth="1"/>
    <col min="1040"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51.1428571428571" style="446" customWidth="1"/>
    <col min="1294" max="1294" width="0" style="446" hidden="1" customWidth="1"/>
    <col min="1295" max="1295" width="18.7142857142857" style="446" customWidth="1"/>
    <col min="1296"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51.1428571428571" style="446" customWidth="1"/>
    <col min="1550" max="1550" width="0" style="446" hidden="1" customWidth="1"/>
    <col min="1551" max="1551" width="18.7142857142857" style="446" customWidth="1"/>
    <col min="1552"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51.1428571428571" style="446" customWidth="1"/>
    <col min="1806" max="1806" width="0" style="446" hidden="1" customWidth="1"/>
    <col min="1807" max="1807" width="18.7142857142857" style="446" customWidth="1"/>
    <col min="1808"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51.1428571428571" style="446" customWidth="1"/>
    <col min="2062" max="2062" width="0" style="446" hidden="1" customWidth="1"/>
    <col min="2063" max="2063" width="18.7142857142857" style="446" customWidth="1"/>
    <col min="2064"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51.1428571428571" style="446" customWidth="1"/>
    <col min="2318" max="2318" width="0" style="446" hidden="1" customWidth="1"/>
    <col min="2319" max="2319" width="18.7142857142857" style="446" customWidth="1"/>
    <col min="2320"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51.1428571428571" style="446" customWidth="1"/>
    <col min="2574" max="2574" width="0" style="446" hidden="1" customWidth="1"/>
    <col min="2575" max="2575" width="18.7142857142857" style="446" customWidth="1"/>
    <col min="2576"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51.1428571428571" style="446" customWidth="1"/>
    <col min="2830" max="2830" width="0" style="446" hidden="1" customWidth="1"/>
    <col min="2831" max="2831" width="18.7142857142857" style="446" customWidth="1"/>
    <col min="2832"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51.1428571428571" style="446" customWidth="1"/>
    <col min="3086" max="3086" width="0" style="446" hidden="1" customWidth="1"/>
    <col min="3087" max="3087" width="18.7142857142857" style="446" customWidth="1"/>
    <col min="3088"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51.1428571428571" style="446" customWidth="1"/>
    <col min="3342" max="3342" width="0" style="446" hidden="1" customWidth="1"/>
    <col min="3343" max="3343" width="18.7142857142857" style="446" customWidth="1"/>
    <col min="3344"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51.1428571428571" style="446" customWidth="1"/>
    <col min="3598" max="3598" width="0" style="446" hidden="1" customWidth="1"/>
    <col min="3599" max="3599" width="18.7142857142857" style="446" customWidth="1"/>
    <col min="3600"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51.1428571428571" style="446" customWidth="1"/>
    <col min="3854" max="3854" width="0" style="446" hidden="1" customWidth="1"/>
    <col min="3855" max="3855" width="18.7142857142857" style="446" customWidth="1"/>
    <col min="3856"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51.1428571428571" style="446" customWidth="1"/>
    <col min="4110" max="4110" width="0" style="446" hidden="1" customWidth="1"/>
    <col min="4111" max="4111" width="18.7142857142857" style="446" customWidth="1"/>
    <col min="4112"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51.1428571428571" style="446" customWidth="1"/>
    <col min="4366" max="4366" width="0" style="446" hidden="1" customWidth="1"/>
    <col min="4367" max="4367" width="18.7142857142857" style="446" customWidth="1"/>
    <col min="4368"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51.1428571428571" style="446" customWidth="1"/>
    <col min="4622" max="4622" width="0" style="446" hidden="1" customWidth="1"/>
    <col min="4623" max="4623" width="18.7142857142857" style="446" customWidth="1"/>
    <col min="4624"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51.1428571428571" style="446" customWidth="1"/>
    <col min="4878" max="4878" width="0" style="446" hidden="1" customWidth="1"/>
    <col min="4879" max="4879" width="18.7142857142857" style="446" customWidth="1"/>
    <col min="4880"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51.1428571428571" style="446" customWidth="1"/>
    <col min="5134" max="5134" width="0" style="446" hidden="1" customWidth="1"/>
    <col min="5135" max="5135" width="18.7142857142857" style="446" customWidth="1"/>
    <col min="5136"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51.1428571428571" style="446" customWidth="1"/>
    <col min="5390" max="5390" width="0" style="446" hidden="1" customWidth="1"/>
    <col min="5391" max="5391" width="18.7142857142857" style="446" customWidth="1"/>
    <col min="5392"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51.1428571428571" style="446" customWidth="1"/>
    <col min="5646" max="5646" width="0" style="446" hidden="1" customWidth="1"/>
    <col min="5647" max="5647" width="18.7142857142857" style="446" customWidth="1"/>
    <col min="5648"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51.1428571428571" style="446" customWidth="1"/>
    <col min="5902" max="5902" width="0" style="446" hidden="1" customWidth="1"/>
    <col min="5903" max="5903" width="18.7142857142857" style="446" customWidth="1"/>
    <col min="5904"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51.1428571428571" style="446" customWidth="1"/>
    <col min="6158" max="6158" width="0" style="446" hidden="1" customWidth="1"/>
    <col min="6159" max="6159" width="18.7142857142857" style="446" customWidth="1"/>
    <col min="6160"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51.1428571428571" style="446" customWidth="1"/>
    <col min="6414" max="6414" width="0" style="446" hidden="1" customWidth="1"/>
    <col min="6415" max="6415" width="18.7142857142857" style="446" customWidth="1"/>
    <col min="6416"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51.1428571428571" style="446" customWidth="1"/>
    <col min="6670" max="6670" width="0" style="446" hidden="1" customWidth="1"/>
    <col min="6671" max="6671" width="18.7142857142857" style="446" customWidth="1"/>
    <col min="6672"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51.1428571428571" style="446" customWidth="1"/>
    <col min="6926" max="6926" width="0" style="446" hidden="1" customWidth="1"/>
    <col min="6927" max="6927" width="18.7142857142857" style="446" customWidth="1"/>
    <col min="6928"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51.1428571428571" style="446" customWidth="1"/>
    <col min="7182" max="7182" width="0" style="446" hidden="1" customWidth="1"/>
    <col min="7183" max="7183" width="18.7142857142857" style="446" customWidth="1"/>
    <col min="7184"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51.1428571428571" style="446" customWidth="1"/>
    <col min="7438" max="7438" width="0" style="446" hidden="1" customWidth="1"/>
    <col min="7439" max="7439" width="18.7142857142857" style="446" customWidth="1"/>
    <col min="7440"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51.1428571428571" style="446" customWidth="1"/>
    <col min="7694" max="7694" width="0" style="446" hidden="1" customWidth="1"/>
    <col min="7695" max="7695" width="18.7142857142857" style="446" customWidth="1"/>
    <col min="7696"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51.1428571428571" style="446" customWidth="1"/>
    <col min="7950" max="7950" width="0" style="446" hidden="1" customWidth="1"/>
    <col min="7951" max="7951" width="18.7142857142857" style="446" customWidth="1"/>
    <col min="7952"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51.1428571428571" style="446" customWidth="1"/>
    <col min="8206" max="8206" width="0" style="446" hidden="1" customWidth="1"/>
    <col min="8207" max="8207" width="18.7142857142857" style="446" customWidth="1"/>
    <col min="8208"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51.1428571428571" style="446" customWidth="1"/>
    <col min="8462" max="8462" width="0" style="446" hidden="1" customWidth="1"/>
    <col min="8463" max="8463" width="18.7142857142857" style="446" customWidth="1"/>
    <col min="8464"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51.1428571428571" style="446" customWidth="1"/>
    <col min="8718" max="8718" width="0" style="446" hidden="1" customWidth="1"/>
    <col min="8719" max="8719" width="18.7142857142857" style="446" customWidth="1"/>
    <col min="8720"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51.1428571428571" style="446" customWidth="1"/>
    <col min="8974" max="8974" width="0" style="446" hidden="1" customWidth="1"/>
    <col min="8975" max="8975" width="18.7142857142857" style="446" customWidth="1"/>
    <col min="8976"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51.1428571428571" style="446" customWidth="1"/>
    <col min="9230" max="9230" width="0" style="446" hidden="1" customWidth="1"/>
    <col min="9231" max="9231" width="18.7142857142857" style="446" customWidth="1"/>
    <col min="9232"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51.1428571428571" style="446" customWidth="1"/>
    <col min="9486" max="9486" width="0" style="446" hidden="1" customWidth="1"/>
    <col min="9487" max="9487" width="18.7142857142857" style="446" customWidth="1"/>
    <col min="9488"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51.1428571428571" style="446" customWidth="1"/>
    <col min="9742" max="9742" width="0" style="446" hidden="1" customWidth="1"/>
    <col min="9743" max="9743" width="18.7142857142857" style="446" customWidth="1"/>
    <col min="9744"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51.1428571428571" style="446" customWidth="1"/>
    <col min="9998" max="9998" width="0" style="446" hidden="1" customWidth="1"/>
    <col min="9999" max="9999" width="18.7142857142857" style="446" customWidth="1"/>
    <col min="10000"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51.1428571428571" style="446" customWidth="1"/>
    <col min="10254" max="10254" width="0" style="446" hidden="1" customWidth="1"/>
    <col min="10255" max="10255" width="18.7142857142857" style="446" customWidth="1"/>
    <col min="10256"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51.1428571428571" style="446" customWidth="1"/>
    <col min="10510" max="10510" width="0" style="446" hidden="1" customWidth="1"/>
    <col min="10511" max="10511" width="18.7142857142857" style="446" customWidth="1"/>
    <col min="10512"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51.1428571428571" style="446" customWidth="1"/>
    <col min="10766" max="10766" width="0" style="446" hidden="1" customWidth="1"/>
    <col min="10767" max="10767" width="18.7142857142857" style="446" customWidth="1"/>
    <col min="10768"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51.1428571428571" style="446" customWidth="1"/>
    <col min="11022" max="11022" width="0" style="446" hidden="1" customWidth="1"/>
    <col min="11023" max="11023" width="18.7142857142857" style="446" customWidth="1"/>
    <col min="11024"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51.1428571428571" style="446" customWidth="1"/>
    <col min="11278" max="11278" width="0" style="446" hidden="1" customWidth="1"/>
    <col min="11279" max="11279" width="18.7142857142857" style="446" customWidth="1"/>
    <col min="11280"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51.1428571428571" style="446" customWidth="1"/>
    <col min="11534" max="11534" width="0" style="446" hidden="1" customWidth="1"/>
    <col min="11535" max="11535" width="18.7142857142857" style="446" customWidth="1"/>
    <col min="11536"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51.1428571428571" style="446" customWidth="1"/>
    <col min="11790" max="11790" width="0" style="446" hidden="1" customWidth="1"/>
    <col min="11791" max="11791" width="18.7142857142857" style="446" customWidth="1"/>
    <col min="11792"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51.1428571428571" style="446" customWidth="1"/>
    <col min="12046" max="12046" width="0" style="446" hidden="1" customWidth="1"/>
    <col min="12047" max="12047" width="18.7142857142857" style="446" customWidth="1"/>
    <col min="12048"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51.1428571428571" style="446" customWidth="1"/>
    <col min="12302" max="12302" width="0" style="446" hidden="1" customWidth="1"/>
    <col min="12303" max="12303" width="18.7142857142857" style="446" customWidth="1"/>
    <col min="12304"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51.1428571428571" style="446" customWidth="1"/>
    <col min="12558" max="12558" width="0" style="446" hidden="1" customWidth="1"/>
    <col min="12559" max="12559" width="18.7142857142857" style="446" customWidth="1"/>
    <col min="12560"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51.1428571428571" style="446" customWidth="1"/>
    <col min="12814" max="12814" width="0" style="446" hidden="1" customWidth="1"/>
    <col min="12815" max="12815" width="18.7142857142857" style="446" customWidth="1"/>
    <col min="12816"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51.1428571428571" style="446" customWidth="1"/>
    <col min="13070" max="13070" width="0" style="446" hidden="1" customWidth="1"/>
    <col min="13071" max="13071" width="18.7142857142857" style="446" customWidth="1"/>
    <col min="13072"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51.1428571428571" style="446" customWidth="1"/>
    <col min="13326" max="13326" width="0" style="446" hidden="1" customWidth="1"/>
    <col min="13327" max="13327" width="18.7142857142857" style="446" customWidth="1"/>
    <col min="13328"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51.1428571428571" style="446" customWidth="1"/>
    <col min="13582" max="13582" width="0" style="446" hidden="1" customWidth="1"/>
    <col min="13583" max="13583" width="18.7142857142857" style="446" customWidth="1"/>
    <col min="13584"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51.1428571428571" style="446" customWidth="1"/>
    <col min="13838" max="13838" width="0" style="446" hidden="1" customWidth="1"/>
    <col min="13839" max="13839" width="18.7142857142857" style="446" customWidth="1"/>
    <col min="13840"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51.1428571428571" style="446" customWidth="1"/>
    <col min="14094" max="14094" width="0" style="446" hidden="1" customWidth="1"/>
    <col min="14095" max="14095" width="18.7142857142857" style="446" customWidth="1"/>
    <col min="14096"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51.1428571428571" style="446" customWidth="1"/>
    <col min="14350" max="14350" width="0" style="446" hidden="1" customWidth="1"/>
    <col min="14351" max="14351" width="18.7142857142857" style="446" customWidth="1"/>
    <col min="14352"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51.1428571428571" style="446" customWidth="1"/>
    <col min="14606" max="14606" width="0" style="446" hidden="1" customWidth="1"/>
    <col min="14607" max="14607" width="18.7142857142857" style="446" customWidth="1"/>
    <col min="14608"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51.1428571428571" style="446" customWidth="1"/>
    <col min="14862" max="14862" width="0" style="446" hidden="1" customWidth="1"/>
    <col min="14863" max="14863" width="18.7142857142857" style="446" customWidth="1"/>
    <col min="14864"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51.1428571428571" style="446" customWidth="1"/>
    <col min="15118" max="15118" width="0" style="446" hidden="1" customWidth="1"/>
    <col min="15119" max="15119" width="18.7142857142857" style="446" customWidth="1"/>
    <col min="15120"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51.1428571428571" style="446" customWidth="1"/>
    <col min="15374" max="15374" width="0" style="446" hidden="1" customWidth="1"/>
    <col min="15375" max="15375" width="18.7142857142857" style="446" customWidth="1"/>
    <col min="15376"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51.1428571428571" style="446" customWidth="1"/>
    <col min="15630" max="15630" width="0" style="446" hidden="1" customWidth="1"/>
    <col min="15631" max="15631" width="18.7142857142857" style="446" customWidth="1"/>
    <col min="15632"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51.1428571428571" style="446" customWidth="1"/>
    <col min="15886" max="15886" width="0" style="446" hidden="1" customWidth="1"/>
    <col min="15887" max="15887" width="18.7142857142857" style="446" customWidth="1"/>
    <col min="15888"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51.1428571428571" style="446" customWidth="1"/>
    <col min="16142" max="16142" width="0" style="446" hidden="1" customWidth="1"/>
    <col min="16143" max="16143" width="18.7142857142857" style="446" customWidth="1"/>
    <col min="16144"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6.1" customHeight="1">
      <c r="J5" s="451"/>
      <c r="K5" s="451"/>
      <c r="L5" s="1297" t="s">
        <v>717</v>
      </c>
      <c r="M5" s="1297"/>
      <c r="N5" s="1297"/>
      <c r="O5" s="1297"/>
      <c r="P5" s="1297"/>
      <c r="Q5" s="1297"/>
      <c r="R5" s="1297"/>
      <c r="S5" s="1297"/>
      <c r="T5" s="1297"/>
      <c r="U5" s="467"/>
    </row>
    <row r="6" spans="10:21" ht="3" customHeight="1">
      <c r="J6" s="451"/>
      <c r="K6" s="451"/>
      <c r="L6" s="447"/>
      <c r="M6" s="447"/>
      <c r="N6" s="447"/>
      <c r="O6" s="450"/>
      <c r="P6" s="450"/>
      <c r="Q6" s="450"/>
      <c r="R6" s="450"/>
      <c r="S6" s="450"/>
      <c r="T6" s="450"/>
      <c r="U6" s="447"/>
    </row>
    <row r="7" spans="1:28" s="746" customFormat="1" ht="5.25" hidden="1">
      <c r="A7" s="1123"/>
      <c r="B7" s="1123"/>
      <c r="C7" s="1123"/>
      <c r="D7" s="1123"/>
      <c r="E7" s="1123"/>
      <c r="F7" s="1123"/>
      <c r="G7" s="1123"/>
      <c r="H7" s="1123"/>
      <c r="L7" s="1174"/>
      <c r="M7" s="1046"/>
      <c r="O7" s="1303"/>
      <c r="P7" s="1303"/>
      <c r="Q7" s="1303"/>
      <c r="R7" s="1303"/>
      <c r="S7" s="1303"/>
      <c r="T7" s="1303"/>
      <c r="U7" s="780"/>
      <c r="V7" s="780"/>
      <c r="X7" s="1123"/>
      <c r="Y7" s="1123"/>
      <c r="Z7" s="1123"/>
      <c r="AA7" s="1123"/>
      <c r="AB7" s="1123"/>
    </row>
    <row r="8" spans="1:33" s="461" customFormat="1" ht="18.75">
      <c r="A8" s="481"/>
      <c r="B8" s="481"/>
      <c r="C8" s="481"/>
      <c r="D8" s="481"/>
      <c r="E8" s="481"/>
      <c r="F8" s="481"/>
      <c r="G8" s="481"/>
      <c r="H8" s="481"/>
      <c r="L8" s="469"/>
      <c r="M8" s="586" t="str">
        <f>"Дата подачи заявления об "&amp;IF(datePr_ch="","утверждении","изменении")&amp;" тарифов"</f>
        <v>Дата подачи заявления об утверждении тарифов</v>
      </c>
      <c r="N8" s="1127"/>
      <c r="O8" s="1304" t="str">
        <f>IF(datePr_ch="",IF(datePr="","",datePr),datePr_ch)</f>
        <v>20.04.2021</v>
      </c>
      <c r="P8" s="1304"/>
      <c r="Q8" s="1304"/>
      <c r="R8" s="1304"/>
      <c r="S8" s="1304"/>
      <c r="T8" s="1304"/>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"&amp;IF(numberPr_ch="","утверждении","изменении")&amp;" тарифов"</f>
        <v>Номер подачи заявления об утверждении тарифов</v>
      </c>
      <c r="N9" s="1127"/>
      <c r="O9" s="1304" t="str">
        <f>IF(numberPr_ch="",IF(numberPr="","",numberPr),numberPr_ch)</f>
        <v>01-03/12</v>
      </c>
      <c r="P9" s="1304"/>
      <c r="Q9" s="1304"/>
      <c r="R9" s="1304"/>
      <c r="S9" s="1304"/>
      <c r="T9" s="1304"/>
      <c r="U9" s="551"/>
      <c r="V9" s="551"/>
      <c r="W9" s="489"/>
      <c r="X9" s="475"/>
      <c r="Y9" s="475"/>
      <c r="Z9" s="475"/>
      <c r="AA9" s="475"/>
      <c r="AB9" s="475"/>
      <c r="AC9" s="475"/>
      <c r="AD9" s="475"/>
      <c r="AE9" s="475"/>
      <c r="AF9" s="475"/>
      <c r="AG9" s="475"/>
    </row>
    <row r="10" spans="1:28" s="746" customFormat="1" ht="5.25" hidden="1">
      <c r="A10" s="1123"/>
      <c r="B10" s="1123"/>
      <c r="C10" s="1123"/>
      <c r="D10" s="1123"/>
      <c r="E10" s="1123"/>
      <c r="F10" s="1123"/>
      <c r="G10" s="1123"/>
      <c r="H10" s="1123"/>
      <c r="L10" s="1174"/>
      <c r="M10" s="1046"/>
      <c r="O10" s="1303"/>
      <c r="P10" s="1303"/>
      <c r="Q10" s="1303"/>
      <c r="R10" s="1303"/>
      <c r="S10" s="1303"/>
      <c r="T10" s="1303"/>
      <c r="U10" s="780"/>
      <c r="V10" s="780"/>
      <c r="X10" s="1123"/>
      <c r="Y10" s="1123"/>
      <c r="Z10" s="1123"/>
      <c r="AA10" s="1123"/>
      <c r="AB10" s="1123"/>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8:21" ht="15" customHeight="1">
      <c r="H12" s="480" t="s">
        <v>92</v>
      </c>
      <c r="J12" s="451"/>
      <c r="K12" s="451"/>
      <c r="L12" s="447"/>
      <c r="M12" s="447"/>
      <c r="N12" s="447"/>
      <c r="O12" s="1324"/>
      <c r="P12" s="1324"/>
      <c r="Q12" s="1324"/>
      <c r="R12" s="1324"/>
      <c r="S12" s="1324"/>
      <c r="T12" s="1324"/>
      <c r="U12" s="1324"/>
    </row>
    <row r="13" spans="10:23" ht="14.25">
      <c r="J13" s="451"/>
      <c r="K13" s="451"/>
      <c r="L13" s="1239" t="s">
        <v>445</v>
      </c>
      <c r="M13" s="1239"/>
      <c r="N13" s="1239"/>
      <c r="O13" s="1239"/>
      <c r="P13" s="1239"/>
      <c r="Q13" s="1239"/>
      <c r="R13" s="1239"/>
      <c r="S13" s="1239"/>
      <c r="T13" s="1239"/>
      <c r="U13" s="1239"/>
      <c r="V13" s="1239"/>
      <c r="W13" s="1239" t="s">
        <v>446</v>
      </c>
    </row>
    <row r="14" spans="10:23" ht="14.25" customHeight="1">
      <c r="J14" s="451"/>
      <c r="K14" s="451"/>
      <c r="L14" s="1311" t="s">
        <v>91</v>
      </c>
      <c r="M14" s="1311" t="s">
        <v>602</v>
      </c>
      <c r="N14" s="444"/>
      <c r="O14" s="1312" t="s">
        <v>604</v>
      </c>
      <c r="P14" s="1313"/>
      <c r="Q14" s="1313"/>
      <c r="R14" s="1313"/>
      <c r="S14" s="1313"/>
      <c r="T14" s="1314"/>
      <c r="U14" s="1294" t="s">
        <v>339</v>
      </c>
      <c r="V14" s="1323" t="s">
        <v>274</v>
      </c>
      <c r="W14" s="1239"/>
    </row>
    <row r="15" spans="10:23" ht="14.25" customHeight="1">
      <c r="J15" s="451"/>
      <c r="K15" s="451"/>
      <c r="L15" s="1311"/>
      <c r="M15" s="1311"/>
      <c r="N15" s="443"/>
      <c r="O15" s="1317" t="s">
        <v>603</v>
      </c>
      <c r="P15" s="624"/>
      <c r="Q15" s="624"/>
      <c r="R15" s="1292" t="s">
        <v>615</v>
      </c>
      <c r="S15" s="1292"/>
      <c r="T15" s="1293"/>
      <c r="U15" s="1295"/>
      <c r="V15" s="1323"/>
      <c r="W15" s="1239"/>
    </row>
    <row r="16" spans="10:23" ht="30.75" customHeight="1">
      <c r="J16" s="451"/>
      <c r="K16" s="451"/>
      <c r="L16" s="1311"/>
      <c r="M16" s="1311"/>
      <c r="N16" s="442"/>
      <c r="O16" s="1318"/>
      <c r="P16" s="622"/>
      <c r="Q16" s="623"/>
      <c r="R16" s="506" t="s">
        <v>273</v>
      </c>
      <c r="S16" s="1306" t="s">
        <v>272</v>
      </c>
      <c r="T16" s="1307"/>
      <c r="U16" s="1296"/>
      <c r="V16" s="1323"/>
      <c r="W16" s="1239"/>
    </row>
    <row r="17" spans="10:23" ht="14.25">
      <c r="J17" s="451"/>
      <c r="K17" s="459">
        <v>1</v>
      </c>
      <c r="L17" s="606" t="s">
        <v>92</v>
      </c>
      <c r="M17" s="606" t="s">
        <v>48</v>
      </c>
      <c r="N17" s="479" t="s">
        <v>48</v>
      </c>
      <c r="O17" s="607">
        <f ca="1">OFFSET(O17,0,-1)+1</f>
        <v>3</v>
      </c>
      <c r="P17" s="608">
        <f ca="1">OFFSET(P17,0,-1)</f>
        <v>3</v>
      </c>
      <c r="Q17" s="608">
        <f ca="1">OFFSET(Q17,0,-1)</f>
        <v>3</v>
      </c>
      <c r="R17" s="607">
        <f ca="1">OFFSET(R17,0,-1)+1</f>
        <v>4</v>
      </c>
      <c r="S17" s="1326">
        <f ca="1">OFFSET(S17,0,-1)+1</f>
        <v>5</v>
      </c>
      <c r="T17" s="1326"/>
      <c r="U17" s="607">
        <f ca="1">OFFSET(U17,0,-2)+1</f>
        <v>6</v>
      </c>
      <c r="V17" s="608">
        <f ca="1">OFFSET(V17,0,-1)</f>
        <v>6</v>
      </c>
      <c r="W17" s="607">
        <f ca="1">OFFSET(W17,0,-1)+1</f>
        <v>7</v>
      </c>
    </row>
    <row r="18" spans="1:23" ht="22.5">
      <c r="A18" s="1282">
        <v>1</v>
      </c>
      <c r="B18" s="849"/>
      <c r="C18" s="849"/>
      <c r="D18" s="849"/>
      <c r="E18" s="850"/>
      <c r="F18" s="851"/>
      <c r="G18" s="851"/>
      <c r="H18" s="851"/>
      <c r="I18" s="852"/>
      <c r="J18" s="847"/>
      <c r="K18" s="854"/>
      <c r="L18" s="562">
        <f>mergeValue(A18)</f>
        <v>1</v>
      </c>
      <c r="M18" s="610" t="s">
        <v>19</v>
      </c>
      <c r="N18" s="549"/>
      <c r="O18" s="1325"/>
      <c r="P18" s="1325"/>
      <c r="Q18" s="1325"/>
      <c r="R18" s="1325"/>
      <c r="S18" s="1325"/>
      <c r="T18" s="1325"/>
      <c r="U18" s="1325"/>
      <c r="V18" s="1325"/>
      <c r="W18" s="1131" t="s">
        <v>718</v>
      </c>
    </row>
    <row r="19" spans="1:23" ht="22.5">
      <c r="A19" s="1282"/>
      <c r="B19" s="1282">
        <v>1</v>
      </c>
      <c r="C19" s="849"/>
      <c r="D19" s="849"/>
      <c r="E19" s="851"/>
      <c r="F19" s="851"/>
      <c r="G19" s="851"/>
      <c r="H19" s="851"/>
      <c r="I19" s="846"/>
      <c r="J19" s="845"/>
      <c r="K19" s="848"/>
      <c r="L19" s="562" t="str">
        <f>mergeValue(A19)&amp;"."&amp;mergeValue(B19)</f>
        <v>1.1</v>
      </c>
      <c r="M19" s="516" t="s">
        <v>15</v>
      </c>
      <c r="N19" s="549"/>
      <c r="O19" s="1325"/>
      <c r="P19" s="1325"/>
      <c r="Q19" s="1325"/>
      <c r="R19" s="1325"/>
      <c r="S19" s="1325"/>
      <c r="T19" s="1325"/>
      <c r="U19" s="1325"/>
      <c r="V19" s="1325"/>
      <c r="W19" s="1131" t="s">
        <v>459</v>
      </c>
    </row>
    <row r="20" spans="1:23" ht="22.5">
      <c r="A20" s="1282"/>
      <c r="B20" s="1282"/>
      <c r="C20" s="1282">
        <v>1</v>
      </c>
      <c r="D20" s="849"/>
      <c r="E20" s="851"/>
      <c r="F20" s="851"/>
      <c r="G20" s="851"/>
      <c r="H20" s="851"/>
      <c r="I20" s="853"/>
      <c r="J20" s="845"/>
      <c r="K20" s="848"/>
      <c r="L20" s="562" t="str">
        <f>mergeValue(A20)&amp;"."&amp;mergeValue(B20)&amp;"."&amp;mergeValue(C20)</f>
        <v>1.1.1</v>
      </c>
      <c r="M20" s="517" t="s">
        <v>7</v>
      </c>
      <c r="N20" s="549"/>
      <c r="O20" s="1325"/>
      <c r="P20" s="1325"/>
      <c r="Q20" s="1325"/>
      <c r="R20" s="1325"/>
      <c r="S20" s="1325"/>
      <c r="T20" s="1325"/>
      <c r="U20" s="1325"/>
      <c r="V20" s="1325"/>
      <c r="W20" s="1131" t="s">
        <v>600</v>
      </c>
    </row>
    <row r="21" spans="1:23" ht="22.5">
      <c r="A21" s="1282"/>
      <c r="B21" s="1282"/>
      <c r="C21" s="1282"/>
      <c r="D21" s="1282">
        <v>1</v>
      </c>
      <c r="E21" s="851"/>
      <c r="F21" s="851"/>
      <c r="G21" s="851"/>
      <c r="H21" s="851"/>
      <c r="I21" s="853"/>
      <c r="J21" s="845"/>
      <c r="K21" s="848"/>
      <c r="L21" s="562" t="str">
        <f>mergeValue(A21)&amp;"."&amp;mergeValue(B21)&amp;"."&amp;mergeValue(C21)&amp;"."&amp;mergeValue(D21)</f>
        <v>1.1.1.1</v>
      </c>
      <c r="M21" s="518" t="s">
        <v>21</v>
      </c>
      <c r="N21" s="549"/>
      <c r="O21" s="1325"/>
      <c r="P21" s="1325"/>
      <c r="Q21" s="1325"/>
      <c r="R21" s="1325"/>
      <c r="S21" s="1325"/>
      <c r="T21" s="1325"/>
      <c r="U21" s="1325"/>
      <c r="V21" s="1325"/>
      <c r="W21" s="1131" t="s">
        <v>601</v>
      </c>
    </row>
    <row r="22" spans="1:23" ht="78.75">
      <c r="A22" s="1282"/>
      <c r="B22" s="1282"/>
      <c r="C22" s="1282"/>
      <c r="D22" s="1282"/>
      <c r="E22" s="1282">
        <v>1</v>
      </c>
      <c r="F22" s="851"/>
      <c r="G22" s="851"/>
      <c r="H22" s="849">
        <v>1</v>
      </c>
      <c r="I22" s="1282">
        <v>1</v>
      </c>
      <c r="J22" s="851"/>
      <c r="K22" s="856"/>
      <c r="L22" s="562" t="str">
        <f>mergeValue(A22)&amp;"."&amp;mergeValue(B22)&amp;"."&amp;mergeValue(C22)&amp;"."&amp;mergeValue(D22)&amp;"."&amp;mergeValue(E22)</f>
        <v>1.1.1.1.1</v>
      </c>
      <c r="M22" s="524" t="s">
        <v>8</v>
      </c>
      <c r="N22" s="550"/>
      <c r="O22" s="1284"/>
      <c r="P22" s="1284"/>
      <c r="Q22" s="1284"/>
      <c r="R22" s="1284"/>
      <c r="S22" s="1284"/>
      <c r="T22" s="1284"/>
      <c r="U22" s="1284"/>
      <c r="V22" s="1284"/>
      <c r="W22" s="1131" t="s">
        <v>719</v>
      </c>
    </row>
    <row r="23" spans="1:27" ht="33.75">
      <c r="A23" s="1282"/>
      <c r="B23" s="1282"/>
      <c r="C23" s="1282"/>
      <c r="D23" s="1282"/>
      <c r="E23" s="1282"/>
      <c r="F23" s="1282">
        <v>1</v>
      </c>
      <c r="G23" s="849"/>
      <c r="H23" s="849"/>
      <c r="I23" s="1282"/>
      <c r="J23" s="1282">
        <v>1</v>
      </c>
      <c r="K23" s="857"/>
      <c r="L23" s="562" t="str">
        <f>mergeValue(A23)&amp;"."&amp;mergeValue(B23)&amp;"."&amp;mergeValue(C23)&amp;"."&amp;mergeValue(D23)&amp;"."&amp;mergeValue(E23)&amp;"."&amp;mergeValue(F23)</f>
        <v>1.1.1.1.1.1</v>
      </c>
      <c r="M23" s="525" t="s">
        <v>9</v>
      </c>
      <c r="N23" s="550"/>
      <c r="O23" s="1285"/>
      <c r="P23" s="1286"/>
      <c r="Q23" s="1286"/>
      <c r="R23" s="1286"/>
      <c r="S23" s="1286"/>
      <c r="T23" s="1286"/>
      <c r="U23" s="1286"/>
      <c r="V23" s="1287"/>
      <c r="W23" s="1131" t="s">
        <v>720</v>
      </c>
      <c r="Y23" s="474" t="str">
        <f>strCheckUnique(Z23:Z26)</f>
        <v/>
      </c>
      <c r="AA23" s="474" t="str">
        <f>IF(O23="","",O23&amp;":_")</f>
        <v/>
      </c>
    </row>
    <row r="24" spans="1:29" ht="122.1" customHeight="1">
      <c r="A24" s="1282"/>
      <c r="B24" s="1282"/>
      <c r="C24" s="1282"/>
      <c r="D24" s="1282"/>
      <c r="E24" s="1282"/>
      <c r="F24" s="1282"/>
      <c r="G24" s="849">
        <v>1</v>
      </c>
      <c r="H24" s="849"/>
      <c r="I24" s="1282"/>
      <c r="J24" s="1282"/>
      <c r="K24" s="857">
        <v>1</v>
      </c>
      <c r="L24" s="562" t="str">
        <f>mergeValue(A24)&amp;"."&amp;mergeValue(B24)&amp;"."&amp;mergeValue(C24)&amp;"."&amp;mergeValue(D24)&amp;"."&amp;mergeValue(E24)&amp;"."&amp;mergeValue(F24)&amp;"."&amp;mergeValue(G24)</f>
        <v>1.1.1.1.1.1.1</v>
      </c>
      <c r="M24" s="1090"/>
      <c r="N24" s="555"/>
      <c r="O24" s="1105"/>
      <c r="P24" s="532"/>
      <c r="Q24" s="532"/>
      <c r="R24" s="1288"/>
      <c r="S24" s="1290" t="s">
        <v>83</v>
      </c>
      <c r="T24" s="1288"/>
      <c r="U24" s="1290" t="s">
        <v>84</v>
      </c>
      <c r="V24" s="547"/>
      <c r="W24" s="1300" t="s">
        <v>721</v>
      </c>
      <c r="X24" s="470" t="str">
        <f>strCheckDate(O25:V25)</f>
        <v/>
      </c>
      <c r="Y24" s="474"/>
      <c r="Z24" s="474" t="str">
        <f>IF(M24="","",M24)</f>
        <v/>
      </c>
      <c r="AA24" s="474"/>
      <c r="AB24" s="474"/>
      <c r="AC24" s="474"/>
    </row>
    <row r="25" spans="1:23" ht="11.25" hidden="1">
      <c r="A25" s="1282"/>
      <c r="B25" s="1282"/>
      <c r="C25" s="1282"/>
      <c r="D25" s="1282"/>
      <c r="E25" s="1282"/>
      <c r="F25" s="1282"/>
      <c r="G25" s="849"/>
      <c r="H25" s="849"/>
      <c r="I25" s="1282"/>
      <c r="J25" s="1282"/>
      <c r="K25" s="857"/>
      <c r="L25" s="569"/>
      <c r="M25" s="615"/>
      <c r="N25" s="555"/>
      <c r="O25" s="553"/>
      <c r="P25" s="532"/>
      <c r="Q25" s="553" t="str">
        <f>R24&amp;"-"&amp;T24</f>
        <v>-</v>
      </c>
      <c r="R25" s="1289"/>
      <c r="S25" s="1290"/>
      <c r="T25" s="1289"/>
      <c r="U25" s="1290"/>
      <c r="V25" s="547"/>
      <c r="W25" s="1301"/>
    </row>
    <row r="26" spans="1:33" s="445" customFormat="1" ht="15" customHeight="1">
      <c r="A26" s="1282"/>
      <c r="B26" s="1282"/>
      <c r="C26" s="1282"/>
      <c r="D26" s="1282"/>
      <c r="E26" s="1282"/>
      <c r="F26" s="1282"/>
      <c r="G26" s="851"/>
      <c r="H26" s="849"/>
      <c r="I26" s="1282"/>
      <c r="J26" s="1282"/>
      <c r="K26" s="856"/>
      <c r="L26" s="508"/>
      <c r="M26" s="527" t="s">
        <v>24</v>
      </c>
      <c r="N26" s="521"/>
      <c r="O26" s="515"/>
      <c r="P26" s="515"/>
      <c r="Q26" s="515"/>
      <c r="R26" s="542"/>
      <c r="S26" s="534"/>
      <c r="T26" s="533"/>
      <c r="U26" s="521"/>
      <c r="V26" s="530"/>
      <c r="W26" s="1302"/>
      <c r="X26" s="471"/>
      <c r="Y26" s="471"/>
      <c r="Z26" s="471"/>
      <c r="AA26" s="471"/>
      <c r="AB26" s="471"/>
      <c r="AC26" s="471"/>
      <c r="AD26" s="471"/>
      <c r="AE26" s="471"/>
      <c r="AF26" s="471"/>
      <c r="AG26" s="471"/>
    </row>
    <row r="27" spans="1:33" s="445" customFormat="1" ht="15" customHeight="1">
      <c r="A27" s="1282"/>
      <c r="B27" s="1282"/>
      <c r="C27" s="1282"/>
      <c r="D27" s="1282"/>
      <c r="E27" s="1282"/>
      <c r="F27" s="851"/>
      <c r="G27" s="851"/>
      <c r="H27" s="849"/>
      <c r="I27" s="1282"/>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2"/>
      <c r="B28" s="1282"/>
      <c r="C28" s="1282"/>
      <c r="D28" s="1282"/>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2"/>
      <c r="B29" s="1282"/>
      <c r="C29" s="1282"/>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2"/>
      <c r="B30" s="1282"/>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2"/>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1" ht="3" customHeight="1">
      <c r="L33" s="455"/>
      <c r="M33" s="455"/>
      <c r="N33" s="455"/>
      <c r="O33" s="455"/>
      <c r="P33" s="455"/>
      <c r="Q33" s="455"/>
      <c r="R33" s="455"/>
      <c r="S33" s="455"/>
      <c r="T33" s="455"/>
      <c r="U33" s="455"/>
    </row>
    <row r="34" spans="12:23" ht="133.5" customHeight="1">
      <c r="L34" s="1">
        <v>1</v>
      </c>
      <c r="M34" s="1275" t="s">
        <v>722</v>
      </c>
      <c r="N34" s="1275"/>
      <c r="O34" s="1275"/>
      <c r="P34" s="1275"/>
      <c r="Q34" s="1275"/>
      <c r="R34" s="1275"/>
      <c r="S34" s="1275"/>
      <c r="T34" s="1275"/>
      <c r="U34" s="1275"/>
      <c r="V34" s="1275"/>
      <c r="W34" s="1275"/>
    </row>
  </sheetData>
  <sheetProtection algorithmName="SHA-512" hashValue="N85As137p3s3DIesb8dN0l4WnO71kI64juI1vmPdHBgDrgnNa9JnyHQ6kirFkB6Fxgaht+BDEHxn/co74e/rog==" saltValue="B2J+c3MzQ8u/8AjDoF9I1A==" spinCount="100000" sheet="1" objects="1" scenarios="1" formatColumns="0" formatRows="0"/>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b113af1-926f-48b3-a239-e9486c32053d}">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50</v>
      </c>
    </row>
    <row r="2" spans="6:9" ht="22.5">
      <c r="F2" s="1276" t="s">
        <v>470</v>
      </c>
      <c r="G2" s="1277"/>
      <c r="H2" s="1278"/>
      <c r="I2" s="609"/>
    </row>
    <row r="3" ht="3" customHeight="1"/>
    <row r="4" spans="1:20" s="539" customFormat="1" ht="11.25">
      <c r="A4" s="559"/>
      <c r="B4" s="559"/>
      <c r="C4" s="559"/>
      <c r="D4" s="559"/>
      <c r="F4" s="1239" t="s">
        <v>445</v>
      </c>
      <c r="G4" s="1239"/>
      <c r="H4" s="1239"/>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30.01.2022</v>
      </c>
      <c r="I7" s="550" t="s">
        <v>472</v>
      </c>
      <c r="J7" s="584"/>
      <c r="K7" s="559"/>
      <c r="L7" s="559"/>
      <c r="M7" s="559"/>
      <c r="N7" s="559"/>
      <c r="O7" s="559"/>
      <c r="P7" s="559"/>
      <c r="Q7" s="559"/>
      <c r="R7" s="559"/>
      <c r="S7" s="559"/>
      <c r="T7" s="559"/>
    </row>
    <row r="8" spans="1:20" s="539" customFormat="1" ht="45">
      <c r="A8" s="1280">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algorithmName="SHA-512" hashValue="vS/dHAwWmkklGzlvextwkxMD/fWH7NJfG9z1aOvPLemVnaUwSFsyUP8psuB8GPnHDWuJAHriC3btnqNx0p/54A==" saltValue="H8TS2wWOGapEle0mk6IfA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8b042d0-56f0-4a55-bea4-46e852538ae3}">
  <sheetPr codeName="Instruction">
    <tabColor rgb="FFCCCCFF"/>
  </sheetPr>
  <dimension ref="A1:AA113"/>
  <sheetViews>
    <sheetView showGridLines="0" workbookViewId="0" topLeftCell="A1">
      <selection pane="topLeft" activeCell="A1" sqref="A1"/>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6" customWidth="1"/>
  </cols>
  <sheetData>
    <row r="1" spans="27:27" ht="3" customHeight="1">
      <c r="AA1" s="76" t="s">
        <v>238</v>
      </c>
    </row>
    <row r="2" spans="2:23" ht="16.5" customHeight="1">
      <c r="B2" s="1215" t="str">
        <f>"Код отчёта: "&amp;GetCode()</f>
        <v>Код отчёта: FAS.JKH.OPEN.INFO.REQUEST.WARM</v>
      </c>
      <c r="C2" s="1215"/>
      <c r="D2" s="1215"/>
      <c r="E2" s="1215"/>
      <c r="F2" s="1215"/>
      <c r="G2" s="1215"/>
      <c r="Q2" s="223"/>
      <c r="R2" s="223"/>
      <c r="S2" s="223"/>
      <c r="T2" s="223"/>
      <c r="U2" s="223"/>
      <c r="V2" s="223"/>
      <c r="W2" s="223"/>
    </row>
    <row r="3" spans="2:25" ht="18" customHeight="1">
      <c r="B3" s="1216" t="str">
        <f>"Версия "&amp;GetVersion()</f>
        <v>Версия 1.0.2</v>
      </c>
      <c r="C3" s="1216"/>
      <c r="H3" s="40"/>
      <c r="I3" s="40"/>
      <c r="J3" s="40"/>
      <c r="K3" s="40"/>
      <c r="L3" s="40"/>
      <c r="M3" s="40"/>
      <c r="N3" s="40"/>
      <c r="O3" s="40"/>
      <c r="P3" s="40"/>
      <c r="Q3" s="223"/>
      <c r="R3" s="223"/>
      <c r="S3" s="223"/>
      <c r="T3" s="223"/>
      <c r="U3" s="223"/>
      <c r="V3" s="223"/>
      <c r="W3" s="253"/>
      <c r="X3" s="40"/>
      <c r="Y3" s="40"/>
    </row>
    <row r="4" spans="4:25" ht="3" customHeight="1">
      <c r="D4" s="40"/>
      <c r="E4" s="40"/>
      <c r="F4" s="40"/>
      <c r="G4" s="40"/>
      <c r="H4" s="40"/>
      <c r="I4" s="40"/>
      <c r="J4" s="40"/>
      <c r="K4" s="40"/>
      <c r="L4" s="40"/>
      <c r="M4" s="40"/>
      <c r="N4" s="40"/>
      <c r="O4" s="40"/>
      <c r="P4" s="40"/>
      <c r="Q4" s="40"/>
      <c r="R4" s="40"/>
      <c r="S4" s="40"/>
      <c r="T4" s="40"/>
      <c r="U4" s="40"/>
      <c r="V4" s="40"/>
      <c r="W4" s="40"/>
      <c r="X4" s="40"/>
      <c r="Y4" s="40"/>
    </row>
    <row r="5" spans="2:25" ht="42.75" customHeight="1">
      <c r="B5" s="1219" t="s">
        <v>676</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row>
    <row r="6" spans="1:25"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5" ht="15" customHeight="1">
      <c r="A7" s="40"/>
      <c r="B7" s="75"/>
      <c r="C7" s="74"/>
      <c r="D7" s="57"/>
      <c r="E7" s="1217" t="s">
        <v>567</v>
      </c>
      <c r="F7" s="1217"/>
      <c r="G7" s="1217"/>
      <c r="H7" s="1217"/>
      <c r="I7" s="1217"/>
      <c r="J7" s="1217"/>
      <c r="K7" s="1217"/>
      <c r="L7" s="1217"/>
      <c r="M7" s="1217"/>
      <c r="N7" s="1217"/>
      <c r="O7" s="1217"/>
      <c r="P7" s="1217"/>
      <c r="Q7" s="1217"/>
      <c r="R7" s="1217"/>
      <c r="S7" s="1217"/>
      <c r="T7" s="1217"/>
      <c r="U7" s="1217"/>
      <c r="V7" s="1217"/>
      <c r="W7" s="1217"/>
      <c r="X7" s="1217"/>
      <c r="Y7" s="56"/>
    </row>
    <row r="8" spans="1:25" ht="15" customHeight="1">
      <c r="A8" s="40"/>
      <c r="B8" s="75"/>
      <c r="C8" s="74"/>
      <c r="D8" s="57"/>
      <c r="E8" s="1217"/>
      <c r="F8" s="1217"/>
      <c r="G8" s="1217"/>
      <c r="H8" s="1217"/>
      <c r="I8" s="1217"/>
      <c r="J8" s="1217"/>
      <c r="K8" s="1217"/>
      <c r="L8" s="1217"/>
      <c r="M8" s="1217"/>
      <c r="N8" s="1217"/>
      <c r="O8" s="1217"/>
      <c r="P8" s="1217"/>
      <c r="Q8" s="1217"/>
      <c r="R8" s="1217"/>
      <c r="S8" s="1217"/>
      <c r="T8" s="1217"/>
      <c r="U8" s="1217"/>
      <c r="V8" s="1217"/>
      <c r="W8" s="1217"/>
      <c r="X8" s="1217"/>
      <c r="Y8" s="56"/>
    </row>
    <row r="9" spans="1:25" ht="15" customHeight="1">
      <c r="A9" s="40"/>
      <c r="B9" s="75"/>
      <c r="C9" s="74"/>
      <c r="D9" s="57"/>
      <c r="E9" s="1217"/>
      <c r="F9" s="1217"/>
      <c r="G9" s="1217"/>
      <c r="H9" s="1217"/>
      <c r="I9" s="1217"/>
      <c r="J9" s="1217"/>
      <c r="K9" s="1217"/>
      <c r="L9" s="1217"/>
      <c r="M9" s="1217"/>
      <c r="N9" s="1217"/>
      <c r="O9" s="1217"/>
      <c r="P9" s="1217"/>
      <c r="Q9" s="1217"/>
      <c r="R9" s="1217"/>
      <c r="S9" s="1217"/>
      <c r="T9" s="1217"/>
      <c r="U9" s="1217"/>
      <c r="V9" s="1217"/>
      <c r="W9" s="1217"/>
      <c r="X9" s="1217"/>
      <c r="Y9" s="56"/>
    </row>
    <row r="10" spans="1:25" ht="10.5" customHeight="1">
      <c r="A10" s="40"/>
      <c r="B10" s="75"/>
      <c r="C10" s="74"/>
      <c r="D10" s="57"/>
      <c r="E10" s="1217"/>
      <c r="F10" s="1217"/>
      <c r="G10" s="1217"/>
      <c r="H10" s="1217"/>
      <c r="I10" s="1217"/>
      <c r="J10" s="1217"/>
      <c r="K10" s="1217"/>
      <c r="L10" s="1217"/>
      <c r="M10" s="1217"/>
      <c r="N10" s="1217"/>
      <c r="O10" s="1217"/>
      <c r="P10" s="1217"/>
      <c r="Q10" s="1217"/>
      <c r="R10" s="1217"/>
      <c r="S10" s="1217"/>
      <c r="T10" s="1217"/>
      <c r="U10" s="1217"/>
      <c r="V10" s="1217"/>
      <c r="W10" s="1217"/>
      <c r="X10" s="1217"/>
      <c r="Y10" s="56"/>
    </row>
    <row r="11" spans="1:25" ht="27" customHeight="1">
      <c r="A11" s="40"/>
      <c r="B11" s="75"/>
      <c r="C11" s="74"/>
      <c r="D11" s="57"/>
      <c r="E11" s="1217"/>
      <c r="F11" s="1217"/>
      <c r="G11" s="1217"/>
      <c r="H11" s="1217"/>
      <c r="I11" s="1217"/>
      <c r="J11" s="1217"/>
      <c r="K11" s="1217"/>
      <c r="L11" s="1217"/>
      <c r="M11" s="1217"/>
      <c r="N11" s="1217"/>
      <c r="O11" s="1217"/>
      <c r="P11" s="1217"/>
      <c r="Q11" s="1217"/>
      <c r="R11" s="1217"/>
      <c r="S11" s="1217"/>
      <c r="T11" s="1217"/>
      <c r="U11" s="1217"/>
      <c r="V11" s="1217"/>
      <c r="W11" s="1217"/>
      <c r="X11" s="1217"/>
      <c r="Y11" s="56"/>
    </row>
    <row r="12" spans="1:25" ht="12" customHeight="1">
      <c r="A12" s="40"/>
      <c r="B12" s="75"/>
      <c r="C12" s="74"/>
      <c r="D12" s="57"/>
      <c r="E12" s="1217"/>
      <c r="F12" s="1217"/>
      <c r="G12" s="1217"/>
      <c r="H12" s="1217"/>
      <c r="I12" s="1217"/>
      <c r="J12" s="1217"/>
      <c r="K12" s="1217"/>
      <c r="L12" s="1217"/>
      <c r="M12" s="1217"/>
      <c r="N12" s="1217"/>
      <c r="O12" s="1217"/>
      <c r="P12" s="1217"/>
      <c r="Q12" s="1217"/>
      <c r="R12" s="1217"/>
      <c r="S12" s="1217"/>
      <c r="T12" s="1217"/>
      <c r="U12" s="1217"/>
      <c r="V12" s="1217"/>
      <c r="W12" s="1217"/>
      <c r="X12" s="1217"/>
      <c r="Y12" s="56"/>
    </row>
    <row r="13" spans="1:25" ht="38.25" customHeight="1">
      <c r="A13" s="40"/>
      <c r="B13" s="75"/>
      <c r="C13" s="74"/>
      <c r="D13" s="57"/>
      <c r="E13" s="1217"/>
      <c r="F13" s="1217"/>
      <c r="G13" s="1217"/>
      <c r="H13" s="1217"/>
      <c r="I13" s="1217"/>
      <c r="J13" s="1217"/>
      <c r="K13" s="1217"/>
      <c r="L13" s="1217"/>
      <c r="M13" s="1217"/>
      <c r="N13" s="1217"/>
      <c r="O13" s="1217"/>
      <c r="P13" s="1217"/>
      <c r="Q13" s="1217"/>
      <c r="R13" s="1217"/>
      <c r="S13" s="1217"/>
      <c r="T13" s="1217"/>
      <c r="U13" s="1217"/>
      <c r="V13" s="1217"/>
      <c r="W13" s="1217"/>
      <c r="X13" s="1217"/>
      <c r="Y13" s="70"/>
    </row>
    <row r="14" spans="1:25" ht="15" customHeight="1">
      <c r="A14" s="40"/>
      <c r="B14" s="75"/>
      <c r="C14" s="74"/>
      <c r="D14" s="57"/>
      <c r="E14" s="1217"/>
      <c r="F14" s="1217"/>
      <c r="G14" s="1217"/>
      <c r="H14" s="1217"/>
      <c r="I14" s="1217"/>
      <c r="J14" s="1217"/>
      <c r="K14" s="1217"/>
      <c r="L14" s="1217"/>
      <c r="M14" s="1217"/>
      <c r="N14" s="1217"/>
      <c r="O14" s="1217"/>
      <c r="P14" s="1217"/>
      <c r="Q14" s="1217"/>
      <c r="R14" s="1217"/>
      <c r="S14" s="1217"/>
      <c r="T14" s="1217"/>
      <c r="U14" s="1217"/>
      <c r="V14" s="1217"/>
      <c r="W14" s="1217"/>
      <c r="X14" s="1217"/>
      <c r="Y14" s="56"/>
    </row>
    <row r="15" spans="1:25" ht="15">
      <c r="A15" s="40"/>
      <c r="B15" s="75"/>
      <c r="C15" s="74"/>
      <c r="D15" s="57"/>
      <c r="E15" s="1217"/>
      <c r="F15" s="1217"/>
      <c r="G15" s="1217"/>
      <c r="H15" s="1217"/>
      <c r="I15" s="1217"/>
      <c r="J15" s="1217"/>
      <c r="K15" s="1217"/>
      <c r="L15" s="1217"/>
      <c r="M15" s="1217"/>
      <c r="N15" s="1217"/>
      <c r="O15" s="1217"/>
      <c r="P15" s="1217"/>
      <c r="Q15" s="1217"/>
      <c r="R15" s="1217"/>
      <c r="S15" s="1217"/>
      <c r="T15" s="1217"/>
      <c r="U15" s="1217"/>
      <c r="V15" s="1217"/>
      <c r="W15" s="1217"/>
      <c r="X15" s="1217"/>
      <c r="Y15" s="56"/>
    </row>
    <row r="16" spans="1:25" ht="15">
      <c r="A16" s="40"/>
      <c r="B16" s="75"/>
      <c r="C16" s="74"/>
      <c r="D16" s="57"/>
      <c r="E16" s="1217"/>
      <c r="F16" s="1217"/>
      <c r="G16" s="1217"/>
      <c r="H16" s="1217"/>
      <c r="I16" s="1217"/>
      <c r="J16" s="1217"/>
      <c r="K16" s="1217"/>
      <c r="L16" s="1217"/>
      <c r="M16" s="1217"/>
      <c r="N16" s="1217"/>
      <c r="O16" s="1217"/>
      <c r="P16" s="1217"/>
      <c r="Q16" s="1217"/>
      <c r="R16" s="1217"/>
      <c r="S16" s="1217"/>
      <c r="T16" s="1217"/>
      <c r="U16" s="1217"/>
      <c r="V16" s="1217"/>
      <c r="W16" s="1217"/>
      <c r="X16" s="1217"/>
      <c r="Y16" s="56"/>
    </row>
    <row r="17" spans="1:25" ht="15" customHeight="1">
      <c r="A17" s="40"/>
      <c r="B17" s="75"/>
      <c r="C17" s="74"/>
      <c r="D17" s="57"/>
      <c r="E17" s="1217"/>
      <c r="F17" s="1217"/>
      <c r="G17" s="1217"/>
      <c r="H17" s="1217"/>
      <c r="I17" s="1217"/>
      <c r="J17" s="1217"/>
      <c r="K17" s="1217"/>
      <c r="L17" s="1217"/>
      <c r="M17" s="1217"/>
      <c r="N17" s="1217"/>
      <c r="O17" s="1217"/>
      <c r="P17" s="1217"/>
      <c r="Q17" s="1217"/>
      <c r="R17" s="1217"/>
      <c r="S17" s="1217"/>
      <c r="T17" s="1217"/>
      <c r="U17" s="1217"/>
      <c r="V17" s="1217"/>
      <c r="W17" s="1217"/>
      <c r="X17" s="1217"/>
      <c r="Y17" s="56"/>
    </row>
    <row r="18" spans="1:25" ht="15">
      <c r="A18" s="40"/>
      <c r="B18" s="75"/>
      <c r="C18" s="74"/>
      <c r="D18" s="57"/>
      <c r="E18" s="1217"/>
      <c r="F18" s="1217"/>
      <c r="G18" s="1217"/>
      <c r="H18" s="1217"/>
      <c r="I18" s="1217"/>
      <c r="J18" s="1217"/>
      <c r="K18" s="1217"/>
      <c r="L18" s="1217"/>
      <c r="M18" s="1217"/>
      <c r="N18" s="1217"/>
      <c r="O18" s="1217"/>
      <c r="P18" s="1217"/>
      <c r="Q18" s="1217"/>
      <c r="R18" s="1217"/>
      <c r="S18" s="1217"/>
      <c r="T18" s="1217"/>
      <c r="U18" s="1217"/>
      <c r="V18" s="1217"/>
      <c r="W18" s="1217"/>
      <c r="X18" s="1217"/>
      <c r="Y18" s="56"/>
    </row>
    <row r="19" spans="1:25" ht="59.25" customHeight="1">
      <c r="A19" s="40"/>
      <c r="B19" s="75"/>
      <c r="C19" s="74"/>
      <c r="D19" s="63"/>
      <c r="E19" s="1217"/>
      <c r="F19" s="1217"/>
      <c r="G19" s="1217"/>
      <c r="H19" s="1217"/>
      <c r="I19" s="1217"/>
      <c r="J19" s="1217"/>
      <c r="K19" s="1217"/>
      <c r="L19" s="1217"/>
      <c r="M19" s="1217"/>
      <c r="N19" s="1217"/>
      <c r="O19" s="1217"/>
      <c r="P19" s="1217"/>
      <c r="Q19" s="1217"/>
      <c r="R19" s="1217"/>
      <c r="S19" s="1217"/>
      <c r="T19" s="1217"/>
      <c r="U19" s="1217"/>
      <c r="V19" s="1217"/>
      <c r="W19" s="1217"/>
      <c r="X19" s="1217"/>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customHeight="1" hidden="1">
      <c r="A21" s="40"/>
      <c r="B21" s="75"/>
      <c r="C21" s="74"/>
      <c r="D21" s="58"/>
      <c r="E21" s="69" t="s">
        <v>236</v>
      </c>
      <c r="F21" s="1222" t="s">
        <v>253</v>
      </c>
      <c r="G21" s="1223"/>
      <c r="H21" s="1223"/>
      <c r="I21" s="1223"/>
      <c r="J21" s="1223"/>
      <c r="K21" s="1223"/>
      <c r="L21" s="1223"/>
      <c r="M21" s="1223"/>
      <c r="N21" s="57"/>
      <c r="O21" s="68" t="s">
        <v>236</v>
      </c>
      <c r="P21" s="1224" t="s">
        <v>237</v>
      </c>
      <c r="Q21" s="1225"/>
      <c r="R21" s="1225"/>
      <c r="S21" s="1225"/>
      <c r="T21" s="1225"/>
      <c r="U21" s="1225"/>
      <c r="V21" s="1225"/>
      <c r="W21" s="1225"/>
      <c r="X21" s="1225"/>
      <c r="Y21" s="56"/>
    </row>
    <row r="22" spans="1:25" ht="14.25" customHeight="1" hidden="1">
      <c r="A22" s="40"/>
      <c r="B22" s="75"/>
      <c r="C22" s="74"/>
      <c r="D22" s="58"/>
      <c r="E22" s="89" t="s">
        <v>236</v>
      </c>
      <c r="F22" s="1222" t="s">
        <v>239</v>
      </c>
      <c r="G22" s="1223"/>
      <c r="H22" s="1223"/>
      <c r="I22" s="1223"/>
      <c r="J22" s="1223"/>
      <c r="K22" s="1223"/>
      <c r="L22" s="1223"/>
      <c r="M22" s="1223"/>
      <c r="N22" s="57"/>
      <c r="O22" s="71" t="s">
        <v>236</v>
      </c>
      <c r="P22" s="1224" t="s">
        <v>565</v>
      </c>
      <c r="Q22" s="1225"/>
      <c r="R22" s="1225"/>
      <c r="S22" s="1225"/>
      <c r="T22" s="1225"/>
      <c r="U22" s="1225"/>
      <c r="V22" s="1225"/>
      <c r="W22" s="1225"/>
      <c r="X22" s="1225"/>
      <c r="Y22" s="56"/>
    </row>
    <row r="23" spans="1:25" ht="27" customHeight="1" hidden="1">
      <c r="A23" s="40"/>
      <c r="B23" s="75"/>
      <c r="C23" s="74"/>
      <c r="D23" s="58"/>
      <c r="E23" s="57"/>
      <c r="F23" s="57"/>
      <c r="G23" s="57"/>
      <c r="H23" s="57"/>
      <c r="I23" s="57"/>
      <c r="J23" s="57"/>
      <c r="K23" s="57"/>
      <c r="L23" s="57"/>
      <c r="M23" s="57"/>
      <c r="N23" s="57"/>
      <c r="O23" s="57"/>
      <c r="P23" s="1218"/>
      <c r="Q23" s="1218"/>
      <c r="R23" s="1218"/>
      <c r="S23" s="1218"/>
      <c r="T23" s="1218"/>
      <c r="U23" s="1218"/>
      <c r="V23" s="1218"/>
      <c r="W23" s="1218"/>
      <c r="X23" s="57"/>
      <c r="Y23" s="56"/>
    </row>
    <row r="24" spans="1:25" ht="10.5" customHeight="1" hidden="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customHeight="1" hidden="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customHeight="1" hidden="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customHeight="1" hidden="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customHeight="1" hidden="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customHeight="1" hidden="1">
      <c r="A35" s="40"/>
      <c r="B35" s="75"/>
      <c r="C35" s="74"/>
      <c r="D35" s="58"/>
      <c r="E35" s="1221" t="s">
        <v>392</v>
      </c>
      <c r="F35" s="1221"/>
      <c r="G35" s="1221"/>
      <c r="H35" s="1221"/>
      <c r="I35" s="1221"/>
      <c r="J35" s="1221"/>
      <c r="K35" s="1221"/>
      <c r="L35" s="1221"/>
      <c r="M35" s="1221"/>
      <c r="N35" s="1221"/>
      <c r="O35" s="1221"/>
      <c r="P35" s="1221"/>
      <c r="Q35" s="1221"/>
      <c r="R35" s="1221"/>
      <c r="S35" s="1221"/>
      <c r="T35" s="1221"/>
      <c r="U35" s="1221"/>
      <c r="V35" s="1221"/>
      <c r="W35" s="1221"/>
      <c r="X35" s="1221"/>
      <c r="Y35" s="56"/>
    </row>
    <row r="36" spans="1:25" ht="38.25" customHeight="1" hidden="1">
      <c r="A36" s="40"/>
      <c r="B36" s="75"/>
      <c r="C36" s="74"/>
      <c r="D36" s="58"/>
      <c r="E36" s="1221"/>
      <c r="F36" s="1221"/>
      <c r="G36" s="1221"/>
      <c r="H36" s="1221"/>
      <c r="I36" s="1221"/>
      <c r="J36" s="1221"/>
      <c r="K36" s="1221"/>
      <c r="L36" s="1221"/>
      <c r="M36" s="1221"/>
      <c r="N36" s="1221"/>
      <c r="O36" s="1221"/>
      <c r="P36" s="1221"/>
      <c r="Q36" s="1221"/>
      <c r="R36" s="1221"/>
      <c r="S36" s="1221"/>
      <c r="T36" s="1221"/>
      <c r="U36" s="1221"/>
      <c r="V36" s="1221"/>
      <c r="W36" s="1221"/>
      <c r="X36" s="1221"/>
      <c r="Y36" s="56"/>
    </row>
    <row r="37" spans="1:25" ht="9.75" customHeight="1" hidden="1">
      <c r="A37" s="40"/>
      <c r="B37" s="75"/>
      <c r="C37" s="74"/>
      <c r="D37" s="58"/>
      <c r="E37" s="1221"/>
      <c r="F37" s="1221"/>
      <c r="G37" s="1221"/>
      <c r="H37" s="1221"/>
      <c r="I37" s="1221"/>
      <c r="J37" s="1221"/>
      <c r="K37" s="1221"/>
      <c r="L37" s="1221"/>
      <c r="M37" s="1221"/>
      <c r="N37" s="1221"/>
      <c r="O37" s="1221"/>
      <c r="P37" s="1221"/>
      <c r="Q37" s="1221"/>
      <c r="R37" s="1221"/>
      <c r="S37" s="1221"/>
      <c r="T37" s="1221"/>
      <c r="U37" s="1221"/>
      <c r="V37" s="1221"/>
      <c r="W37" s="1221"/>
      <c r="X37" s="1221"/>
      <c r="Y37" s="56"/>
    </row>
    <row r="38" spans="1:25" ht="51" customHeight="1" hidden="1">
      <c r="A38" s="40"/>
      <c r="B38" s="75"/>
      <c r="C38" s="74"/>
      <c r="D38" s="58"/>
      <c r="E38" s="1221"/>
      <c r="F38" s="1221"/>
      <c r="G38" s="1221"/>
      <c r="H38" s="1221"/>
      <c r="I38" s="1221"/>
      <c r="J38" s="1221"/>
      <c r="K38" s="1221"/>
      <c r="L38" s="1221"/>
      <c r="M38" s="1221"/>
      <c r="N38" s="1221"/>
      <c r="O38" s="1221"/>
      <c r="P38" s="1221"/>
      <c r="Q38" s="1221"/>
      <c r="R38" s="1221"/>
      <c r="S38" s="1221"/>
      <c r="T38" s="1221"/>
      <c r="U38" s="1221"/>
      <c r="V38" s="1221"/>
      <c r="W38" s="1221"/>
      <c r="X38" s="1221"/>
      <c r="Y38" s="56"/>
    </row>
    <row r="39" spans="1:25" ht="15" customHeight="1" hidden="1">
      <c r="A39" s="40"/>
      <c r="B39" s="75"/>
      <c r="C39" s="74"/>
      <c r="D39" s="58"/>
      <c r="E39" s="1221"/>
      <c r="F39" s="1221"/>
      <c r="G39" s="1221"/>
      <c r="H39" s="1221"/>
      <c r="I39" s="1221"/>
      <c r="J39" s="1221"/>
      <c r="K39" s="1221"/>
      <c r="L39" s="1221"/>
      <c r="M39" s="1221"/>
      <c r="N39" s="1221"/>
      <c r="O39" s="1221"/>
      <c r="P39" s="1221"/>
      <c r="Q39" s="1221"/>
      <c r="R39" s="1221"/>
      <c r="S39" s="1221"/>
      <c r="T39" s="1221"/>
      <c r="U39" s="1221"/>
      <c r="V39" s="1221"/>
      <c r="W39" s="1221"/>
      <c r="X39" s="1221"/>
      <c r="Y39" s="56"/>
    </row>
    <row r="40" spans="1:25" ht="12" customHeight="1" hidden="1">
      <c r="A40" s="40"/>
      <c r="B40" s="75"/>
      <c r="C40" s="74"/>
      <c r="D40" s="58"/>
      <c r="E40" s="1207"/>
      <c r="F40" s="1208"/>
      <c r="G40" s="1208"/>
      <c r="H40" s="1208"/>
      <c r="I40" s="1208"/>
      <c r="J40" s="1208"/>
      <c r="K40" s="1208"/>
      <c r="L40" s="1208"/>
      <c r="M40" s="1208"/>
      <c r="N40" s="1208"/>
      <c r="O40" s="1208"/>
      <c r="P40" s="1208"/>
      <c r="Q40" s="1208"/>
      <c r="R40" s="1208"/>
      <c r="S40" s="1208"/>
      <c r="T40" s="1208"/>
      <c r="U40" s="1208"/>
      <c r="V40" s="1208"/>
      <c r="W40" s="1208"/>
      <c r="X40" s="1208"/>
      <c r="Y40" s="56"/>
    </row>
    <row r="41" spans="1:25" ht="38.25" customHeight="1" hidden="1">
      <c r="A41" s="40"/>
      <c r="B41" s="75"/>
      <c r="C41" s="74"/>
      <c r="D41" s="58"/>
      <c r="E41" s="1221"/>
      <c r="F41" s="1221"/>
      <c r="G41" s="1221"/>
      <c r="H41" s="1221"/>
      <c r="I41" s="1221"/>
      <c r="J41" s="1221"/>
      <c r="K41" s="1221"/>
      <c r="L41" s="1221"/>
      <c r="M41" s="1221"/>
      <c r="N41" s="1221"/>
      <c r="O41" s="1221"/>
      <c r="P41" s="1221"/>
      <c r="Q41" s="1221"/>
      <c r="R41" s="1221"/>
      <c r="S41" s="1221"/>
      <c r="T41" s="1221"/>
      <c r="U41" s="1221"/>
      <c r="V41" s="1221"/>
      <c r="W41" s="1221"/>
      <c r="X41" s="1221"/>
      <c r="Y41" s="56"/>
    </row>
    <row r="42" spans="1:25" ht="15" hidden="1">
      <c r="A42" s="40"/>
      <c r="B42" s="75"/>
      <c r="C42" s="74"/>
      <c r="D42" s="58"/>
      <c r="E42" s="1221"/>
      <c r="F42" s="1221"/>
      <c r="G42" s="1221"/>
      <c r="H42" s="1221"/>
      <c r="I42" s="1221"/>
      <c r="J42" s="1221"/>
      <c r="K42" s="1221"/>
      <c r="L42" s="1221"/>
      <c r="M42" s="1221"/>
      <c r="N42" s="1221"/>
      <c r="O42" s="1221"/>
      <c r="P42" s="1221"/>
      <c r="Q42" s="1221"/>
      <c r="R42" s="1221"/>
      <c r="S42" s="1221"/>
      <c r="T42" s="1221"/>
      <c r="U42" s="1221"/>
      <c r="V42" s="1221"/>
      <c r="W42" s="1221"/>
      <c r="X42" s="1221"/>
      <c r="Y42" s="56"/>
    </row>
    <row r="43" spans="1:25" ht="15" hidden="1">
      <c r="A43" s="40"/>
      <c r="B43" s="75"/>
      <c r="C43" s="74"/>
      <c r="D43" s="58"/>
      <c r="E43" s="1221"/>
      <c r="F43" s="1221"/>
      <c r="G43" s="1221"/>
      <c r="H43" s="1221"/>
      <c r="I43" s="1221"/>
      <c r="J43" s="1221"/>
      <c r="K43" s="1221"/>
      <c r="L43" s="1221"/>
      <c r="M43" s="1221"/>
      <c r="N43" s="1221"/>
      <c r="O43" s="1221"/>
      <c r="P43" s="1221"/>
      <c r="Q43" s="1221"/>
      <c r="R43" s="1221"/>
      <c r="S43" s="1221"/>
      <c r="T43" s="1221"/>
      <c r="U43" s="1221"/>
      <c r="V43" s="1221"/>
      <c r="W43" s="1221"/>
      <c r="X43" s="1221"/>
      <c r="Y43" s="56"/>
    </row>
    <row r="44" spans="1:25" ht="33.75" customHeight="1" hidden="1">
      <c r="A44" s="40"/>
      <c r="B44" s="75"/>
      <c r="C44" s="74"/>
      <c r="D44" s="63"/>
      <c r="E44" s="1221"/>
      <c r="F44" s="1221"/>
      <c r="G44" s="1221"/>
      <c r="H44" s="1221"/>
      <c r="I44" s="1221"/>
      <c r="J44" s="1221"/>
      <c r="K44" s="1221"/>
      <c r="L44" s="1221"/>
      <c r="M44" s="1221"/>
      <c r="N44" s="1221"/>
      <c r="O44" s="1221"/>
      <c r="P44" s="1221"/>
      <c r="Q44" s="1221"/>
      <c r="R44" s="1221"/>
      <c r="S44" s="1221"/>
      <c r="T44" s="1221"/>
      <c r="U44" s="1221"/>
      <c r="V44" s="1221"/>
      <c r="W44" s="1221"/>
      <c r="X44" s="1221"/>
      <c r="Y44" s="56"/>
    </row>
    <row r="45" spans="1:25" ht="15" hidden="1">
      <c r="A45" s="40"/>
      <c r="B45" s="75"/>
      <c r="C45" s="74"/>
      <c r="D45" s="63"/>
      <c r="E45" s="1221"/>
      <c r="F45" s="1221"/>
      <c r="G45" s="1221"/>
      <c r="H45" s="1221"/>
      <c r="I45" s="1221"/>
      <c r="J45" s="1221"/>
      <c r="K45" s="1221"/>
      <c r="L45" s="1221"/>
      <c r="M45" s="1221"/>
      <c r="N45" s="1221"/>
      <c r="O45" s="1221"/>
      <c r="P45" s="1221"/>
      <c r="Q45" s="1221"/>
      <c r="R45" s="1221"/>
      <c r="S45" s="1221"/>
      <c r="T45" s="1221"/>
      <c r="U45" s="1221"/>
      <c r="V45" s="1221"/>
      <c r="W45" s="1221"/>
      <c r="X45" s="1221"/>
      <c r="Y45" s="56"/>
    </row>
    <row r="46" spans="1:25" ht="24" customHeight="1" hidden="1">
      <c r="A46" s="40"/>
      <c r="B46" s="75"/>
      <c r="C46" s="74"/>
      <c r="D46" s="58"/>
      <c r="E46" s="1209" t="s">
        <v>235</v>
      </c>
      <c r="F46" s="1209"/>
      <c r="G46" s="1209"/>
      <c r="H46" s="1209"/>
      <c r="I46" s="1209"/>
      <c r="J46" s="1209"/>
      <c r="K46" s="1209"/>
      <c r="L46" s="1209"/>
      <c r="M46" s="1209"/>
      <c r="N46" s="1209"/>
      <c r="O46" s="1209"/>
      <c r="P46" s="1209"/>
      <c r="Q46" s="1209"/>
      <c r="R46" s="1209"/>
      <c r="S46" s="1209"/>
      <c r="T46" s="1209"/>
      <c r="U46" s="1209"/>
      <c r="V46" s="1209"/>
      <c r="W46" s="1209"/>
      <c r="X46" s="1209"/>
      <c r="Y46" s="56"/>
    </row>
    <row r="47" spans="1:25" ht="37.5" customHeight="1" hidden="1">
      <c r="A47" s="40"/>
      <c r="B47" s="75"/>
      <c r="C47" s="74"/>
      <c r="D47" s="58"/>
      <c r="E47" s="1209"/>
      <c r="F47" s="1209"/>
      <c r="G47" s="1209"/>
      <c r="H47" s="1209"/>
      <c r="I47" s="1209"/>
      <c r="J47" s="1209"/>
      <c r="K47" s="1209"/>
      <c r="L47" s="1209"/>
      <c r="M47" s="1209"/>
      <c r="N47" s="1209"/>
      <c r="O47" s="1209"/>
      <c r="P47" s="1209"/>
      <c r="Q47" s="1209"/>
      <c r="R47" s="1209"/>
      <c r="S47" s="1209"/>
      <c r="T47" s="1209"/>
      <c r="U47" s="1209"/>
      <c r="V47" s="1209"/>
      <c r="W47" s="1209"/>
      <c r="X47" s="1209"/>
      <c r="Y47" s="56"/>
    </row>
    <row r="48" spans="1:25" ht="24" customHeight="1" hidden="1">
      <c r="A48" s="40"/>
      <c r="B48" s="75"/>
      <c r="C48" s="74"/>
      <c r="D48" s="58"/>
      <c r="E48" s="1209"/>
      <c r="F48" s="1209"/>
      <c r="G48" s="1209"/>
      <c r="H48" s="1209"/>
      <c r="I48" s="1209"/>
      <c r="J48" s="1209"/>
      <c r="K48" s="1209"/>
      <c r="L48" s="1209"/>
      <c r="M48" s="1209"/>
      <c r="N48" s="1209"/>
      <c r="O48" s="1209"/>
      <c r="P48" s="1209"/>
      <c r="Q48" s="1209"/>
      <c r="R48" s="1209"/>
      <c r="S48" s="1209"/>
      <c r="T48" s="1209"/>
      <c r="U48" s="1209"/>
      <c r="V48" s="1209"/>
      <c r="W48" s="1209"/>
      <c r="X48" s="1209"/>
      <c r="Y48" s="56"/>
    </row>
    <row r="49" spans="1:25" ht="51" customHeight="1" hidden="1">
      <c r="A49" s="40"/>
      <c r="B49" s="75"/>
      <c r="C49" s="74"/>
      <c r="D49" s="58"/>
      <c r="E49" s="1209"/>
      <c r="F49" s="1209"/>
      <c r="G49" s="1209"/>
      <c r="H49" s="1209"/>
      <c r="I49" s="1209"/>
      <c r="J49" s="1209"/>
      <c r="K49" s="1209"/>
      <c r="L49" s="1209"/>
      <c r="M49" s="1209"/>
      <c r="N49" s="1209"/>
      <c r="O49" s="1209"/>
      <c r="P49" s="1209"/>
      <c r="Q49" s="1209"/>
      <c r="R49" s="1209"/>
      <c r="S49" s="1209"/>
      <c r="T49" s="1209"/>
      <c r="U49" s="1209"/>
      <c r="V49" s="1209"/>
      <c r="W49" s="1209"/>
      <c r="X49" s="1209"/>
      <c r="Y49" s="56"/>
    </row>
    <row r="50" spans="1:25" ht="15" hidden="1">
      <c r="A50" s="40"/>
      <c r="B50" s="75"/>
      <c r="C50" s="74"/>
      <c r="D50" s="58"/>
      <c r="E50" s="1209"/>
      <c r="F50" s="1209"/>
      <c r="G50" s="1209"/>
      <c r="H50" s="1209"/>
      <c r="I50" s="1209"/>
      <c r="J50" s="1209"/>
      <c r="K50" s="1209"/>
      <c r="L50" s="1209"/>
      <c r="M50" s="1209"/>
      <c r="N50" s="1209"/>
      <c r="O50" s="1209"/>
      <c r="P50" s="1209"/>
      <c r="Q50" s="1209"/>
      <c r="R50" s="1209"/>
      <c r="S50" s="1209"/>
      <c r="T50" s="1209"/>
      <c r="U50" s="1209"/>
      <c r="V50" s="1209"/>
      <c r="W50" s="1209"/>
      <c r="X50" s="1209"/>
      <c r="Y50" s="56"/>
    </row>
    <row r="51" spans="1:25" ht="15" hidden="1">
      <c r="A51" s="40"/>
      <c r="B51" s="75"/>
      <c r="C51" s="74"/>
      <c r="D51" s="58"/>
      <c r="E51" s="1209"/>
      <c r="F51" s="1209"/>
      <c r="G51" s="1209"/>
      <c r="H51" s="1209"/>
      <c r="I51" s="1209"/>
      <c r="J51" s="1209"/>
      <c r="K51" s="1209"/>
      <c r="L51" s="1209"/>
      <c r="M51" s="1209"/>
      <c r="N51" s="1209"/>
      <c r="O51" s="1209"/>
      <c r="P51" s="1209"/>
      <c r="Q51" s="1209"/>
      <c r="R51" s="1209"/>
      <c r="S51" s="1209"/>
      <c r="T51" s="1209"/>
      <c r="U51" s="1209"/>
      <c r="V51" s="1209"/>
      <c r="W51" s="1209"/>
      <c r="X51" s="1209"/>
      <c r="Y51" s="56"/>
    </row>
    <row r="52" spans="1:25" ht="15" hidden="1">
      <c r="A52" s="40"/>
      <c r="B52" s="75"/>
      <c r="C52" s="74"/>
      <c r="D52" s="58"/>
      <c r="E52" s="1209"/>
      <c r="F52" s="1209"/>
      <c r="G52" s="1209"/>
      <c r="H52" s="1209"/>
      <c r="I52" s="1209"/>
      <c r="J52" s="1209"/>
      <c r="K52" s="1209"/>
      <c r="L52" s="1209"/>
      <c r="M52" s="1209"/>
      <c r="N52" s="1209"/>
      <c r="O52" s="1209"/>
      <c r="P52" s="1209"/>
      <c r="Q52" s="1209"/>
      <c r="R52" s="1209"/>
      <c r="S52" s="1209"/>
      <c r="T52" s="1209"/>
      <c r="U52" s="1209"/>
      <c r="V52" s="1209"/>
      <c r="W52" s="1209"/>
      <c r="X52" s="1209"/>
      <c r="Y52" s="56"/>
    </row>
    <row r="53" spans="1:25" ht="15" hidden="1">
      <c r="A53" s="40"/>
      <c r="B53" s="75"/>
      <c r="C53" s="74"/>
      <c r="D53" s="58"/>
      <c r="E53" s="1209"/>
      <c r="F53" s="1209"/>
      <c r="G53" s="1209"/>
      <c r="H53" s="1209"/>
      <c r="I53" s="1209"/>
      <c r="J53" s="1209"/>
      <c r="K53" s="1209"/>
      <c r="L53" s="1209"/>
      <c r="M53" s="1209"/>
      <c r="N53" s="1209"/>
      <c r="O53" s="1209"/>
      <c r="P53" s="1209"/>
      <c r="Q53" s="1209"/>
      <c r="R53" s="1209"/>
      <c r="S53" s="1209"/>
      <c r="T53" s="1209"/>
      <c r="U53" s="1209"/>
      <c r="V53" s="1209"/>
      <c r="W53" s="1209"/>
      <c r="X53" s="1209"/>
      <c r="Y53" s="56"/>
    </row>
    <row r="54" spans="1:25" ht="15" hidden="1">
      <c r="A54" s="40"/>
      <c r="B54" s="75"/>
      <c r="C54" s="74"/>
      <c r="D54" s="58"/>
      <c r="E54" s="1209"/>
      <c r="F54" s="1209"/>
      <c r="G54" s="1209"/>
      <c r="H54" s="1209"/>
      <c r="I54" s="1209"/>
      <c r="J54" s="1209"/>
      <c r="K54" s="1209"/>
      <c r="L54" s="1209"/>
      <c r="M54" s="1209"/>
      <c r="N54" s="1209"/>
      <c r="O54" s="1209"/>
      <c r="P54" s="1209"/>
      <c r="Q54" s="1209"/>
      <c r="R54" s="1209"/>
      <c r="S54" s="1209"/>
      <c r="T54" s="1209"/>
      <c r="U54" s="1209"/>
      <c r="V54" s="1209"/>
      <c r="W54" s="1209"/>
      <c r="X54" s="1209"/>
      <c r="Y54" s="56"/>
    </row>
    <row r="55" spans="1:25" ht="15" hidden="1">
      <c r="A55" s="40"/>
      <c r="B55" s="75"/>
      <c r="C55" s="74"/>
      <c r="D55" s="58"/>
      <c r="E55" s="1209"/>
      <c r="F55" s="1209"/>
      <c r="G55" s="1209"/>
      <c r="H55" s="1209"/>
      <c r="I55" s="1209"/>
      <c r="J55" s="1209"/>
      <c r="K55" s="1209"/>
      <c r="L55" s="1209"/>
      <c r="M55" s="1209"/>
      <c r="N55" s="1209"/>
      <c r="O55" s="1209"/>
      <c r="P55" s="1209"/>
      <c r="Q55" s="1209"/>
      <c r="R55" s="1209"/>
      <c r="S55" s="1209"/>
      <c r="T55" s="1209"/>
      <c r="U55" s="1209"/>
      <c r="V55" s="1209"/>
      <c r="W55" s="1209"/>
      <c r="X55" s="1209"/>
      <c r="Y55" s="56"/>
    </row>
    <row r="56" spans="1:25" ht="25.5" customHeight="1" hidden="1">
      <c r="A56" s="40"/>
      <c r="B56" s="75"/>
      <c r="C56" s="74"/>
      <c r="D56" s="63"/>
      <c r="E56" s="1209"/>
      <c r="F56" s="1209"/>
      <c r="G56" s="1209"/>
      <c r="H56" s="1209"/>
      <c r="I56" s="1209"/>
      <c r="J56" s="1209"/>
      <c r="K56" s="1209"/>
      <c r="L56" s="1209"/>
      <c r="M56" s="1209"/>
      <c r="N56" s="1209"/>
      <c r="O56" s="1209"/>
      <c r="P56" s="1209"/>
      <c r="Q56" s="1209"/>
      <c r="R56" s="1209"/>
      <c r="S56" s="1209"/>
      <c r="T56" s="1209"/>
      <c r="U56" s="1209"/>
      <c r="V56" s="1209"/>
      <c r="W56" s="1209"/>
      <c r="X56" s="1209"/>
      <c r="Y56" s="56"/>
    </row>
    <row r="57" spans="1:25" ht="15" hidden="1">
      <c r="A57" s="40"/>
      <c r="B57" s="75"/>
      <c r="C57" s="74"/>
      <c r="D57" s="63"/>
      <c r="E57" s="1209"/>
      <c r="F57" s="1209"/>
      <c r="G57" s="1209"/>
      <c r="H57" s="1209"/>
      <c r="I57" s="1209"/>
      <c r="J57" s="1209"/>
      <c r="K57" s="1209"/>
      <c r="L57" s="1209"/>
      <c r="M57" s="1209"/>
      <c r="N57" s="1209"/>
      <c r="O57" s="1209"/>
      <c r="P57" s="1209"/>
      <c r="Q57" s="1209"/>
      <c r="R57" s="1209"/>
      <c r="S57" s="1209"/>
      <c r="T57" s="1209"/>
      <c r="U57" s="1209"/>
      <c r="V57" s="1209"/>
      <c r="W57" s="1209"/>
      <c r="X57" s="1209"/>
      <c r="Y57" s="56"/>
    </row>
    <row r="58" spans="1:25" ht="15" customHeight="1" hidden="1">
      <c r="A58" s="40"/>
      <c r="B58" s="75"/>
      <c r="C58" s="74"/>
      <c r="D58" s="58"/>
      <c r="E58" s="1210" t="s">
        <v>393</v>
      </c>
      <c r="F58" s="1210"/>
      <c r="G58" s="1210"/>
      <c r="H58" s="1210"/>
      <c r="I58" s="1210"/>
      <c r="J58" s="1210"/>
      <c r="K58" s="1210"/>
      <c r="L58" s="1210"/>
      <c r="M58" s="1210"/>
      <c r="N58" s="1210"/>
      <c r="O58" s="1210"/>
      <c r="P58" s="1210"/>
      <c r="Q58" s="1210"/>
      <c r="R58" s="1210"/>
      <c r="S58" s="1210"/>
      <c r="T58" s="1210"/>
      <c r="U58" s="1210"/>
      <c r="V58" s="223"/>
      <c r="W58" s="223"/>
      <c r="X58" s="223"/>
      <c r="Y58" s="56"/>
    </row>
    <row r="59" spans="1:25" ht="15" customHeight="1" hidden="1">
      <c r="A59" s="40"/>
      <c r="B59" s="75"/>
      <c r="C59" s="74"/>
      <c r="D59" s="58"/>
      <c r="E59" s="1212"/>
      <c r="F59" s="1212"/>
      <c r="G59" s="1212"/>
      <c r="H59" s="1207"/>
      <c r="I59" s="1208"/>
      <c r="J59" s="1208"/>
      <c r="K59" s="1208"/>
      <c r="L59" s="1208"/>
      <c r="M59" s="1208"/>
      <c r="N59" s="1208"/>
      <c r="O59" s="1208"/>
      <c r="P59" s="1208"/>
      <c r="Q59" s="1208"/>
      <c r="R59" s="1208"/>
      <c r="S59" s="1208"/>
      <c r="T59" s="1208"/>
      <c r="U59" s="1208"/>
      <c r="V59" s="1208"/>
      <c r="W59" s="1208"/>
      <c r="X59" s="1208"/>
      <c r="Y59" s="56"/>
    </row>
    <row r="60" spans="1:25" ht="15" customHeight="1" hidden="1">
      <c r="A60" s="40"/>
      <c r="B60" s="75"/>
      <c r="C60" s="74"/>
      <c r="D60" s="58"/>
      <c r="E60" s="1211"/>
      <c r="F60" s="1211"/>
      <c r="G60" s="1211"/>
      <c r="H60" s="1206"/>
      <c r="I60" s="1206"/>
      <c r="J60" s="1206"/>
      <c r="K60" s="1206"/>
      <c r="L60" s="1206"/>
      <c r="M60" s="1206"/>
      <c r="N60" s="1206"/>
      <c r="O60" s="1206"/>
      <c r="P60" s="1206"/>
      <c r="Q60" s="1206"/>
      <c r="R60" s="1206"/>
      <c r="S60" s="1206"/>
      <c r="T60" s="1206"/>
      <c r="U60" s="1206"/>
      <c r="V60" s="1206"/>
      <c r="W60" s="1206"/>
      <c r="X60" s="1206"/>
      <c r="Y60" s="56"/>
    </row>
    <row r="61" spans="1:25" ht="15" hidden="1">
      <c r="A61" s="40"/>
      <c r="B61" s="75"/>
      <c r="C61" s="74"/>
      <c r="D61" s="58"/>
      <c r="E61" s="67"/>
      <c r="F61" s="65"/>
      <c r="G61" s="66"/>
      <c r="H61" s="1206"/>
      <c r="I61" s="1206"/>
      <c r="J61" s="1206"/>
      <c r="K61" s="1206"/>
      <c r="L61" s="1206"/>
      <c r="M61" s="1206"/>
      <c r="N61" s="1206"/>
      <c r="O61" s="1206"/>
      <c r="P61" s="1206"/>
      <c r="Q61" s="1206"/>
      <c r="R61" s="1206"/>
      <c r="S61" s="1206"/>
      <c r="T61" s="1206"/>
      <c r="U61" s="1206"/>
      <c r="V61" s="1206"/>
      <c r="W61" s="1206"/>
      <c r="X61" s="1206"/>
      <c r="Y61" s="56"/>
    </row>
    <row r="62" spans="1:25" ht="27.75" customHeight="1" hidden="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customHeight="1" hidden="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10" t="s">
        <v>394</v>
      </c>
      <c r="F70" s="1210"/>
      <c r="G70" s="1210"/>
      <c r="H70" s="1210"/>
      <c r="I70" s="1210"/>
      <c r="J70" s="1210"/>
      <c r="K70" s="1210"/>
      <c r="L70" s="1210"/>
      <c r="M70" s="1210"/>
      <c r="N70" s="1210"/>
      <c r="O70" s="1210"/>
      <c r="P70" s="1210"/>
      <c r="Q70" s="1210"/>
      <c r="R70" s="1210"/>
      <c r="S70" s="1210"/>
      <c r="T70" s="1210"/>
      <c r="U70" s="418"/>
      <c r="V70" s="418"/>
      <c r="W70" s="418"/>
      <c r="X70" s="418"/>
      <c r="Y70" s="56"/>
    </row>
    <row r="71" spans="1:25" ht="15" hidden="1">
      <c r="A71" s="40"/>
      <c r="B71" s="75"/>
      <c r="C71" s="74"/>
      <c r="D71" s="58"/>
      <c r="E71" s="1210" t="s">
        <v>564</v>
      </c>
      <c r="F71" s="1210"/>
      <c r="G71" s="1210"/>
      <c r="H71" s="1210"/>
      <c r="I71" s="1210"/>
      <c r="J71" s="1210"/>
      <c r="K71" s="1210"/>
      <c r="L71" s="1210"/>
      <c r="M71" s="1210"/>
      <c r="N71" s="1210"/>
      <c r="O71" s="1210"/>
      <c r="P71" s="1210"/>
      <c r="Q71" s="1210"/>
      <c r="R71" s="1210"/>
      <c r="S71" s="1210"/>
      <c r="T71" s="1210"/>
      <c r="U71" s="419"/>
      <c r="V71" s="419"/>
      <c r="W71" s="419"/>
      <c r="X71" s="419"/>
      <c r="Y71" s="56"/>
    </row>
    <row r="72" spans="1:25" ht="40.5" customHeight="1" hidden="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hidden="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hidden="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hidden="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hidden="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hidden="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hidden="1">
      <c r="A80" s="40"/>
      <c r="B80" s="75"/>
      <c r="C80" s="74"/>
      <c r="D80" s="58"/>
      <c r="E80" s="421"/>
      <c r="F80" s="421"/>
      <c r="G80" s="421"/>
      <c r="H80" s="421"/>
      <c r="Y80" s="56"/>
    </row>
    <row r="81" spans="1:25" ht="15" hidden="1">
      <c r="A81" s="40"/>
      <c r="B81" s="75"/>
      <c r="C81" s="74"/>
      <c r="D81" s="58"/>
      <c r="E81" s="1210" t="s">
        <v>393</v>
      </c>
      <c r="F81" s="1210"/>
      <c r="G81" s="1210"/>
      <c r="H81" s="1210"/>
      <c r="I81" s="1210"/>
      <c r="J81" s="1210"/>
      <c r="K81" s="1210"/>
      <c r="L81" s="1210"/>
      <c r="M81" s="1210"/>
      <c r="N81" s="1210"/>
      <c r="O81" s="1210"/>
      <c r="P81" s="1210"/>
      <c r="Q81" s="1210"/>
      <c r="R81" s="1210"/>
      <c r="S81" s="1210"/>
      <c r="T81" s="1210"/>
      <c r="U81" s="1210"/>
      <c r="V81" s="223"/>
      <c r="W81" s="223"/>
      <c r="X81" s="223"/>
      <c r="Y81" s="56"/>
    </row>
    <row r="82" spans="1:25" ht="15" customHeight="1" hidden="1">
      <c r="A82" s="40"/>
      <c r="B82" s="75"/>
      <c r="C82" s="74"/>
      <c r="D82" s="58"/>
      <c r="E82" s="1211"/>
      <c r="F82" s="1211"/>
      <c r="G82" s="1211"/>
      <c r="H82" s="1207"/>
      <c r="I82" s="1208"/>
      <c r="J82" s="1208"/>
      <c r="K82" s="1208"/>
      <c r="L82" s="1208"/>
      <c r="M82" s="1208"/>
      <c r="N82" s="1208"/>
      <c r="O82" s="1208"/>
      <c r="P82" s="1208"/>
      <c r="Q82" s="1208"/>
      <c r="R82" s="1208"/>
      <c r="S82" s="1208"/>
      <c r="T82" s="1208"/>
      <c r="U82" s="1208"/>
      <c r="V82" s="1208"/>
      <c r="W82" s="1208"/>
      <c r="X82" s="1208"/>
      <c r="Y82" s="56"/>
    </row>
    <row r="83" spans="1:25" ht="15" customHeight="1" hidden="1">
      <c r="A83" s="40"/>
      <c r="B83" s="75"/>
      <c r="C83" s="74"/>
      <c r="D83" s="58"/>
      <c r="Y83" s="56"/>
    </row>
    <row r="84" spans="1:25" ht="15" customHeight="1" hidden="1">
      <c r="A84" s="40"/>
      <c r="B84" s="75"/>
      <c r="C84" s="74"/>
      <c r="D84" s="58"/>
      <c r="E84" s="67"/>
      <c r="F84" s="65"/>
      <c r="G84" s="66"/>
      <c r="H84" s="1206"/>
      <c r="I84" s="1206"/>
      <c r="J84" s="1206"/>
      <c r="K84" s="1206"/>
      <c r="L84" s="1206"/>
      <c r="M84" s="1206"/>
      <c r="N84" s="1206"/>
      <c r="O84" s="1206"/>
      <c r="P84" s="1206"/>
      <c r="Q84" s="1206"/>
      <c r="R84" s="1206"/>
      <c r="S84" s="1206"/>
      <c r="T84" s="1206"/>
      <c r="U84" s="1206"/>
      <c r="V84" s="1206"/>
      <c r="W84" s="1206"/>
      <c r="X84" s="1206"/>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customHeight="1" hidden="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5"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5" ht="25.5" customHeight="1" hidden="1">
      <c r="A98" s="40"/>
      <c r="B98" s="75"/>
      <c r="C98" s="74"/>
      <c r="D98" s="58"/>
      <c r="E98" s="1214" t="s">
        <v>234</v>
      </c>
      <c r="F98" s="1214"/>
      <c r="G98" s="1214"/>
      <c r="H98" s="1214"/>
      <c r="I98" s="1214"/>
      <c r="J98" s="1214"/>
      <c r="K98" s="1214"/>
      <c r="L98" s="1214"/>
      <c r="M98" s="1214"/>
      <c r="N98" s="1214"/>
      <c r="O98" s="1214"/>
      <c r="P98" s="1214"/>
      <c r="Q98" s="1214"/>
      <c r="R98" s="1214"/>
      <c r="S98" s="1214"/>
      <c r="T98" s="1214"/>
      <c r="U98" s="1214"/>
      <c r="V98" s="1214"/>
      <c r="W98" s="1214"/>
      <c r="X98" s="1214"/>
      <c r="Y98" s="56"/>
    </row>
    <row r="99" spans="1:25" ht="15" customHeight="1" hidden="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customHeight="1" hidden="1">
      <c r="A100" s="40"/>
      <c r="B100" s="75"/>
      <c r="C100" s="74"/>
      <c r="D100" s="58"/>
      <c r="E100" s="61"/>
      <c r="F100" s="1213" t="s">
        <v>233</v>
      </c>
      <c r="G100" s="1213"/>
      <c r="H100" s="1213"/>
      <c r="I100" s="1213"/>
      <c r="J100" s="1213"/>
      <c r="K100" s="1213"/>
      <c r="L100" s="1213"/>
      <c r="M100" s="1213"/>
      <c r="N100" s="1213"/>
      <c r="O100" s="1213"/>
      <c r="P100" s="1213"/>
      <c r="Q100" s="1213"/>
      <c r="R100" s="1213"/>
      <c r="S100" s="1213"/>
      <c r="T100" s="59"/>
      <c r="U100" s="57"/>
      <c r="V100" s="57"/>
      <c r="W100" s="57"/>
      <c r="X100" s="57"/>
      <c r="Y100" s="56"/>
      <c r="AA100" s="76" t="s">
        <v>231</v>
      </c>
    </row>
    <row r="101" spans="1:25" ht="15" customHeight="1" hidden="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5" ht="15" hidden="1">
      <c r="A102" s="40"/>
      <c r="B102" s="75"/>
      <c r="C102" s="74"/>
      <c r="D102" s="58"/>
      <c r="E102" s="57"/>
      <c r="F102" s="1213" t="s">
        <v>232</v>
      </c>
      <c r="G102" s="1213"/>
      <c r="H102" s="1213"/>
      <c r="I102" s="1213"/>
      <c r="J102" s="1213"/>
      <c r="K102" s="1213"/>
      <c r="L102" s="1213"/>
      <c r="M102" s="1213"/>
      <c r="N102" s="1213"/>
      <c r="O102" s="1213"/>
      <c r="P102" s="1213"/>
      <c r="Q102" s="1213"/>
      <c r="R102" s="1213"/>
      <c r="S102" s="1213"/>
      <c r="T102" s="1213"/>
      <c r="U102" s="1213"/>
      <c r="V102" s="1213"/>
      <c r="W102" s="1213"/>
      <c r="X102" s="1213"/>
      <c r="Y102" s="56"/>
    </row>
    <row r="103" spans="1:25"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5"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5"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5"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5"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5"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5"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5"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5" ht="30" customHeight="1" hidden="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5" ht="31.5" customHeight="1" hidden="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4801db-9548-4262-b60b-b5d53e5b0d9d}">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3.7142857142857" style="493" customWidth="1"/>
    <col min="16" max="17" width="1.71428571428571"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35" width="10.5714285714286" style="554"/>
    <col min="36" max="256" width="10.5714285714286" style="493"/>
    <col min="257" max="264" width="0" style="493" hidden="1" customWidth="1"/>
    <col min="265" max="267" width="3.71428571428571" style="493" customWidth="1"/>
    <col min="268" max="268" width="12.7142857142857" style="493" customWidth="1"/>
    <col min="269" max="269" width="47.4285714285714" style="493" customWidth="1"/>
    <col min="270" max="273" width="0" style="493" hidden="1" customWidth="1"/>
    <col min="274" max="274" width="11.7142857142857" style="493" customWidth="1"/>
    <col min="275" max="275" width="6.42857142857143" style="493" customWidth="1"/>
    <col min="276" max="276" width="11.7142857142857" style="493" customWidth="1"/>
    <col min="277" max="277" width="0" style="493" hidden="1" customWidth="1"/>
    <col min="278" max="278" width="3.71428571428571" style="493" customWidth="1"/>
    <col min="279" max="279" width="11.1428571428571" style="493" customWidth="1"/>
    <col min="280" max="512" width="10.5714285714286" style="493"/>
    <col min="513" max="520" width="0" style="493" hidden="1" customWidth="1"/>
    <col min="521" max="523" width="3.71428571428571" style="493" customWidth="1"/>
    <col min="524" max="524" width="12.7142857142857" style="493" customWidth="1"/>
    <col min="525" max="525" width="47.4285714285714" style="493" customWidth="1"/>
    <col min="526" max="529" width="0" style="493" hidden="1" customWidth="1"/>
    <col min="530" max="530" width="11.7142857142857" style="493" customWidth="1"/>
    <col min="531" max="531" width="6.42857142857143" style="493" customWidth="1"/>
    <col min="532" max="532" width="11.7142857142857" style="493" customWidth="1"/>
    <col min="533" max="533" width="0" style="493" hidden="1" customWidth="1"/>
    <col min="534" max="534" width="3.71428571428571" style="493" customWidth="1"/>
    <col min="535" max="535" width="11.1428571428571" style="493" customWidth="1"/>
    <col min="536" max="768" width="10.5714285714286" style="493"/>
    <col min="769" max="776" width="0" style="493" hidden="1" customWidth="1"/>
    <col min="777" max="779" width="3.71428571428571" style="493" customWidth="1"/>
    <col min="780" max="780" width="12.7142857142857" style="493" customWidth="1"/>
    <col min="781" max="781" width="47.4285714285714" style="493" customWidth="1"/>
    <col min="782" max="785" width="0" style="493" hidden="1" customWidth="1"/>
    <col min="786" max="786" width="11.7142857142857" style="493" customWidth="1"/>
    <col min="787" max="787" width="6.42857142857143" style="493" customWidth="1"/>
    <col min="788" max="788" width="11.7142857142857" style="493" customWidth="1"/>
    <col min="789" max="789" width="0" style="493" hidden="1" customWidth="1"/>
    <col min="790" max="790" width="3.71428571428571" style="493" customWidth="1"/>
    <col min="791" max="791" width="11.1428571428571" style="493" customWidth="1"/>
    <col min="792" max="1024" width="10.5714285714286" style="493"/>
    <col min="1025" max="1032" width="0" style="493" hidden="1" customWidth="1"/>
    <col min="1033" max="1035" width="3.71428571428571" style="493" customWidth="1"/>
    <col min="1036" max="1036" width="12.7142857142857" style="493" customWidth="1"/>
    <col min="1037" max="1037" width="47.4285714285714" style="493" customWidth="1"/>
    <col min="1038" max="1041" width="0" style="493" hidden="1" customWidth="1"/>
    <col min="1042" max="1042" width="11.7142857142857" style="493" customWidth="1"/>
    <col min="1043" max="1043" width="6.42857142857143" style="493" customWidth="1"/>
    <col min="1044" max="1044" width="11.7142857142857" style="493" customWidth="1"/>
    <col min="1045" max="1045" width="0" style="493" hidden="1" customWidth="1"/>
    <col min="1046" max="1046" width="3.71428571428571" style="493" customWidth="1"/>
    <col min="1047" max="1047" width="11.1428571428571" style="493" customWidth="1"/>
    <col min="1048" max="1280" width="10.5714285714286" style="493"/>
    <col min="1281" max="1288" width="0" style="493" hidden="1" customWidth="1"/>
    <col min="1289" max="1291" width="3.71428571428571" style="493" customWidth="1"/>
    <col min="1292" max="1292" width="12.7142857142857" style="493" customWidth="1"/>
    <col min="1293" max="1293" width="47.4285714285714" style="493" customWidth="1"/>
    <col min="1294" max="1297" width="0" style="493" hidden="1" customWidth="1"/>
    <col min="1298" max="1298" width="11.7142857142857" style="493" customWidth="1"/>
    <col min="1299" max="1299" width="6.42857142857143" style="493" customWidth="1"/>
    <col min="1300" max="1300" width="11.7142857142857" style="493" customWidth="1"/>
    <col min="1301" max="1301" width="0" style="493" hidden="1" customWidth="1"/>
    <col min="1302" max="1302" width="3.71428571428571" style="493" customWidth="1"/>
    <col min="1303" max="1303" width="11.1428571428571" style="493" customWidth="1"/>
    <col min="1304" max="1536" width="10.5714285714286" style="493"/>
    <col min="1537" max="1544" width="0" style="493" hidden="1" customWidth="1"/>
    <col min="1545" max="1547" width="3.71428571428571" style="493" customWidth="1"/>
    <col min="1548" max="1548" width="12.7142857142857" style="493" customWidth="1"/>
    <col min="1549" max="1549" width="47.4285714285714" style="493" customWidth="1"/>
    <col min="1550" max="1553" width="0" style="493" hidden="1" customWidth="1"/>
    <col min="1554" max="1554" width="11.7142857142857" style="493" customWidth="1"/>
    <col min="1555" max="1555" width="6.42857142857143" style="493" customWidth="1"/>
    <col min="1556" max="1556" width="11.7142857142857" style="493" customWidth="1"/>
    <col min="1557" max="1557" width="0" style="493" hidden="1" customWidth="1"/>
    <col min="1558" max="1558" width="3.71428571428571" style="493" customWidth="1"/>
    <col min="1559" max="1559" width="11.1428571428571" style="493" customWidth="1"/>
    <col min="1560" max="1792" width="10.5714285714286" style="493"/>
    <col min="1793" max="1800" width="0" style="493" hidden="1" customWidth="1"/>
    <col min="1801" max="1803" width="3.71428571428571" style="493" customWidth="1"/>
    <col min="1804" max="1804" width="12.7142857142857" style="493" customWidth="1"/>
    <col min="1805" max="1805" width="47.4285714285714" style="493" customWidth="1"/>
    <col min="1806" max="1809" width="0" style="493" hidden="1" customWidth="1"/>
    <col min="1810" max="1810" width="11.7142857142857" style="493" customWidth="1"/>
    <col min="1811" max="1811" width="6.42857142857143" style="493" customWidth="1"/>
    <col min="1812" max="1812" width="11.7142857142857" style="493" customWidth="1"/>
    <col min="1813" max="1813" width="0" style="493" hidden="1" customWidth="1"/>
    <col min="1814" max="1814" width="3.71428571428571" style="493" customWidth="1"/>
    <col min="1815" max="1815" width="11.1428571428571" style="493" customWidth="1"/>
    <col min="1816" max="2048" width="10.5714285714286" style="493"/>
    <col min="2049" max="2056" width="0" style="493" hidden="1" customWidth="1"/>
    <col min="2057" max="2059" width="3.71428571428571" style="493" customWidth="1"/>
    <col min="2060" max="2060" width="12.7142857142857" style="493" customWidth="1"/>
    <col min="2061" max="2061" width="47.4285714285714" style="493" customWidth="1"/>
    <col min="2062" max="2065" width="0" style="493" hidden="1" customWidth="1"/>
    <col min="2066" max="2066" width="11.7142857142857" style="493" customWidth="1"/>
    <col min="2067" max="2067" width="6.42857142857143" style="493" customWidth="1"/>
    <col min="2068" max="2068" width="11.7142857142857" style="493" customWidth="1"/>
    <col min="2069" max="2069" width="0" style="493" hidden="1" customWidth="1"/>
    <col min="2070" max="2070" width="3.71428571428571" style="493" customWidth="1"/>
    <col min="2071" max="2071" width="11.1428571428571" style="493" customWidth="1"/>
    <col min="2072" max="2304" width="10.5714285714286" style="493"/>
    <col min="2305" max="2312" width="0" style="493" hidden="1" customWidth="1"/>
    <col min="2313" max="2315" width="3.71428571428571" style="493" customWidth="1"/>
    <col min="2316" max="2316" width="12.7142857142857" style="493" customWidth="1"/>
    <col min="2317" max="2317" width="47.4285714285714" style="493" customWidth="1"/>
    <col min="2318" max="2321" width="0" style="493" hidden="1" customWidth="1"/>
    <col min="2322" max="2322" width="11.7142857142857" style="493" customWidth="1"/>
    <col min="2323" max="2323" width="6.42857142857143" style="493" customWidth="1"/>
    <col min="2324" max="2324" width="11.7142857142857" style="493" customWidth="1"/>
    <col min="2325" max="2325" width="0" style="493" hidden="1" customWidth="1"/>
    <col min="2326" max="2326" width="3.71428571428571" style="493" customWidth="1"/>
    <col min="2327" max="2327" width="11.1428571428571" style="493" customWidth="1"/>
    <col min="2328" max="2560" width="10.5714285714286" style="493"/>
    <col min="2561" max="2568" width="0" style="493" hidden="1" customWidth="1"/>
    <col min="2569" max="2571" width="3.71428571428571" style="493" customWidth="1"/>
    <col min="2572" max="2572" width="12.7142857142857" style="493" customWidth="1"/>
    <col min="2573" max="2573" width="47.4285714285714" style="493" customWidth="1"/>
    <col min="2574" max="2577" width="0" style="493" hidden="1" customWidth="1"/>
    <col min="2578" max="2578" width="11.7142857142857" style="493" customWidth="1"/>
    <col min="2579" max="2579" width="6.42857142857143" style="493" customWidth="1"/>
    <col min="2580" max="2580" width="11.7142857142857" style="493" customWidth="1"/>
    <col min="2581" max="2581" width="0" style="493" hidden="1" customWidth="1"/>
    <col min="2582" max="2582" width="3.71428571428571" style="493" customWidth="1"/>
    <col min="2583" max="2583" width="11.1428571428571" style="493" customWidth="1"/>
    <col min="2584" max="2816" width="10.5714285714286" style="493"/>
    <col min="2817" max="2824" width="0" style="493" hidden="1" customWidth="1"/>
    <col min="2825" max="2827" width="3.71428571428571" style="493" customWidth="1"/>
    <col min="2828" max="2828" width="12.7142857142857" style="493" customWidth="1"/>
    <col min="2829" max="2829" width="47.4285714285714" style="493" customWidth="1"/>
    <col min="2830" max="2833" width="0" style="493" hidden="1" customWidth="1"/>
    <col min="2834" max="2834" width="11.7142857142857" style="493" customWidth="1"/>
    <col min="2835" max="2835" width="6.42857142857143" style="493" customWidth="1"/>
    <col min="2836" max="2836" width="11.7142857142857" style="493" customWidth="1"/>
    <col min="2837" max="2837" width="0" style="493" hidden="1" customWidth="1"/>
    <col min="2838" max="2838" width="3.71428571428571" style="493" customWidth="1"/>
    <col min="2839" max="2839" width="11.1428571428571" style="493" customWidth="1"/>
    <col min="2840" max="3072" width="10.5714285714286" style="493"/>
    <col min="3073" max="3080" width="0" style="493" hidden="1" customWidth="1"/>
    <col min="3081" max="3083" width="3.71428571428571" style="493" customWidth="1"/>
    <col min="3084" max="3084" width="12.7142857142857" style="493" customWidth="1"/>
    <col min="3085" max="3085" width="47.4285714285714" style="493" customWidth="1"/>
    <col min="3086" max="3089" width="0" style="493" hidden="1" customWidth="1"/>
    <col min="3090" max="3090" width="11.7142857142857" style="493" customWidth="1"/>
    <col min="3091" max="3091" width="6.42857142857143" style="493" customWidth="1"/>
    <col min="3092" max="3092" width="11.7142857142857" style="493" customWidth="1"/>
    <col min="3093" max="3093" width="0" style="493" hidden="1" customWidth="1"/>
    <col min="3094" max="3094" width="3.71428571428571" style="493" customWidth="1"/>
    <col min="3095" max="3095" width="11.1428571428571" style="493" customWidth="1"/>
    <col min="3096" max="3328" width="10.5714285714286" style="493"/>
    <col min="3329" max="3336" width="0" style="493" hidden="1" customWidth="1"/>
    <col min="3337" max="3339" width="3.71428571428571" style="493" customWidth="1"/>
    <col min="3340" max="3340" width="12.7142857142857" style="493" customWidth="1"/>
    <col min="3341" max="3341" width="47.4285714285714" style="493" customWidth="1"/>
    <col min="3342" max="3345" width="0" style="493" hidden="1" customWidth="1"/>
    <col min="3346" max="3346" width="11.7142857142857" style="493" customWidth="1"/>
    <col min="3347" max="3347" width="6.42857142857143" style="493" customWidth="1"/>
    <col min="3348" max="3348" width="11.7142857142857" style="493" customWidth="1"/>
    <col min="3349" max="3349" width="0" style="493" hidden="1" customWidth="1"/>
    <col min="3350" max="3350" width="3.71428571428571" style="493" customWidth="1"/>
    <col min="3351" max="3351" width="11.1428571428571" style="493" customWidth="1"/>
    <col min="3352" max="3584" width="10.5714285714286" style="493"/>
    <col min="3585" max="3592" width="0" style="493" hidden="1" customWidth="1"/>
    <col min="3593" max="3595" width="3.71428571428571" style="493" customWidth="1"/>
    <col min="3596" max="3596" width="12.7142857142857" style="493" customWidth="1"/>
    <col min="3597" max="3597" width="47.4285714285714" style="493" customWidth="1"/>
    <col min="3598" max="3601" width="0" style="493" hidden="1" customWidth="1"/>
    <col min="3602" max="3602" width="11.7142857142857" style="493" customWidth="1"/>
    <col min="3603" max="3603" width="6.42857142857143" style="493" customWidth="1"/>
    <col min="3604" max="3604" width="11.7142857142857" style="493" customWidth="1"/>
    <col min="3605" max="3605" width="0" style="493" hidden="1" customWidth="1"/>
    <col min="3606" max="3606" width="3.71428571428571" style="493" customWidth="1"/>
    <col min="3607" max="3607" width="11.1428571428571" style="493" customWidth="1"/>
    <col min="3608" max="3840" width="10.5714285714286" style="493"/>
    <col min="3841" max="3848" width="0" style="493" hidden="1" customWidth="1"/>
    <col min="3849" max="3851" width="3.71428571428571" style="493" customWidth="1"/>
    <col min="3852" max="3852" width="12.7142857142857" style="493" customWidth="1"/>
    <col min="3853" max="3853" width="47.4285714285714" style="493" customWidth="1"/>
    <col min="3854" max="3857" width="0" style="493" hidden="1" customWidth="1"/>
    <col min="3858" max="3858" width="11.7142857142857" style="493" customWidth="1"/>
    <col min="3859" max="3859" width="6.42857142857143" style="493" customWidth="1"/>
    <col min="3860" max="3860" width="11.7142857142857" style="493" customWidth="1"/>
    <col min="3861" max="3861" width="0" style="493" hidden="1" customWidth="1"/>
    <col min="3862" max="3862" width="3.71428571428571" style="493" customWidth="1"/>
    <col min="3863" max="3863" width="11.1428571428571" style="493" customWidth="1"/>
    <col min="3864" max="4096" width="10.5714285714286" style="493"/>
    <col min="4097" max="4104" width="0" style="493" hidden="1" customWidth="1"/>
    <col min="4105" max="4107" width="3.71428571428571" style="493" customWidth="1"/>
    <col min="4108" max="4108" width="12.7142857142857" style="493" customWidth="1"/>
    <col min="4109" max="4109" width="47.4285714285714" style="493" customWidth="1"/>
    <col min="4110" max="4113" width="0" style="493" hidden="1" customWidth="1"/>
    <col min="4114" max="4114" width="11.7142857142857" style="493" customWidth="1"/>
    <col min="4115" max="4115" width="6.42857142857143" style="493" customWidth="1"/>
    <col min="4116" max="4116" width="11.7142857142857" style="493" customWidth="1"/>
    <col min="4117" max="4117" width="0" style="493" hidden="1" customWidth="1"/>
    <col min="4118" max="4118" width="3.71428571428571" style="493" customWidth="1"/>
    <col min="4119" max="4119" width="11.1428571428571" style="493" customWidth="1"/>
    <col min="4120" max="4352" width="10.5714285714286" style="493"/>
    <col min="4353" max="4360" width="0" style="493" hidden="1" customWidth="1"/>
    <col min="4361" max="4363" width="3.71428571428571" style="493" customWidth="1"/>
    <col min="4364" max="4364" width="12.7142857142857" style="493" customWidth="1"/>
    <col min="4365" max="4365" width="47.4285714285714" style="493" customWidth="1"/>
    <col min="4366" max="4369" width="0" style="493" hidden="1" customWidth="1"/>
    <col min="4370" max="4370" width="11.7142857142857" style="493" customWidth="1"/>
    <col min="4371" max="4371" width="6.42857142857143" style="493" customWidth="1"/>
    <col min="4372" max="4372" width="11.7142857142857" style="493" customWidth="1"/>
    <col min="4373" max="4373" width="0" style="493" hidden="1" customWidth="1"/>
    <col min="4374" max="4374" width="3.71428571428571" style="493" customWidth="1"/>
    <col min="4375" max="4375" width="11.1428571428571" style="493" customWidth="1"/>
    <col min="4376" max="4608" width="10.5714285714286" style="493"/>
    <col min="4609" max="4616" width="0" style="493" hidden="1" customWidth="1"/>
    <col min="4617" max="4619" width="3.71428571428571" style="493" customWidth="1"/>
    <col min="4620" max="4620" width="12.7142857142857" style="493" customWidth="1"/>
    <col min="4621" max="4621" width="47.4285714285714" style="493" customWidth="1"/>
    <col min="4622" max="4625" width="0" style="493" hidden="1" customWidth="1"/>
    <col min="4626" max="4626" width="11.7142857142857" style="493" customWidth="1"/>
    <col min="4627" max="4627" width="6.42857142857143" style="493" customWidth="1"/>
    <col min="4628" max="4628" width="11.7142857142857" style="493" customWidth="1"/>
    <col min="4629" max="4629" width="0" style="493" hidden="1" customWidth="1"/>
    <col min="4630" max="4630" width="3.71428571428571" style="493" customWidth="1"/>
    <col min="4631" max="4631" width="11.1428571428571" style="493" customWidth="1"/>
    <col min="4632" max="4864" width="10.5714285714286" style="493"/>
    <col min="4865" max="4872" width="0" style="493" hidden="1" customWidth="1"/>
    <col min="4873" max="4875" width="3.71428571428571" style="493" customWidth="1"/>
    <col min="4876" max="4876" width="12.7142857142857" style="493" customWidth="1"/>
    <col min="4877" max="4877" width="47.4285714285714" style="493" customWidth="1"/>
    <col min="4878" max="4881" width="0" style="493" hidden="1" customWidth="1"/>
    <col min="4882" max="4882" width="11.7142857142857" style="493" customWidth="1"/>
    <col min="4883" max="4883" width="6.42857142857143" style="493" customWidth="1"/>
    <col min="4884" max="4884" width="11.7142857142857" style="493" customWidth="1"/>
    <col min="4885" max="4885" width="0" style="493" hidden="1" customWidth="1"/>
    <col min="4886" max="4886" width="3.71428571428571" style="493" customWidth="1"/>
    <col min="4887" max="4887" width="11.1428571428571" style="493" customWidth="1"/>
    <col min="4888" max="5120" width="10.5714285714286" style="493"/>
    <col min="5121" max="5128" width="0" style="493" hidden="1" customWidth="1"/>
    <col min="5129" max="5131" width="3.71428571428571" style="493" customWidth="1"/>
    <col min="5132" max="5132" width="12.7142857142857" style="493" customWidth="1"/>
    <col min="5133" max="5133" width="47.4285714285714" style="493" customWidth="1"/>
    <col min="5134" max="5137" width="0" style="493" hidden="1" customWidth="1"/>
    <col min="5138" max="5138" width="11.7142857142857" style="493" customWidth="1"/>
    <col min="5139" max="5139" width="6.42857142857143" style="493" customWidth="1"/>
    <col min="5140" max="5140" width="11.7142857142857" style="493" customWidth="1"/>
    <col min="5141" max="5141" width="0" style="493" hidden="1" customWidth="1"/>
    <col min="5142" max="5142" width="3.71428571428571" style="493" customWidth="1"/>
    <col min="5143" max="5143" width="11.1428571428571" style="493" customWidth="1"/>
    <col min="5144" max="5376" width="10.5714285714286" style="493"/>
    <col min="5377" max="5384" width="0" style="493" hidden="1" customWidth="1"/>
    <col min="5385" max="5387" width="3.71428571428571" style="493" customWidth="1"/>
    <col min="5388" max="5388" width="12.7142857142857" style="493" customWidth="1"/>
    <col min="5389" max="5389" width="47.4285714285714" style="493" customWidth="1"/>
    <col min="5390" max="5393" width="0" style="493" hidden="1" customWidth="1"/>
    <col min="5394" max="5394" width="11.7142857142857" style="493" customWidth="1"/>
    <col min="5395" max="5395" width="6.42857142857143" style="493" customWidth="1"/>
    <col min="5396" max="5396" width="11.7142857142857" style="493" customWidth="1"/>
    <col min="5397" max="5397" width="0" style="493" hidden="1" customWidth="1"/>
    <col min="5398" max="5398" width="3.71428571428571" style="493" customWidth="1"/>
    <col min="5399" max="5399" width="11.1428571428571" style="493" customWidth="1"/>
    <col min="5400" max="5632" width="10.5714285714286" style="493"/>
    <col min="5633" max="5640" width="0" style="493" hidden="1" customWidth="1"/>
    <col min="5641" max="5643" width="3.71428571428571" style="493" customWidth="1"/>
    <col min="5644" max="5644" width="12.7142857142857" style="493" customWidth="1"/>
    <col min="5645" max="5645" width="47.4285714285714" style="493" customWidth="1"/>
    <col min="5646" max="5649" width="0" style="493" hidden="1" customWidth="1"/>
    <col min="5650" max="5650" width="11.7142857142857" style="493" customWidth="1"/>
    <col min="5651" max="5651" width="6.42857142857143" style="493" customWidth="1"/>
    <col min="5652" max="5652" width="11.7142857142857" style="493" customWidth="1"/>
    <col min="5653" max="5653" width="0" style="493" hidden="1" customWidth="1"/>
    <col min="5654" max="5654" width="3.71428571428571" style="493" customWidth="1"/>
    <col min="5655" max="5655" width="11.1428571428571" style="493" customWidth="1"/>
    <col min="5656" max="5888" width="10.5714285714286" style="493"/>
    <col min="5889" max="5896" width="0" style="493" hidden="1" customWidth="1"/>
    <col min="5897" max="5899" width="3.71428571428571" style="493" customWidth="1"/>
    <col min="5900" max="5900" width="12.7142857142857" style="493" customWidth="1"/>
    <col min="5901" max="5901" width="47.4285714285714" style="493" customWidth="1"/>
    <col min="5902" max="5905" width="0" style="493" hidden="1" customWidth="1"/>
    <col min="5906" max="5906" width="11.7142857142857" style="493" customWidth="1"/>
    <col min="5907" max="5907" width="6.42857142857143" style="493" customWidth="1"/>
    <col min="5908" max="5908" width="11.7142857142857" style="493" customWidth="1"/>
    <col min="5909" max="5909" width="0" style="493" hidden="1" customWidth="1"/>
    <col min="5910" max="5910" width="3.71428571428571" style="493" customWidth="1"/>
    <col min="5911" max="5911" width="11.1428571428571" style="493" customWidth="1"/>
    <col min="5912" max="6144" width="10.5714285714286" style="493"/>
    <col min="6145" max="6152" width="0" style="493" hidden="1" customWidth="1"/>
    <col min="6153" max="6155" width="3.71428571428571" style="493" customWidth="1"/>
    <col min="6156" max="6156" width="12.7142857142857" style="493" customWidth="1"/>
    <col min="6157" max="6157" width="47.4285714285714" style="493" customWidth="1"/>
    <col min="6158" max="6161" width="0" style="493" hidden="1" customWidth="1"/>
    <col min="6162" max="6162" width="11.7142857142857" style="493" customWidth="1"/>
    <col min="6163" max="6163" width="6.42857142857143" style="493" customWidth="1"/>
    <col min="6164" max="6164" width="11.7142857142857" style="493" customWidth="1"/>
    <col min="6165" max="6165" width="0" style="493" hidden="1" customWidth="1"/>
    <col min="6166" max="6166" width="3.71428571428571" style="493" customWidth="1"/>
    <col min="6167" max="6167" width="11.1428571428571" style="493" customWidth="1"/>
    <col min="6168" max="6400" width="10.5714285714286" style="493"/>
    <col min="6401" max="6408" width="0" style="493" hidden="1" customWidth="1"/>
    <col min="6409" max="6411" width="3.71428571428571" style="493" customWidth="1"/>
    <col min="6412" max="6412" width="12.7142857142857" style="493" customWidth="1"/>
    <col min="6413" max="6413" width="47.4285714285714" style="493" customWidth="1"/>
    <col min="6414" max="6417" width="0" style="493" hidden="1" customWidth="1"/>
    <col min="6418" max="6418" width="11.7142857142857" style="493" customWidth="1"/>
    <col min="6419" max="6419" width="6.42857142857143" style="493" customWidth="1"/>
    <col min="6420" max="6420" width="11.7142857142857" style="493" customWidth="1"/>
    <col min="6421" max="6421" width="0" style="493" hidden="1" customWidth="1"/>
    <col min="6422" max="6422" width="3.71428571428571" style="493" customWidth="1"/>
    <col min="6423" max="6423" width="11.1428571428571" style="493" customWidth="1"/>
    <col min="6424" max="6656" width="10.5714285714286" style="493"/>
    <col min="6657" max="6664" width="0" style="493" hidden="1" customWidth="1"/>
    <col min="6665" max="6667" width="3.71428571428571" style="493" customWidth="1"/>
    <col min="6668" max="6668" width="12.7142857142857" style="493" customWidth="1"/>
    <col min="6669" max="6669" width="47.4285714285714" style="493" customWidth="1"/>
    <col min="6670" max="6673" width="0" style="493" hidden="1" customWidth="1"/>
    <col min="6674" max="6674" width="11.7142857142857" style="493" customWidth="1"/>
    <col min="6675" max="6675" width="6.42857142857143" style="493" customWidth="1"/>
    <col min="6676" max="6676" width="11.7142857142857" style="493" customWidth="1"/>
    <col min="6677" max="6677" width="0" style="493" hidden="1" customWidth="1"/>
    <col min="6678" max="6678" width="3.71428571428571" style="493" customWidth="1"/>
    <col min="6679" max="6679" width="11.1428571428571" style="493" customWidth="1"/>
    <col min="6680" max="6912" width="10.5714285714286" style="493"/>
    <col min="6913" max="6920" width="0" style="493" hidden="1" customWidth="1"/>
    <col min="6921" max="6923" width="3.71428571428571" style="493" customWidth="1"/>
    <col min="6924" max="6924" width="12.7142857142857" style="493" customWidth="1"/>
    <col min="6925" max="6925" width="47.4285714285714" style="493" customWidth="1"/>
    <col min="6926" max="6929" width="0" style="493" hidden="1" customWidth="1"/>
    <col min="6930" max="6930" width="11.7142857142857" style="493" customWidth="1"/>
    <col min="6931" max="6931" width="6.42857142857143" style="493" customWidth="1"/>
    <col min="6932" max="6932" width="11.7142857142857" style="493" customWidth="1"/>
    <col min="6933" max="6933" width="0" style="493" hidden="1" customWidth="1"/>
    <col min="6934" max="6934" width="3.71428571428571" style="493" customWidth="1"/>
    <col min="6935" max="6935" width="11.1428571428571" style="493" customWidth="1"/>
    <col min="6936" max="7168" width="10.5714285714286" style="493"/>
    <col min="7169" max="7176" width="0" style="493" hidden="1" customWidth="1"/>
    <col min="7177" max="7179" width="3.71428571428571" style="493" customWidth="1"/>
    <col min="7180" max="7180" width="12.7142857142857" style="493" customWidth="1"/>
    <col min="7181" max="7181" width="47.4285714285714" style="493" customWidth="1"/>
    <col min="7182" max="7185" width="0" style="493" hidden="1" customWidth="1"/>
    <col min="7186" max="7186" width="11.7142857142857" style="493" customWidth="1"/>
    <col min="7187" max="7187" width="6.42857142857143" style="493" customWidth="1"/>
    <col min="7188" max="7188" width="11.7142857142857" style="493" customWidth="1"/>
    <col min="7189" max="7189" width="0" style="493" hidden="1" customWidth="1"/>
    <col min="7190" max="7190" width="3.71428571428571" style="493" customWidth="1"/>
    <col min="7191" max="7191" width="11.1428571428571" style="493" customWidth="1"/>
    <col min="7192" max="7424" width="10.5714285714286" style="493"/>
    <col min="7425" max="7432" width="0" style="493" hidden="1" customWidth="1"/>
    <col min="7433" max="7435" width="3.71428571428571" style="493" customWidth="1"/>
    <col min="7436" max="7436" width="12.7142857142857" style="493" customWidth="1"/>
    <col min="7437" max="7437" width="47.4285714285714" style="493" customWidth="1"/>
    <col min="7438" max="7441" width="0" style="493" hidden="1" customWidth="1"/>
    <col min="7442" max="7442" width="11.7142857142857" style="493" customWidth="1"/>
    <col min="7443" max="7443" width="6.42857142857143" style="493" customWidth="1"/>
    <col min="7444" max="7444" width="11.7142857142857" style="493" customWidth="1"/>
    <col min="7445" max="7445" width="0" style="493" hidden="1" customWidth="1"/>
    <col min="7446" max="7446" width="3.71428571428571" style="493" customWidth="1"/>
    <col min="7447" max="7447" width="11.1428571428571" style="493" customWidth="1"/>
    <col min="7448" max="7680" width="10.5714285714286" style="493"/>
    <col min="7681" max="7688" width="0" style="493" hidden="1" customWidth="1"/>
    <col min="7689" max="7691" width="3.71428571428571" style="493" customWidth="1"/>
    <col min="7692" max="7692" width="12.7142857142857" style="493" customWidth="1"/>
    <col min="7693" max="7693" width="47.4285714285714" style="493" customWidth="1"/>
    <col min="7694" max="7697" width="0" style="493" hidden="1" customWidth="1"/>
    <col min="7698" max="7698" width="11.7142857142857" style="493" customWidth="1"/>
    <col min="7699" max="7699" width="6.42857142857143" style="493" customWidth="1"/>
    <col min="7700" max="7700" width="11.7142857142857" style="493" customWidth="1"/>
    <col min="7701" max="7701" width="0" style="493" hidden="1" customWidth="1"/>
    <col min="7702" max="7702" width="3.71428571428571" style="493" customWidth="1"/>
    <col min="7703" max="7703" width="11.1428571428571" style="493" customWidth="1"/>
    <col min="7704" max="7936" width="10.5714285714286" style="493"/>
    <col min="7937" max="7944" width="0" style="493" hidden="1" customWidth="1"/>
    <col min="7945" max="7947" width="3.71428571428571" style="493" customWidth="1"/>
    <col min="7948" max="7948" width="12.7142857142857" style="493" customWidth="1"/>
    <col min="7949" max="7949" width="47.4285714285714" style="493" customWidth="1"/>
    <col min="7950" max="7953" width="0" style="493" hidden="1" customWidth="1"/>
    <col min="7954" max="7954" width="11.7142857142857" style="493" customWidth="1"/>
    <col min="7955" max="7955" width="6.42857142857143" style="493" customWidth="1"/>
    <col min="7956" max="7956" width="11.7142857142857" style="493" customWidth="1"/>
    <col min="7957" max="7957" width="0" style="493" hidden="1" customWidth="1"/>
    <col min="7958" max="7958" width="3.71428571428571" style="493" customWidth="1"/>
    <col min="7959" max="7959" width="11.1428571428571" style="493" customWidth="1"/>
    <col min="7960" max="8192" width="10.5714285714286" style="493"/>
    <col min="8193" max="8200" width="0" style="493" hidden="1" customWidth="1"/>
    <col min="8201" max="8203" width="3.71428571428571" style="493" customWidth="1"/>
    <col min="8204" max="8204" width="12.7142857142857" style="493" customWidth="1"/>
    <col min="8205" max="8205" width="47.4285714285714" style="493" customWidth="1"/>
    <col min="8206" max="8209" width="0" style="493" hidden="1" customWidth="1"/>
    <col min="8210" max="8210" width="11.7142857142857" style="493" customWidth="1"/>
    <col min="8211" max="8211" width="6.42857142857143" style="493" customWidth="1"/>
    <col min="8212" max="8212" width="11.7142857142857" style="493" customWidth="1"/>
    <col min="8213" max="8213" width="0" style="493" hidden="1" customWidth="1"/>
    <col min="8214" max="8214" width="3.71428571428571" style="493" customWidth="1"/>
    <col min="8215" max="8215" width="11.1428571428571" style="493" customWidth="1"/>
    <col min="8216" max="8448" width="10.5714285714286" style="493"/>
    <col min="8449" max="8456" width="0" style="493" hidden="1" customWidth="1"/>
    <col min="8457" max="8459" width="3.71428571428571" style="493" customWidth="1"/>
    <col min="8460" max="8460" width="12.7142857142857" style="493" customWidth="1"/>
    <col min="8461" max="8461" width="47.4285714285714" style="493" customWidth="1"/>
    <col min="8462" max="8465" width="0" style="493" hidden="1" customWidth="1"/>
    <col min="8466" max="8466" width="11.7142857142857" style="493" customWidth="1"/>
    <col min="8467" max="8467" width="6.42857142857143" style="493" customWidth="1"/>
    <col min="8468" max="8468" width="11.7142857142857" style="493" customWidth="1"/>
    <col min="8469" max="8469" width="0" style="493" hidden="1" customWidth="1"/>
    <col min="8470" max="8470" width="3.71428571428571" style="493" customWidth="1"/>
    <col min="8471" max="8471" width="11.1428571428571" style="493" customWidth="1"/>
    <col min="8472" max="8704" width="10.5714285714286" style="493"/>
    <col min="8705" max="8712" width="0" style="493" hidden="1" customWidth="1"/>
    <col min="8713" max="8715" width="3.71428571428571" style="493" customWidth="1"/>
    <col min="8716" max="8716" width="12.7142857142857" style="493" customWidth="1"/>
    <col min="8717" max="8717" width="47.4285714285714" style="493" customWidth="1"/>
    <col min="8718" max="8721" width="0" style="493" hidden="1" customWidth="1"/>
    <col min="8722" max="8722" width="11.7142857142857" style="493" customWidth="1"/>
    <col min="8723" max="8723" width="6.42857142857143" style="493" customWidth="1"/>
    <col min="8724" max="8724" width="11.7142857142857" style="493" customWidth="1"/>
    <col min="8725" max="8725" width="0" style="493" hidden="1" customWidth="1"/>
    <col min="8726" max="8726" width="3.71428571428571" style="493" customWidth="1"/>
    <col min="8727" max="8727" width="11.1428571428571" style="493" customWidth="1"/>
    <col min="8728" max="8960" width="10.5714285714286" style="493"/>
    <col min="8961" max="8968" width="0" style="493" hidden="1" customWidth="1"/>
    <col min="8969" max="8971" width="3.71428571428571" style="493" customWidth="1"/>
    <col min="8972" max="8972" width="12.7142857142857" style="493" customWidth="1"/>
    <col min="8973" max="8973" width="47.4285714285714" style="493" customWidth="1"/>
    <col min="8974" max="8977" width="0" style="493" hidden="1" customWidth="1"/>
    <col min="8978" max="8978" width="11.7142857142857" style="493" customWidth="1"/>
    <col min="8979" max="8979" width="6.42857142857143" style="493" customWidth="1"/>
    <col min="8980" max="8980" width="11.7142857142857" style="493" customWidth="1"/>
    <col min="8981" max="8981" width="0" style="493" hidden="1" customWidth="1"/>
    <col min="8982" max="8982" width="3.71428571428571" style="493" customWidth="1"/>
    <col min="8983" max="8983" width="11.1428571428571" style="493" customWidth="1"/>
    <col min="8984" max="9216" width="10.5714285714286" style="493"/>
    <col min="9217" max="9224" width="0" style="493" hidden="1" customWidth="1"/>
    <col min="9225" max="9227" width="3.71428571428571" style="493" customWidth="1"/>
    <col min="9228" max="9228" width="12.7142857142857" style="493" customWidth="1"/>
    <col min="9229" max="9229" width="47.4285714285714" style="493" customWidth="1"/>
    <col min="9230" max="9233" width="0" style="493" hidden="1" customWidth="1"/>
    <col min="9234" max="9234" width="11.7142857142857" style="493" customWidth="1"/>
    <col min="9235" max="9235" width="6.42857142857143" style="493" customWidth="1"/>
    <col min="9236" max="9236" width="11.7142857142857" style="493" customWidth="1"/>
    <col min="9237" max="9237" width="0" style="493" hidden="1" customWidth="1"/>
    <col min="9238" max="9238" width="3.71428571428571" style="493" customWidth="1"/>
    <col min="9239" max="9239" width="11.1428571428571" style="493" customWidth="1"/>
    <col min="9240" max="9472" width="10.5714285714286" style="493"/>
    <col min="9473" max="9480" width="0" style="493" hidden="1" customWidth="1"/>
    <col min="9481" max="9483" width="3.71428571428571" style="493" customWidth="1"/>
    <col min="9484" max="9484" width="12.7142857142857" style="493" customWidth="1"/>
    <col min="9485" max="9485" width="47.4285714285714" style="493" customWidth="1"/>
    <col min="9486" max="9489" width="0" style="493" hidden="1" customWidth="1"/>
    <col min="9490" max="9490" width="11.7142857142857" style="493" customWidth="1"/>
    <col min="9491" max="9491" width="6.42857142857143" style="493" customWidth="1"/>
    <col min="9492" max="9492" width="11.7142857142857" style="493" customWidth="1"/>
    <col min="9493" max="9493" width="0" style="493" hidden="1" customWidth="1"/>
    <col min="9494" max="9494" width="3.71428571428571" style="493" customWidth="1"/>
    <col min="9495" max="9495" width="11.1428571428571" style="493" customWidth="1"/>
    <col min="9496" max="9728" width="10.5714285714286" style="493"/>
    <col min="9729" max="9736" width="0" style="493" hidden="1" customWidth="1"/>
    <col min="9737" max="9739" width="3.71428571428571" style="493" customWidth="1"/>
    <col min="9740" max="9740" width="12.7142857142857" style="493" customWidth="1"/>
    <col min="9741" max="9741" width="47.4285714285714" style="493" customWidth="1"/>
    <col min="9742" max="9745" width="0" style="493" hidden="1" customWidth="1"/>
    <col min="9746" max="9746" width="11.7142857142857" style="493" customWidth="1"/>
    <col min="9747" max="9747" width="6.42857142857143" style="493" customWidth="1"/>
    <col min="9748" max="9748" width="11.7142857142857" style="493" customWidth="1"/>
    <col min="9749" max="9749" width="0" style="493" hidden="1" customWidth="1"/>
    <col min="9750" max="9750" width="3.71428571428571" style="493" customWidth="1"/>
    <col min="9751" max="9751" width="11.1428571428571" style="493" customWidth="1"/>
    <col min="9752" max="9984" width="10.5714285714286" style="493"/>
    <col min="9985" max="9992" width="0" style="493" hidden="1" customWidth="1"/>
    <col min="9993" max="9995" width="3.71428571428571" style="493" customWidth="1"/>
    <col min="9996" max="9996" width="12.7142857142857" style="493" customWidth="1"/>
    <col min="9997" max="9997" width="47.4285714285714" style="493" customWidth="1"/>
    <col min="9998" max="10001" width="0" style="493" hidden="1" customWidth="1"/>
    <col min="10002" max="10002" width="11.7142857142857" style="493" customWidth="1"/>
    <col min="10003" max="10003" width="6.42857142857143" style="493" customWidth="1"/>
    <col min="10004" max="10004" width="11.7142857142857" style="493" customWidth="1"/>
    <col min="10005" max="10005" width="0" style="493" hidden="1" customWidth="1"/>
    <col min="10006" max="10006" width="3.71428571428571" style="493" customWidth="1"/>
    <col min="10007" max="10007" width="11.1428571428571" style="493" customWidth="1"/>
    <col min="10008" max="10240" width="10.5714285714286" style="493"/>
    <col min="10241" max="10248" width="0" style="493" hidden="1" customWidth="1"/>
    <col min="10249" max="10251" width="3.71428571428571" style="493" customWidth="1"/>
    <col min="10252" max="10252" width="12.7142857142857" style="493" customWidth="1"/>
    <col min="10253" max="10253" width="47.4285714285714" style="493" customWidth="1"/>
    <col min="10254" max="10257" width="0" style="493" hidden="1" customWidth="1"/>
    <col min="10258" max="10258" width="11.7142857142857" style="493" customWidth="1"/>
    <col min="10259" max="10259" width="6.42857142857143" style="493" customWidth="1"/>
    <col min="10260" max="10260" width="11.7142857142857" style="493" customWidth="1"/>
    <col min="10261" max="10261" width="0" style="493" hidden="1" customWidth="1"/>
    <col min="10262" max="10262" width="3.71428571428571" style="493" customWidth="1"/>
    <col min="10263" max="10263" width="11.1428571428571" style="493" customWidth="1"/>
    <col min="10264" max="10496" width="10.5714285714286" style="493"/>
    <col min="10497" max="10504" width="0" style="493" hidden="1" customWidth="1"/>
    <col min="10505" max="10507" width="3.71428571428571" style="493" customWidth="1"/>
    <col min="10508" max="10508" width="12.7142857142857" style="493" customWidth="1"/>
    <col min="10509" max="10509" width="47.4285714285714" style="493" customWidth="1"/>
    <col min="10510" max="10513" width="0" style="493" hidden="1" customWidth="1"/>
    <col min="10514" max="10514" width="11.7142857142857" style="493" customWidth="1"/>
    <col min="10515" max="10515" width="6.42857142857143" style="493" customWidth="1"/>
    <col min="10516" max="10516" width="11.7142857142857" style="493" customWidth="1"/>
    <col min="10517" max="10517" width="0" style="493" hidden="1" customWidth="1"/>
    <col min="10518" max="10518" width="3.71428571428571" style="493" customWidth="1"/>
    <col min="10519" max="10519" width="11.1428571428571" style="493" customWidth="1"/>
    <col min="10520" max="10752" width="10.5714285714286" style="493"/>
    <col min="10753" max="10760" width="0" style="493" hidden="1" customWidth="1"/>
    <col min="10761" max="10763" width="3.71428571428571" style="493" customWidth="1"/>
    <col min="10764" max="10764" width="12.7142857142857" style="493" customWidth="1"/>
    <col min="10765" max="10765" width="47.4285714285714" style="493" customWidth="1"/>
    <col min="10766" max="10769" width="0" style="493" hidden="1" customWidth="1"/>
    <col min="10770" max="10770" width="11.7142857142857" style="493" customWidth="1"/>
    <col min="10771" max="10771" width="6.42857142857143" style="493" customWidth="1"/>
    <col min="10772" max="10772" width="11.7142857142857" style="493" customWidth="1"/>
    <col min="10773" max="10773" width="0" style="493" hidden="1" customWidth="1"/>
    <col min="10774" max="10774" width="3.71428571428571" style="493" customWidth="1"/>
    <col min="10775" max="10775" width="11.1428571428571" style="493" customWidth="1"/>
    <col min="10776" max="11008" width="10.5714285714286" style="493"/>
    <col min="11009" max="11016" width="0" style="493" hidden="1" customWidth="1"/>
    <col min="11017" max="11019" width="3.71428571428571" style="493" customWidth="1"/>
    <col min="11020" max="11020" width="12.7142857142857" style="493" customWidth="1"/>
    <col min="11021" max="11021" width="47.4285714285714" style="493" customWidth="1"/>
    <col min="11022" max="11025" width="0" style="493" hidden="1" customWidth="1"/>
    <col min="11026" max="11026" width="11.7142857142857" style="493" customWidth="1"/>
    <col min="11027" max="11027" width="6.42857142857143" style="493" customWidth="1"/>
    <col min="11028" max="11028" width="11.7142857142857" style="493" customWidth="1"/>
    <col min="11029" max="11029" width="0" style="493" hidden="1" customWidth="1"/>
    <col min="11030" max="11030" width="3.71428571428571" style="493" customWidth="1"/>
    <col min="11031" max="11031" width="11.1428571428571" style="493" customWidth="1"/>
    <col min="11032" max="11264" width="10.5714285714286" style="493"/>
    <col min="11265" max="11272" width="0" style="493" hidden="1" customWidth="1"/>
    <col min="11273" max="11275" width="3.71428571428571" style="493" customWidth="1"/>
    <col min="11276" max="11276" width="12.7142857142857" style="493" customWidth="1"/>
    <col min="11277" max="11277" width="47.4285714285714" style="493" customWidth="1"/>
    <col min="11278" max="11281" width="0" style="493" hidden="1" customWidth="1"/>
    <col min="11282" max="11282" width="11.7142857142857" style="493" customWidth="1"/>
    <col min="11283" max="11283" width="6.42857142857143" style="493" customWidth="1"/>
    <col min="11284" max="11284" width="11.7142857142857" style="493" customWidth="1"/>
    <col min="11285" max="11285" width="0" style="493" hidden="1" customWidth="1"/>
    <col min="11286" max="11286" width="3.71428571428571" style="493" customWidth="1"/>
    <col min="11287" max="11287" width="11.1428571428571" style="493" customWidth="1"/>
    <col min="11288" max="11520" width="10.5714285714286" style="493"/>
    <col min="11521" max="11528" width="0" style="493" hidden="1" customWidth="1"/>
    <col min="11529" max="11531" width="3.71428571428571" style="493" customWidth="1"/>
    <col min="11532" max="11532" width="12.7142857142857" style="493" customWidth="1"/>
    <col min="11533" max="11533" width="47.4285714285714" style="493" customWidth="1"/>
    <col min="11534" max="11537" width="0" style="493" hidden="1" customWidth="1"/>
    <col min="11538" max="11538" width="11.7142857142857" style="493" customWidth="1"/>
    <col min="11539" max="11539" width="6.42857142857143" style="493" customWidth="1"/>
    <col min="11540" max="11540" width="11.7142857142857" style="493" customWidth="1"/>
    <col min="11541" max="11541" width="0" style="493" hidden="1" customWidth="1"/>
    <col min="11542" max="11542" width="3.71428571428571" style="493" customWidth="1"/>
    <col min="11543" max="11543" width="11.1428571428571" style="493" customWidth="1"/>
    <col min="11544" max="11776" width="10.5714285714286" style="493"/>
    <col min="11777" max="11784" width="0" style="493" hidden="1" customWidth="1"/>
    <col min="11785" max="11787" width="3.71428571428571" style="493" customWidth="1"/>
    <col min="11788" max="11788" width="12.7142857142857" style="493" customWidth="1"/>
    <col min="11789" max="11789" width="47.4285714285714" style="493" customWidth="1"/>
    <col min="11790" max="11793" width="0" style="493" hidden="1" customWidth="1"/>
    <col min="11794" max="11794" width="11.7142857142857" style="493" customWidth="1"/>
    <col min="11795" max="11795" width="6.42857142857143" style="493" customWidth="1"/>
    <col min="11796" max="11796" width="11.7142857142857" style="493" customWidth="1"/>
    <col min="11797" max="11797" width="0" style="493" hidden="1" customWidth="1"/>
    <col min="11798" max="11798" width="3.71428571428571" style="493" customWidth="1"/>
    <col min="11799" max="11799" width="11.1428571428571" style="493" customWidth="1"/>
    <col min="11800" max="12032" width="10.5714285714286" style="493"/>
    <col min="12033" max="12040" width="0" style="493" hidden="1" customWidth="1"/>
    <col min="12041" max="12043" width="3.71428571428571" style="493" customWidth="1"/>
    <col min="12044" max="12044" width="12.7142857142857" style="493" customWidth="1"/>
    <col min="12045" max="12045" width="47.4285714285714" style="493" customWidth="1"/>
    <col min="12046" max="12049" width="0" style="493" hidden="1" customWidth="1"/>
    <col min="12050" max="12050" width="11.7142857142857" style="493" customWidth="1"/>
    <col min="12051" max="12051" width="6.42857142857143" style="493" customWidth="1"/>
    <col min="12052" max="12052" width="11.7142857142857" style="493" customWidth="1"/>
    <col min="12053" max="12053" width="0" style="493" hidden="1" customWidth="1"/>
    <col min="12054" max="12054" width="3.71428571428571" style="493" customWidth="1"/>
    <col min="12055" max="12055" width="11.1428571428571" style="493" customWidth="1"/>
    <col min="12056" max="12288" width="10.5714285714286" style="493"/>
    <col min="12289" max="12296" width="0" style="493" hidden="1" customWidth="1"/>
    <col min="12297" max="12299" width="3.71428571428571" style="493" customWidth="1"/>
    <col min="12300" max="12300" width="12.7142857142857" style="493" customWidth="1"/>
    <col min="12301" max="12301" width="47.4285714285714" style="493" customWidth="1"/>
    <col min="12302" max="12305" width="0" style="493" hidden="1" customWidth="1"/>
    <col min="12306" max="12306" width="11.7142857142857" style="493" customWidth="1"/>
    <col min="12307" max="12307" width="6.42857142857143" style="493" customWidth="1"/>
    <col min="12308" max="12308" width="11.7142857142857" style="493" customWidth="1"/>
    <col min="12309" max="12309" width="0" style="493" hidden="1" customWidth="1"/>
    <col min="12310" max="12310" width="3.71428571428571" style="493" customWidth="1"/>
    <col min="12311" max="12311" width="11.1428571428571" style="493" customWidth="1"/>
    <col min="12312" max="12544" width="10.5714285714286" style="493"/>
    <col min="12545" max="12552" width="0" style="493" hidden="1" customWidth="1"/>
    <col min="12553" max="12555" width="3.71428571428571" style="493" customWidth="1"/>
    <col min="12556" max="12556" width="12.7142857142857" style="493" customWidth="1"/>
    <col min="12557" max="12557" width="47.4285714285714" style="493" customWidth="1"/>
    <col min="12558" max="12561" width="0" style="493" hidden="1" customWidth="1"/>
    <col min="12562" max="12562" width="11.7142857142857" style="493" customWidth="1"/>
    <col min="12563" max="12563" width="6.42857142857143" style="493" customWidth="1"/>
    <col min="12564" max="12564" width="11.7142857142857" style="493" customWidth="1"/>
    <col min="12565" max="12565" width="0" style="493" hidden="1" customWidth="1"/>
    <col min="12566" max="12566" width="3.71428571428571" style="493" customWidth="1"/>
    <col min="12567" max="12567" width="11.1428571428571" style="493" customWidth="1"/>
    <col min="12568" max="12800" width="10.5714285714286" style="493"/>
    <col min="12801" max="12808" width="0" style="493" hidden="1" customWidth="1"/>
    <col min="12809" max="12811" width="3.71428571428571" style="493" customWidth="1"/>
    <col min="12812" max="12812" width="12.7142857142857" style="493" customWidth="1"/>
    <col min="12813" max="12813" width="47.4285714285714" style="493" customWidth="1"/>
    <col min="12814" max="12817" width="0" style="493" hidden="1" customWidth="1"/>
    <col min="12818" max="12818" width="11.7142857142857" style="493" customWidth="1"/>
    <col min="12819" max="12819" width="6.42857142857143" style="493" customWidth="1"/>
    <col min="12820" max="12820" width="11.7142857142857" style="493" customWidth="1"/>
    <col min="12821" max="12821" width="0" style="493" hidden="1" customWidth="1"/>
    <col min="12822" max="12822" width="3.71428571428571" style="493" customWidth="1"/>
    <col min="12823" max="12823" width="11.1428571428571" style="493" customWidth="1"/>
    <col min="12824" max="13056" width="10.5714285714286" style="493"/>
    <col min="13057" max="13064" width="0" style="493" hidden="1" customWidth="1"/>
    <col min="13065" max="13067" width="3.71428571428571" style="493" customWidth="1"/>
    <col min="13068" max="13068" width="12.7142857142857" style="493" customWidth="1"/>
    <col min="13069" max="13069" width="47.4285714285714" style="493" customWidth="1"/>
    <col min="13070" max="13073" width="0" style="493" hidden="1" customWidth="1"/>
    <col min="13074" max="13074" width="11.7142857142857" style="493" customWidth="1"/>
    <col min="13075" max="13075" width="6.42857142857143" style="493" customWidth="1"/>
    <col min="13076" max="13076" width="11.7142857142857" style="493" customWidth="1"/>
    <col min="13077" max="13077" width="0" style="493" hidden="1" customWidth="1"/>
    <col min="13078" max="13078" width="3.71428571428571" style="493" customWidth="1"/>
    <col min="13079" max="13079" width="11.1428571428571" style="493" customWidth="1"/>
    <col min="13080" max="13312" width="10.5714285714286" style="493"/>
    <col min="13313" max="13320" width="0" style="493" hidden="1" customWidth="1"/>
    <col min="13321" max="13323" width="3.71428571428571" style="493" customWidth="1"/>
    <col min="13324" max="13324" width="12.7142857142857" style="493" customWidth="1"/>
    <col min="13325" max="13325" width="47.4285714285714" style="493" customWidth="1"/>
    <col min="13326" max="13329" width="0" style="493" hidden="1" customWidth="1"/>
    <col min="13330" max="13330" width="11.7142857142857" style="493" customWidth="1"/>
    <col min="13331" max="13331" width="6.42857142857143" style="493" customWidth="1"/>
    <col min="13332" max="13332" width="11.7142857142857" style="493" customWidth="1"/>
    <col min="13333" max="13333" width="0" style="493" hidden="1" customWidth="1"/>
    <col min="13334" max="13334" width="3.71428571428571" style="493" customWidth="1"/>
    <col min="13335" max="13335" width="11.1428571428571" style="493" customWidth="1"/>
    <col min="13336" max="13568" width="10.5714285714286" style="493"/>
    <col min="13569" max="13576" width="0" style="493" hidden="1" customWidth="1"/>
    <col min="13577" max="13579" width="3.71428571428571" style="493" customWidth="1"/>
    <col min="13580" max="13580" width="12.7142857142857" style="493" customWidth="1"/>
    <col min="13581" max="13581" width="47.4285714285714" style="493" customWidth="1"/>
    <col min="13582" max="13585" width="0" style="493" hidden="1" customWidth="1"/>
    <col min="13586" max="13586" width="11.7142857142857" style="493" customWidth="1"/>
    <col min="13587" max="13587" width="6.42857142857143" style="493" customWidth="1"/>
    <col min="13588" max="13588" width="11.7142857142857" style="493" customWidth="1"/>
    <col min="13589" max="13589" width="0" style="493" hidden="1" customWidth="1"/>
    <col min="13590" max="13590" width="3.71428571428571" style="493" customWidth="1"/>
    <col min="13591" max="13591" width="11.1428571428571" style="493" customWidth="1"/>
    <col min="13592" max="13824" width="10.5714285714286" style="493"/>
    <col min="13825" max="13832" width="0" style="493" hidden="1" customWidth="1"/>
    <col min="13833" max="13835" width="3.71428571428571" style="493" customWidth="1"/>
    <col min="13836" max="13836" width="12.7142857142857" style="493" customWidth="1"/>
    <col min="13837" max="13837" width="47.4285714285714" style="493" customWidth="1"/>
    <col min="13838" max="13841" width="0" style="493" hidden="1" customWidth="1"/>
    <col min="13842" max="13842" width="11.7142857142857" style="493" customWidth="1"/>
    <col min="13843" max="13843" width="6.42857142857143" style="493" customWidth="1"/>
    <col min="13844" max="13844" width="11.7142857142857" style="493" customWidth="1"/>
    <col min="13845" max="13845" width="0" style="493" hidden="1" customWidth="1"/>
    <col min="13846" max="13846" width="3.71428571428571" style="493" customWidth="1"/>
    <col min="13847" max="13847" width="11.1428571428571" style="493" customWidth="1"/>
    <col min="13848" max="14080" width="10.5714285714286" style="493"/>
    <col min="14081" max="14088" width="0" style="493" hidden="1" customWidth="1"/>
    <col min="14089" max="14091" width="3.71428571428571" style="493" customWidth="1"/>
    <col min="14092" max="14092" width="12.7142857142857" style="493" customWidth="1"/>
    <col min="14093" max="14093" width="47.4285714285714" style="493" customWidth="1"/>
    <col min="14094" max="14097" width="0" style="493" hidden="1" customWidth="1"/>
    <col min="14098" max="14098" width="11.7142857142857" style="493" customWidth="1"/>
    <col min="14099" max="14099" width="6.42857142857143" style="493" customWidth="1"/>
    <col min="14100" max="14100" width="11.7142857142857" style="493" customWidth="1"/>
    <col min="14101" max="14101" width="0" style="493" hidden="1" customWidth="1"/>
    <col min="14102" max="14102" width="3.71428571428571" style="493" customWidth="1"/>
    <col min="14103" max="14103" width="11.1428571428571" style="493" customWidth="1"/>
    <col min="14104" max="14336" width="10.5714285714286" style="493"/>
    <col min="14337" max="14344" width="0" style="493" hidden="1" customWidth="1"/>
    <col min="14345" max="14347" width="3.71428571428571" style="493" customWidth="1"/>
    <col min="14348" max="14348" width="12.7142857142857" style="493" customWidth="1"/>
    <col min="14349" max="14349" width="47.4285714285714" style="493" customWidth="1"/>
    <col min="14350" max="14353" width="0" style="493" hidden="1" customWidth="1"/>
    <col min="14354" max="14354" width="11.7142857142857" style="493" customWidth="1"/>
    <col min="14355" max="14355" width="6.42857142857143" style="493" customWidth="1"/>
    <col min="14356" max="14356" width="11.7142857142857" style="493" customWidth="1"/>
    <col min="14357" max="14357" width="0" style="493" hidden="1" customWidth="1"/>
    <col min="14358" max="14358" width="3.71428571428571" style="493" customWidth="1"/>
    <col min="14359" max="14359" width="11.1428571428571" style="493" customWidth="1"/>
    <col min="14360" max="14592" width="10.5714285714286" style="493"/>
    <col min="14593" max="14600" width="0" style="493" hidden="1" customWidth="1"/>
    <col min="14601" max="14603" width="3.71428571428571" style="493" customWidth="1"/>
    <col min="14604" max="14604" width="12.7142857142857" style="493" customWidth="1"/>
    <col min="14605" max="14605" width="47.4285714285714" style="493" customWidth="1"/>
    <col min="14606" max="14609" width="0" style="493" hidden="1" customWidth="1"/>
    <col min="14610" max="14610" width="11.7142857142857" style="493" customWidth="1"/>
    <col min="14611" max="14611" width="6.42857142857143" style="493" customWidth="1"/>
    <col min="14612" max="14612" width="11.7142857142857" style="493" customWidth="1"/>
    <col min="14613" max="14613" width="0" style="493" hidden="1" customWidth="1"/>
    <col min="14614" max="14614" width="3.71428571428571" style="493" customWidth="1"/>
    <col min="14615" max="14615" width="11.1428571428571" style="493" customWidth="1"/>
    <col min="14616" max="14848" width="10.5714285714286" style="493"/>
    <col min="14849" max="14856" width="0" style="493" hidden="1" customWidth="1"/>
    <col min="14857" max="14859" width="3.71428571428571" style="493" customWidth="1"/>
    <col min="14860" max="14860" width="12.7142857142857" style="493" customWidth="1"/>
    <col min="14861" max="14861" width="47.4285714285714" style="493" customWidth="1"/>
    <col min="14862" max="14865" width="0" style="493" hidden="1" customWidth="1"/>
    <col min="14866" max="14866" width="11.7142857142857" style="493" customWidth="1"/>
    <col min="14867" max="14867" width="6.42857142857143" style="493" customWidth="1"/>
    <col min="14868" max="14868" width="11.7142857142857" style="493" customWidth="1"/>
    <col min="14869" max="14869" width="0" style="493" hidden="1" customWidth="1"/>
    <col min="14870" max="14870" width="3.71428571428571" style="493" customWidth="1"/>
    <col min="14871" max="14871" width="11.1428571428571" style="493" customWidth="1"/>
    <col min="14872" max="15104" width="10.5714285714286" style="493"/>
    <col min="15105" max="15112" width="0" style="493" hidden="1" customWidth="1"/>
    <col min="15113" max="15115" width="3.71428571428571" style="493" customWidth="1"/>
    <col min="15116" max="15116" width="12.7142857142857" style="493" customWidth="1"/>
    <col min="15117" max="15117" width="47.4285714285714" style="493" customWidth="1"/>
    <col min="15118" max="15121" width="0" style="493" hidden="1" customWidth="1"/>
    <col min="15122" max="15122" width="11.7142857142857" style="493" customWidth="1"/>
    <col min="15123" max="15123" width="6.42857142857143" style="493" customWidth="1"/>
    <col min="15124" max="15124" width="11.7142857142857" style="493" customWidth="1"/>
    <col min="15125" max="15125" width="0" style="493" hidden="1" customWidth="1"/>
    <col min="15126" max="15126" width="3.71428571428571" style="493" customWidth="1"/>
    <col min="15127" max="15127" width="11.1428571428571" style="493" customWidth="1"/>
    <col min="15128" max="15360" width="10.5714285714286" style="493"/>
    <col min="15361" max="15368" width="0" style="493" hidden="1" customWidth="1"/>
    <col min="15369" max="15371" width="3.71428571428571" style="493" customWidth="1"/>
    <col min="15372" max="15372" width="12.7142857142857" style="493" customWidth="1"/>
    <col min="15373" max="15373" width="47.4285714285714" style="493" customWidth="1"/>
    <col min="15374" max="15377" width="0" style="493" hidden="1" customWidth="1"/>
    <col min="15378" max="15378" width="11.7142857142857" style="493" customWidth="1"/>
    <col min="15379" max="15379" width="6.42857142857143" style="493" customWidth="1"/>
    <col min="15380" max="15380" width="11.7142857142857" style="493" customWidth="1"/>
    <col min="15381" max="15381" width="0" style="493" hidden="1" customWidth="1"/>
    <col min="15382" max="15382" width="3.71428571428571" style="493" customWidth="1"/>
    <col min="15383" max="15383" width="11.1428571428571" style="493" customWidth="1"/>
    <col min="15384" max="15616" width="10.5714285714286" style="493"/>
    <col min="15617" max="15624" width="0" style="493" hidden="1" customWidth="1"/>
    <col min="15625" max="15627" width="3.71428571428571" style="493" customWidth="1"/>
    <col min="15628" max="15628" width="12.7142857142857" style="493" customWidth="1"/>
    <col min="15629" max="15629" width="47.4285714285714" style="493" customWidth="1"/>
    <col min="15630" max="15633" width="0" style="493" hidden="1" customWidth="1"/>
    <col min="15634" max="15634" width="11.7142857142857" style="493" customWidth="1"/>
    <col min="15635" max="15635" width="6.42857142857143" style="493" customWidth="1"/>
    <col min="15636" max="15636" width="11.7142857142857" style="493" customWidth="1"/>
    <col min="15637" max="15637" width="0" style="493" hidden="1" customWidth="1"/>
    <col min="15638" max="15638" width="3.71428571428571" style="493" customWidth="1"/>
    <col min="15639" max="15639" width="11.1428571428571" style="493" customWidth="1"/>
    <col min="15640" max="15872" width="10.5714285714286" style="493"/>
    <col min="15873" max="15880" width="0" style="493" hidden="1" customWidth="1"/>
    <col min="15881" max="15883" width="3.71428571428571" style="493" customWidth="1"/>
    <col min="15884" max="15884" width="12.7142857142857" style="493" customWidth="1"/>
    <col min="15885" max="15885" width="47.4285714285714" style="493" customWidth="1"/>
    <col min="15886" max="15889" width="0" style="493" hidden="1" customWidth="1"/>
    <col min="15890" max="15890" width="11.7142857142857" style="493" customWidth="1"/>
    <col min="15891" max="15891" width="6.42857142857143" style="493" customWidth="1"/>
    <col min="15892" max="15892" width="11.7142857142857" style="493" customWidth="1"/>
    <col min="15893" max="15893" width="0" style="493" hidden="1" customWidth="1"/>
    <col min="15894" max="15894" width="3.71428571428571" style="493" customWidth="1"/>
    <col min="15895" max="15895" width="11.1428571428571" style="493" customWidth="1"/>
    <col min="15896" max="16128" width="10.5714285714286" style="493"/>
    <col min="16129" max="16136" width="0" style="493" hidden="1" customWidth="1"/>
    <col min="16137" max="16139" width="3.71428571428571" style="493" customWidth="1"/>
    <col min="16140" max="16140" width="12.7142857142857" style="493" customWidth="1"/>
    <col min="16141" max="16141" width="47.4285714285714" style="493" customWidth="1"/>
    <col min="16142" max="16145" width="0" style="493" hidden="1" customWidth="1"/>
    <col min="16146" max="16146" width="11.7142857142857" style="493" customWidth="1"/>
    <col min="16147" max="16147" width="6.42857142857143" style="493" customWidth="1"/>
    <col min="16148" max="16148" width="11.7142857142857" style="493" customWidth="1"/>
    <col min="16149" max="16149" width="0" style="493" hidden="1" customWidth="1"/>
    <col min="16150" max="16150" width="3.71428571428571" style="493" customWidth="1"/>
    <col min="16151" max="16151" width="11.1428571428571" style="493" customWidth="1"/>
    <col min="16152" max="16384" width="10.5714285714286" style="493"/>
  </cols>
  <sheetData>
    <row r="1" ht="14.25" customHeight="1" hidden="1"/>
    <row r="2" ht="14.25" customHeight="1" hidden="1"/>
    <row r="3" ht="14.25" customHeight="1" hidden="1"/>
    <row r="4" spans="10:21" ht="3" customHeight="1">
      <c r="J4" s="499"/>
      <c r="K4" s="499"/>
      <c r="L4" s="494"/>
      <c r="M4" s="494"/>
      <c r="N4" s="494"/>
      <c r="O4" s="502"/>
      <c r="P4" s="502"/>
      <c r="Q4" s="502"/>
      <c r="R4" s="502"/>
      <c r="S4" s="502"/>
      <c r="T4" s="502"/>
      <c r="U4" s="494"/>
    </row>
    <row r="5" spans="10:21" ht="22.5" customHeight="1">
      <c r="J5" s="499"/>
      <c r="K5" s="499"/>
      <c r="L5" s="1297" t="s">
        <v>732</v>
      </c>
      <c r="M5" s="1297"/>
      <c r="N5" s="1297"/>
      <c r="O5" s="1297"/>
      <c r="P5" s="1297"/>
      <c r="Q5" s="1297"/>
      <c r="R5" s="1297"/>
      <c r="S5" s="1297"/>
      <c r="T5" s="1297"/>
      <c r="U5" s="548"/>
    </row>
    <row r="6" spans="10:21" ht="3" customHeight="1">
      <c r="J6" s="499"/>
      <c r="K6" s="499"/>
      <c r="L6" s="494"/>
      <c r="M6" s="494"/>
      <c r="N6" s="494"/>
      <c r="O6" s="498"/>
      <c r="P6" s="498"/>
      <c r="Q6" s="498"/>
      <c r="R6" s="498"/>
      <c r="S6" s="498"/>
      <c r="T6" s="498"/>
      <c r="U6" s="494"/>
    </row>
    <row r="7" spans="1:28" s="746" customFormat="1" ht="5.25" hidden="1">
      <c r="A7" s="1123"/>
      <c r="B7" s="1123"/>
      <c r="C7" s="1123"/>
      <c r="D7" s="1123"/>
      <c r="E7" s="1123"/>
      <c r="F7" s="1123"/>
      <c r="G7" s="1123"/>
      <c r="H7" s="1123"/>
      <c r="L7" s="1174"/>
      <c r="M7" s="1046"/>
      <c r="O7" s="1303"/>
      <c r="P7" s="1303"/>
      <c r="Q7" s="1303"/>
      <c r="R7" s="1303"/>
      <c r="S7" s="1303"/>
      <c r="T7" s="1303"/>
      <c r="U7" s="780"/>
      <c r="V7" s="780"/>
      <c r="X7" s="1123"/>
      <c r="Y7" s="1123"/>
      <c r="Z7" s="1123"/>
      <c r="AA7" s="1123"/>
      <c r="AB7" s="1123"/>
    </row>
    <row r="8" spans="1:35"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304" t="str">
        <f>IF(datePr_ch="",IF(datePr="","",datePr),datePr_ch)</f>
        <v>20.04.2021</v>
      </c>
      <c r="P8" s="1304"/>
      <c r="Q8" s="1304"/>
      <c r="R8" s="1304"/>
      <c r="S8" s="1304"/>
      <c r="T8" s="1304"/>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7"/>
      <c r="O9" s="1304" t="str">
        <f>IF(numberPr_ch="",IF(numberPr="","",numberPr),numberPr_ch)</f>
        <v>01-03/12</v>
      </c>
      <c r="P9" s="1304"/>
      <c r="Q9" s="1304"/>
      <c r="R9" s="1304"/>
      <c r="S9" s="1304"/>
      <c r="T9" s="1304"/>
      <c r="U9" s="635"/>
      <c r="X9" s="559"/>
      <c r="Y9" s="559"/>
      <c r="Z9" s="559"/>
      <c r="AA9" s="559"/>
      <c r="AB9" s="559"/>
      <c r="AC9" s="559"/>
      <c r="AD9" s="559"/>
      <c r="AE9" s="559"/>
      <c r="AF9" s="559"/>
      <c r="AG9" s="559"/>
      <c r="AH9" s="559"/>
      <c r="AI9" s="559"/>
    </row>
    <row r="10" spans="1:28" s="746" customFormat="1" ht="5.25" hidden="1">
      <c r="A10" s="1123"/>
      <c r="B10" s="1123"/>
      <c r="C10" s="1123"/>
      <c r="D10" s="1123"/>
      <c r="E10" s="1123"/>
      <c r="F10" s="1123"/>
      <c r="G10" s="1123"/>
      <c r="H10" s="1123"/>
      <c r="L10" s="1174"/>
      <c r="M10" s="1046"/>
      <c r="O10" s="1303"/>
      <c r="P10" s="1303"/>
      <c r="Q10" s="1303"/>
      <c r="R10" s="1303"/>
      <c r="S10" s="1303"/>
      <c r="T10" s="1303"/>
      <c r="U10" s="780"/>
      <c r="V10" s="780"/>
      <c r="X10" s="1123"/>
      <c r="Y10" s="1123"/>
      <c r="Z10" s="1123"/>
      <c r="AA10" s="1123"/>
      <c r="AB10" s="1123"/>
    </row>
    <row r="11" spans="1:35" s="539" customFormat="1" ht="11.25" customHeight="1" hidden="1">
      <c r="A11" s="559"/>
      <c r="B11" s="559"/>
      <c r="C11" s="559"/>
      <c r="D11" s="559"/>
      <c r="E11" s="559"/>
      <c r="F11" s="559"/>
      <c r="G11" s="559"/>
      <c r="H11" s="559"/>
      <c r="L11" s="1298"/>
      <c r="M11" s="1298"/>
      <c r="N11" s="536"/>
      <c r="O11" s="1329"/>
      <c r="P11" s="1329"/>
      <c r="Q11" s="1329"/>
      <c r="R11" s="1329"/>
      <c r="S11" s="1329"/>
      <c r="T11" s="1329"/>
      <c r="U11" s="557" t="s">
        <v>371</v>
      </c>
      <c r="X11" s="559"/>
      <c r="Y11" s="559"/>
      <c r="Z11" s="559"/>
      <c r="AA11" s="559"/>
      <c r="AB11" s="559"/>
      <c r="AC11" s="559"/>
      <c r="AD11" s="559"/>
      <c r="AE11" s="559"/>
      <c r="AF11" s="559"/>
      <c r="AG11" s="559"/>
      <c r="AH11" s="559"/>
      <c r="AI11" s="559"/>
    </row>
    <row r="12" spans="10:21" ht="14.25">
      <c r="J12" s="499"/>
      <c r="K12" s="499"/>
      <c r="L12" s="494"/>
      <c r="M12" s="494"/>
      <c r="N12" s="494"/>
      <c r="O12" s="1328"/>
      <c r="P12" s="1328"/>
      <c r="Q12" s="1328"/>
      <c r="R12" s="1328"/>
      <c r="S12" s="1328"/>
      <c r="T12" s="1328"/>
      <c r="U12" s="1328"/>
    </row>
    <row r="13" spans="10:23" ht="14.25" customHeight="1">
      <c r="J13" s="499"/>
      <c r="K13" s="499"/>
      <c r="L13" s="1239" t="s">
        <v>445</v>
      </c>
      <c r="M13" s="1239"/>
      <c r="N13" s="1239"/>
      <c r="O13" s="1239"/>
      <c r="P13" s="1239"/>
      <c r="Q13" s="1239"/>
      <c r="R13" s="1239"/>
      <c r="S13" s="1239"/>
      <c r="T13" s="1239"/>
      <c r="U13" s="1239"/>
      <c r="V13" s="1239"/>
      <c r="W13" s="1239" t="s">
        <v>446</v>
      </c>
    </row>
    <row r="14" spans="10:23" ht="14.25" customHeight="1">
      <c r="J14" s="499"/>
      <c r="K14" s="499"/>
      <c r="L14" s="1311" t="s">
        <v>91</v>
      </c>
      <c r="M14" s="1311" t="s">
        <v>602</v>
      </c>
      <c r="N14" s="491"/>
      <c r="O14" s="1312" t="s">
        <v>604</v>
      </c>
      <c r="P14" s="1313"/>
      <c r="Q14" s="1313"/>
      <c r="R14" s="1313"/>
      <c r="S14" s="1313"/>
      <c r="T14" s="1314"/>
      <c r="U14" s="1294" t="s">
        <v>339</v>
      </c>
      <c r="V14" s="1308" t="s">
        <v>274</v>
      </c>
      <c r="W14" s="1239"/>
    </row>
    <row r="15" spans="10:23" ht="14.25" customHeight="1">
      <c r="J15" s="499"/>
      <c r="K15" s="499"/>
      <c r="L15" s="1311"/>
      <c r="M15" s="1311"/>
      <c r="N15" s="491"/>
      <c r="O15" s="1317" t="s">
        <v>590</v>
      </c>
      <c r="P15" s="1315"/>
      <c r="Q15" s="1316"/>
      <c r="R15" s="1292" t="s">
        <v>615</v>
      </c>
      <c r="S15" s="1292"/>
      <c r="T15" s="1293"/>
      <c r="U15" s="1295"/>
      <c r="V15" s="1309"/>
      <c r="W15" s="1239"/>
    </row>
    <row r="16" spans="10:23" ht="30" customHeight="1">
      <c r="J16" s="499"/>
      <c r="K16" s="499"/>
      <c r="L16" s="1311"/>
      <c r="M16" s="1311"/>
      <c r="N16" s="490"/>
      <c r="O16" s="1318"/>
      <c r="P16" s="505"/>
      <c r="Q16" s="505"/>
      <c r="R16" s="506" t="s">
        <v>273</v>
      </c>
      <c r="S16" s="1306" t="s">
        <v>272</v>
      </c>
      <c r="T16" s="1307"/>
      <c r="U16" s="1296"/>
      <c r="V16" s="1310"/>
      <c r="W16" s="1239"/>
    </row>
    <row r="17" spans="10:23" ht="14.25">
      <c r="J17" s="499"/>
      <c r="K17" s="538">
        <v>1</v>
      </c>
      <c r="L17" s="616" t="s">
        <v>92</v>
      </c>
      <c r="M17" s="616" t="s">
        <v>48</v>
      </c>
      <c r="N17" s="636" t="s">
        <v>48</v>
      </c>
      <c r="O17" s="617">
        <f ca="1">OFFSET(O17,0,-1)+1</f>
        <v>3</v>
      </c>
      <c r="P17" s="618">
        <f ca="1">OFFSET(P17,0,-1)</f>
        <v>3</v>
      </c>
      <c r="Q17" s="618">
        <f ca="1">OFFSET(Q17,0,-1)</f>
        <v>3</v>
      </c>
      <c r="R17" s="617">
        <f ca="1">OFFSET(R17,0,-1)+1</f>
        <v>4</v>
      </c>
      <c r="S17" s="1299">
        <f ca="1">OFFSET(S17,0,-1)+1</f>
        <v>5</v>
      </c>
      <c r="T17" s="1299"/>
      <c r="U17" s="617">
        <f ca="1">OFFSET(U17,0,-2)+1</f>
        <v>6</v>
      </c>
      <c r="V17" s="618">
        <f ca="1">OFFSET(V17,0,-1)</f>
        <v>6</v>
      </c>
      <c r="W17" s="617">
        <f ca="1">OFFSET(W17,0,-1)+1</f>
        <v>7</v>
      </c>
    </row>
    <row r="18" spans="1:23" ht="22.5">
      <c r="A18" s="1282">
        <v>1</v>
      </c>
      <c r="B18" s="867"/>
      <c r="C18" s="867"/>
      <c r="D18" s="867"/>
      <c r="E18" s="868"/>
      <c r="F18" s="869"/>
      <c r="G18" s="867"/>
      <c r="H18" s="867"/>
      <c r="I18" s="870"/>
      <c r="J18" s="865"/>
      <c r="K18" s="874">
        <v>1</v>
      </c>
      <c r="L18" s="562">
        <f>mergeValue(A18)</f>
        <v>1</v>
      </c>
      <c r="M18" s="610" t="s">
        <v>19</v>
      </c>
      <c r="N18" s="549"/>
      <c r="O18" s="1325"/>
      <c r="P18" s="1325"/>
      <c r="Q18" s="1325"/>
      <c r="R18" s="1325"/>
      <c r="S18" s="1325"/>
      <c r="T18" s="1325"/>
      <c r="U18" s="1325"/>
      <c r="V18" s="1325"/>
      <c r="W18" s="599" t="s">
        <v>718</v>
      </c>
    </row>
    <row r="19" spans="1:23" ht="22.5">
      <c r="A19" s="1282"/>
      <c r="B19" s="1282">
        <v>1</v>
      </c>
      <c r="C19" s="867"/>
      <c r="D19" s="867"/>
      <c r="E19" s="869"/>
      <c r="F19" s="869"/>
      <c r="G19" s="867"/>
      <c r="H19" s="867"/>
      <c r="I19" s="864"/>
      <c r="J19" s="863"/>
      <c r="K19" s="874">
        <v>1</v>
      </c>
      <c r="L19" s="562" t="str">
        <f>mergeValue(A19)&amp;"."&amp;mergeValue(B19)</f>
        <v>1.1</v>
      </c>
      <c r="M19" s="516" t="s">
        <v>15</v>
      </c>
      <c r="N19" s="549"/>
      <c r="O19" s="1325"/>
      <c r="P19" s="1325"/>
      <c r="Q19" s="1325"/>
      <c r="R19" s="1325"/>
      <c r="S19" s="1325"/>
      <c r="T19" s="1325"/>
      <c r="U19" s="1325"/>
      <c r="V19" s="1325"/>
      <c r="W19" s="599" t="s">
        <v>459</v>
      </c>
    </row>
    <row r="20" spans="1:23" ht="22.5">
      <c r="A20" s="1282"/>
      <c r="B20" s="1282"/>
      <c r="C20" s="1282">
        <v>1</v>
      </c>
      <c r="D20" s="867"/>
      <c r="E20" s="869"/>
      <c r="F20" s="869"/>
      <c r="G20" s="867"/>
      <c r="H20" s="867"/>
      <c r="I20" s="871"/>
      <c r="J20" s="863"/>
      <c r="K20" s="874">
        <v>1</v>
      </c>
      <c r="L20" s="562" t="str">
        <f>mergeValue(A20)&amp;"."&amp;mergeValue(B20)&amp;"."&amp;mergeValue(C20)</f>
        <v>1.1.1</v>
      </c>
      <c r="M20" s="517" t="s">
        <v>7</v>
      </c>
      <c r="N20" s="549"/>
      <c r="O20" s="1325"/>
      <c r="P20" s="1325"/>
      <c r="Q20" s="1325"/>
      <c r="R20" s="1325"/>
      <c r="S20" s="1325"/>
      <c r="T20" s="1325"/>
      <c r="U20" s="1325"/>
      <c r="V20" s="1325"/>
      <c r="W20" s="599" t="s">
        <v>600</v>
      </c>
    </row>
    <row r="21" spans="1:23" ht="22.5">
      <c r="A21" s="1282"/>
      <c r="B21" s="1282"/>
      <c r="C21" s="1282"/>
      <c r="D21" s="1282">
        <v>1</v>
      </c>
      <c r="E21" s="869"/>
      <c r="F21" s="869"/>
      <c r="G21" s="867"/>
      <c r="H21" s="867"/>
      <c r="I21" s="1282">
        <v>1</v>
      </c>
      <c r="J21" s="863"/>
      <c r="K21" s="874">
        <v>1</v>
      </c>
      <c r="L21" s="562" t="str">
        <f>mergeValue(A21)&amp;"."&amp;mergeValue(B21)&amp;"."&amp;mergeValue(C21)&amp;"."&amp;mergeValue(D21)</f>
        <v>1.1.1.1</v>
      </c>
      <c r="M21" s="518" t="s">
        <v>21</v>
      </c>
      <c r="N21" s="549"/>
      <c r="O21" s="1325"/>
      <c r="P21" s="1325"/>
      <c r="Q21" s="1325"/>
      <c r="R21" s="1325"/>
      <c r="S21" s="1325"/>
      <c r="T21" s="1325"/>
      <c r="U21" s="1325"/>
      <c r="V21" s="1325"/>
      <c r="W21" s="599" t="s">
        <v>601</v>
      </c>
    </row>
    <row r="22" spans="1:23" ht="11.25" customHeight="1" hidden="1">
      <c r="A22" s="1282"/>
      <c r="B22" s="1282"/>
      <c r="C22" s="1282"/>
      <c r="D22" s="1282"/>
      <c r="E22" s="1282">
        <v>1</v>
      </c>
      <c r="F22" s="869"/>
      <c r="G22" s="867"/>
      <c r="H22" s="867"/>
      <c r="I22" s="1282"/>
      <c r="J22" s="869"/>
      <c r="K22" s="874">
        <v>1</v>
      </c>
      <c r="L22" s="562"/>
      <c r="M22" s="524"/>
      <c r="N22" s="550"/>
      <c r="O22" s="600"/>
      <c r="P22" s="600"/>
      <c r="Q22" s="600"/>
      <c r="R22" s="600"/>
      <c r="S22" s="600"/>
      <c r="T22" s="600"/>
      <c r="U22" s="562"/>
      <c r="V22" s="477"/>
      <c r="W22" s="529"/>
    </row>
    <row r="23" spans="1:27" ht="33.75">
      <c r="A23" s="1282"/>
      <c r="B23" s="1282"/>
      <c r="C23" s="1282"/>
      <c r="D23" s="1282"/>
      <c r="E23" s="1282"/>
      <c r="F23" s="1282">
        <v>1</v>
      </c>
      <c r="G23" s="867"/>
      <c r="H23" s="867"/>
      <c r="I23" s="1282"/>
      <c r="J23" s="1327"/>
      <c r="K23" s="874">
        <v>1</v>
      </c>
      <c r="L23" s="562" t="str">
        <f>mergeValue(A23)&amp;"."&amp;mergeValue(B23)&amp;"."&amp;mergeValue(C23)&amp;"."&amp;mergeValue(D23)&amp;"."&amp;mergeValue(F23)</f>
        <v>1.1.1.1.1</v>
      </c>
      <c r="M23" s="524" t="s">
        <v>9</v>
      </c>
      <c r="N23" s="550"/>
      <c r="O23" s="1284"/>
      <c r="P23" s="1284"/>
      <c r="Q23" s="1284"/>
      <c r="R23" s="1284"/>
      <c r="S23" s="1284"/>
      <c r="T23" s="1284"/>
      <c r="U23" s="1284"/>
      <c r="V23" s="1284"/>
      <c r="W23" s="599" t="s">
        <v>720</v>
      </c>
      <c r="Y23" s="558" t="str">
        <f>strCheckUnique(Z23:Z26)</f>
        <v/>
      </c>
      <c r="AA23" s="558"/>
    </row>
    <row r="24" spans="1:29" ht="99" customHeight="1">
      <c r="A24" s="1282"/>
      <c r="B24" s="1282"/>
      <c r="C24" s="1282"/>
      <c r="D24" s="1282"/>
      <c r="E24" s="1282"/>
      <c r="F24" s="1282"/>
      <c r="G24" s="867">
        <v>1</v>
      </c>
      <c r="H24" s="867"/>
      <c r="I24" s="1282"/>
      <c r="J24" s="1327"/>
      <c r="K24" s="866"/>
      <c r="L24" s="562" t="str">
        <f>mergeValue(A24)&amp;"."&amp;mergeValue(B24)&amp;"."&amp;mergeValue(C24)&amp;"."&amp;mergeValue(D24)&amp;"."&amp;mergeValue(F24)&amp;"."&amp;mergeValue(G24)</f>
        <v>1.1.1.1.1.1</v>
      </c>
      <c r="M24" s="1090"/>
      <c r="N24" s="555"/>
      <c r="O24" s="532"/>
      <c r="P24" s="532"/>
      <c r="Q24" s="532"/>
      <c r="R24" s="1288"/>
      <c r="S24" s="1290" t="s">
        <v>83</v>
      </c>
      <c r="T24" s="1288"/>
      <c r="U24" s="1290" t="s">
        <v>84</v>
      </c>
      <c r="V24" s="507"/>
      <c r="W24" s="1300" t="s">
        <v>733</v>
      </c>
      <c r="X24" s="554" t="str">
        <f>strCheckDate(O25:V25)</f>
        <v/>
      </c>
      <c r="Y24" s="558"/>
      <c r="Z24" s="558" t="str">
        <f>IF(M24="","",M24)</f>
        <v/>
      </c>
      <c r="AA24" s="558"/>
      <c r="AB24" s="558"/>
      <c r="AC24" s="558"/>
    </row>
    <row r="25" spans="1:29" ht="11.25" hidden="1">
      <c r="A25" s="1282"/>
      <c r="B25" s="1282"/>
      <c r="C25" s="1282"/>
      <c r="D25" s="1282"/>
      <c r="E25" s="1282"/>
      <c r="F25" s="1282"/>
      <c r="G25" s="867"/>
      <c r="H25" s="867"/>
      <c r="I25" s="1282"/>
      <c r="J25" s="1327"/>
      <c r="K25" s="874">
        <v>1</v>
      </c>
      <c r="L25" s="569"/>
      <c r="M25" s="615"/>
      <c r="N25" s="555"/>
      <c r="O25" s="532"/>
      <c r="P25" s="532"/>
      <c r="Q25" s="553" t="str">
        <f>R24&amp;"-"&amp;T24</f>
        <v>-</v>
      </c>
      <c r="R25" s="1288"/>
      <c r="S25" s="1290"/>
      <c r="T25" s="1288"/>
      <c r="U25" s="1290"/>
      <c r="V25" s="507"/>
      <c r="W25" s="1301"/>
      <c r="Y25" s="558"/>
      <c r="Z25" s="558"/>
      <c r="AA25" s="558"/>
      <c r="AB25" s="558"/>
      <c r="AC25" s="558"/>
    </row>
    <row r="26" spans="1:35" s="492" customFormat="1" ht="15" customHeight="1">
      <c r="A26" s="1282"/>
      <c r="B26" s="1282"/>
      <c r="C26" s="1282"/>
      <c r="D26" s="1282"/>
      <c r="E26" s="1282"/>
      <c r="F26" s="1282"/>
      <c r="G26" s="867"/>
      <c r="H26" s="867"/>
      <c r="I26" s="1282"/>
      <c r="J26" s="1327"/>
      <c r="K26" s="874">
        <v>1</v>
      </c>
      <c r="L26" s="508"/>
      <c r="M26" s="526" t="s">
        <v>24</v>
      </c>
      <c r="N26" s="521"/>
      <c r="O26" s="515"/>
      <c r="P26" s="515"/>
      <c r="Q26" s="515"/>
      <c r="R26" s="542"/>
      <c r="S26" s="534"/>
      <c r="T26" s="533"/>
      <c r="U26" s="521"/>
      <c r="V26" s="530"/>
      <c r="W26" s="1302"/>
      <c r="X26" s="556"/>
      <c r="Y26" s="556"/>
      <c r="Z26" s="556"/>
      <c r="AA26" s="556"/>
      <c r="AB26" s="556"/>
      <c r="AC26" s="556"/>
      <c r="AD26" s="556"/>
      <c r="AE26" s="556"/>
      <c r="AF26" s="556"/>
      <c r="AG26" s="556"/>
      <c r="AH26" s="556"/>
      <c r="AI26" s="556"/>
    </row>
    <row r="27" spans="1:36" s="492" customFormat="1" ht="15" customHeight="1">
      <c r="A27" s="1282"/>
      <c r="B27" s="1282"/>
      <c r="C27" s="1282"/>
      <c r="D27" s="1282"/>
      <c r="E27" s="1282"/>
      <c r="F27" s="869"/>
      <c r="G27" s="869"/>
      <c r="H27" s="867"/>
      <c r="I27" s="1282"/>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customHeight="1" hidden="1">
      <c r="A28" s="1282"/>
      <c r="B28" s="1282"/>
      <c r="C28" s="1282"/>
      <c r="D28" s="1282"/>
      <c r="E28" s="869"/>
      <c r="F28" s="869"/>
      <c r="G28" s="869"/>
      <c r="H28" s="867"/>
      <c r="I28" s="1282"/>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5" s="492" customFormat="1" ht="15" customHeight="1">
      <c r="A29" s="1282"/>
      <c r="B29" s="1282"/>
      <c r="C29" s="1282"/>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5" s="492" customFormat="1" ht="15" customHeight="1">
      <c r="A30" s="1282"/>
      <c r="B30" s="1282"/>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5" s="492" customFormat="1" ht="15" customHeight="1">
      <c r="A31" s="1282"/>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5"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1" ht="3" customHeight="1">
      <c r="L33" s="455"/>
      <c r="M33" s="455"/>
      <c r="N33" s="455"/>
      <c r="O33" s="455"/>
      <c r="P33" s="455"/>
      <c r="Q33" s="455"/>
      <c r="R33" s="455"/>
      <c r="S33" s="455"/>
      <c r="T33" s="455"/>
      <c r="U33" s="455"/>
    </row>
    <row r="34" spans="12:23" ht="106.5" customHeight="1">
      <c r="L34" s="1">
        <v>1</v>
      </c>
      <c r="M34" s="1275" t="s">
        <v>734</v>
      </c>
      <c r="N34" s="1275"/>
      <c r="O34" s="1275"/>
      <c r="P34" s="1275"/>
      <c r="Q34" s="1275"/>
      <c r="R34" s="1275"/>
      <c r="S34" s="1275"/>
      <c r="T34" s="1275"/>
      <c r="U34" s="1275"/>
      <c r="V34" s="1275"/>
      <c r="W34" s="1275"/>
    </row>
  </sheetData>
  <sheetProtection algorithmName="SHA-512" hashValue="IGA33Uja938DYVycsfJKpo1svRXrezqS8YvPwTGnU5HgOVRhw9s+eWcybwaId2Ti538MrszX4/7BPfiVatMk1A==" saltValue="sKHQCsp87UOnHE3yoVK6DQ==" spinCount="100000" sheet="1" objects="1" scenarios="1" formatColumns="0" formatRows="0"/>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9b8967f-17eb-41f3-b468-d86ed2d2c220}">
  <sheetPr codeName="List05_6">
    <tabColor indexed="22"/>
  </sheetPr>
  <dimension ref="A1:T15"/>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68</v>
      </c>
    </row>
    <row r="2" spans="6:9" ht="22.5">
      <c r="F2" s="1276" t="s">
        <v>470</v>
      </c>
      <c r="G2" s="1277"/>
      <c r="H2" s="1278"/>
      <c r="I2" s="609"/>
    </row>
    <row r="3" ht="3" customHeight="1"/>
    <row r="4" spans="1:20" s="539" customFormat="1" ht="11.25">
      <c r="A4" s="559"/>
      <c r="B4" s="559"/>
      <c r="C4" s="559"/>
      <c r="D4" s="559"/>
      <c r="F4" s="1239" t="s">
        <v>445</v>
      </c>
      <c r="G4" s="1239"/>
      <c r="H4" s="1239"/>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30.01.2022</v>
      </c>
      <c r="I7" s="550" t="s">
        <v>472</v>
      </c>
      <c r="J7" s="584"/>
      <c r="K7" s="559"/>
      <c r="L7" s="559"/>
      <c r="M7" s="559"/>
      <c r="N7" s="559"/>
      <c r="O7" s="559"/>
      <c r="P7" s="559"/>
      <c r="Q7" s="559"/>
      <c r="R7" s="559"/>
      <c r="S7" s="559"/>
      <c r="T7" s="559"/>
    </row>
    <row r="8" spans="1:20" s="539" customFormat="1" ht="45">
      <c r="A8" s="1280">
        <v>1</v>
      </c>
      <c r="B8" s="559"/>
      <c r="C8" s="559"/>
      <c r="D8" s="559"/>
      <c r="F8" s="585" t="str">
        <f>"2."&amp;mergeValue(A8)</f>
        <v>2.1</v>
      </c>
      <c r="G8" s="601" t="s">
        <v>473</v>
      </c>
      <c r="H8" s="573" t="str">
        <f>IF('Перечень тарифов'!R21="","наименование отсутствует",""&amp;'Перечень тарифов'!R21&amp;"")</f>
        <v>наименование отсутствует</v>
      </c>
      <c r="I8" s="550" t="s">
        <v>568</v>
      </c>
      <c r="J8" s="584"/>
      <c r="K8" s="559"/>
      <c r="L8" s="559"/>
      <c r="M8" s="559"/>
      <c r="N8" s="559"/>
      <c r="O8" s="559"/>
      <c r="P8" s="559"/>
      <c r="Q8" s="559"/>
      <c r="R8" s="559"/>
      <c r="S8" s="559"/>
      <c r="T8" s="559"/>
    </row>
    <row r="9" spans="1:20" s="539" customFormat="1" ht="22.5">
      <c r="A9" s="1280"/>
      <c r="B9" s="559"/>
      <c r="C9" s="559"/>
      <c r="D9" s="559"/>
      <c r="F9" s="585" t="str">
        <f>"3."&amp;mergeValue(A9)</f>
        <v>3.1</v>
      </c>
      <c r="G9" s="601" t="s">
        <v>474</v>
      </c>
      <c r="H9" s="573" t="str">
        <f>IF('Перечень тарифов'!F21="","наименование отсутствует",""&amp;'Перечень тарифов'!F21&amp;"")</f>
        <v>Передача. Тепловая энергия; Сбыт. Тепловая энергия</v>
      </c>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"4."&amp;mergeValue(A12)&amp;"."&amp;mergeValue(B12)&amp;"."&amp;mergeValue(C12)</f>
        <v>4.1.1.1</v>
      </c>
      <c r="G12" s="591" t="s">
        <v>476</v>
      </c>
      <c r="H12" s="573" t="str">
        <f>IF(Территории!H13="","",""&amp;Территории!H13&amp;"")</f>
        <v>городской округ Верхняя Пышма</v>
      </c>
      <c r="I12" s="550" t="s">
        <v>479</v>
      </c>
      <c r="J12" s="584"/>
      <c r="K12" s="559"/>
      <c r="L12" s="559"/>
      <c r="M12" s="559"/>
      <c r="N12" s="559"/>
      <c r="O12" s="559"/>
      <c r="P12" s="559"/>
      <c r="Q12" s="559"/>
      <c r="R12" s="559"/>
      <c r="S12" s="559"/>
      <c r="T12" s="559"/>
    </row>
    <row r="13" spans="1:20" s="539" customFormat="1" ht="56.25">
      <c r="A13" s="1280"/>
      <c r="B13" s="1280"/>
      <c r="C13" s="1280"/>
      <c r="D13" s="592">
        <v>1</v>
      </c>
      <c r="F13" s="585" t="str">
        <f>"4."&amp;mergeValue(A13)&amp;"."&amp;mergeValue(B13)&amp;"."&amp;mergeValue(C13)&amp;"."&amp;mergeValue(D13)</f>
        <v>4.1.1.1.1</v>
      </c>
      <c r="G13" s="602" t="s">
        <v>477</v>
      </c>
      <c r="H13" s="573" t="str">
        <f>IF(Территории!R14="","",""&amp;Территории!R14&amp;"")</f>
        <v>городской округ Верхняя Пышма (65732000)</v>
      </c>
      <c r="I13" s="1186"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5" t="s">
        <v>571</v>
      </c>
      <c r="H15" s="1275"/>
      <c r="I15" s="563"/>
      <c r="J15" s="583"/>
      <c r="K15" s="583"/>
      <c r="L15" s="583"/>
      <c r="M15" s="583"/>
      <c r="N15" s="583"/>
      <c r="O15" s="583"/>
      <c r="P15" s="583"/>
      <c r="Q15" s="583"/>
      <c r="R15" s="583"/>
      <c r="S15" s="583"/>
      <c r="T15" s="583"/>
    </row>
  </sheetData>
  <sheetProtection algorithmName="SHA-512" hashValue="8tgFRdp0x8usw3zoP5z4flqV3RoNbxbShD0UgSDps54Cjgt3uC9twZRC++Frv5gBixhOZvcvgFBp5+X0O/lPfg==" saltValue="yx6mBP0RcWlOJsUwoLkA+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81a040b-f695-47d8-9192-8cce25d9e3a4}">
  <sheetPr codeName="List06_6">
    <tabColor rgb="FFEAEBEE"/>
    <pageSetUpPr fitToPage="1"/>
  </sheetPr>
  <dimension ref="A4:BJ34"/>
  <sheetViews>
    <sheetView showGridLines="0" workbookViewId="0" topLeftCell="Z4">
      <selection pane="topLeft" activeCell="M34" sqref="M34:AY34"/>
    </sheetView>
  </sheetViews>
  <sheetFormatPr defaultColWidth="10.5736607142857" defaultRowHeight="14.25"/>
  <cols>
    <col min="1" max="6" width="10.5714285714286" style="446" hidden="1" customWidth="1"/>
    <col min="7" max="8" width="9.14285714285714" style="453" hidden="1" customWidth="1"/>
    <col min="9" max="9" width="3.71428571428571" style="453" customWidth="1"/>
    <col min="10" max="11" width="3.71428571428571" style="452" customWidth="1"/>
    <col min="12" max="12" width="12.7142857142857" style="446" customWidth="1"/>
    <col min="13" max="13" width="44.7142857142857" style="446" customWidth="1"/>
    <col min="14" max="14" width="2.14285714285714" style="446" hidden="1" customWidth="1"/>
    <col min="15" max="15" width="23.7142857142857" style="446" customWidth="1"/>
    <col min="16"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customWidth="1"/>
    <col min="22" max="22" width="23.7142857142857" style="1074" customWidth="1"/>
    <col min="23" max="24" width="23.7142857142857" style="1074" hidden="1" customWidth="1"/>
    <col min="25" max="25" width="11.7142857142857" style="1074" customWidth="1"/>
    <col min="26" max="26" width="3.71428571428571" style="1074" customWidth="1"/>
    <col min="27" max="27" width="11.7142857142857" style="1074" customWidth="1"/>
    <col min="28" max="28" width="8.57142857142857" style="1074" customWidth="1"/>
    <col min="29" max="29" width="23.7142857142857" style="1074" customWidth="1"/>
    <col min="30" max="31" width="23.7142857142857" style="1074" hidden="1" customWidth="1"/>
    <col min="32" max="32" width="11.7142857142857" style="1074" customWidth="1"/>
    <col min="33" max="33" width="3.71428571428571" style="1074" customWidth="1"/>
    <col min="34" max="34" width="11.7142857142857" style="1074" customWidth="1"/>
    <col min="35" max="35" width="8.57142857142857" style="1074" customWidth="1"/>
    <col min="36" max="36" width="23.7142857142857" style="1074" customWidth="1"/>
    <col min="37" max="38" width="23.7142857142857" style="1074" hidden="1" customWidth="1"/>
    <col min="39" max="39" width="11.7142857142857" style="1074" customWidth="1"/>
    <col min="40" max="40" width="3.71428571428571" style="1074" customWidth="1"/>
    <col min="41" max="41" width="11.7142857142857" style="1074" customWidth="1"/>
    <col min="42" max="42" width="8.57142857142857" style="1074" customWidth="1"/>
    <col min="43" max="43" width="23.7142857142857" style="1074" customWidth="1"/>
    <col min="44" max="45" width="23.7142857142857" style="1074" hidden="1" customWidth="1"/>
    <col min="46" max="46" width="11.7142857142857" style="1074" customWidth="1"/>
    <col min="47" max="47" width="3.71428571428571" style="1074" customWidth="1"/>
    <col min="48" max="48" width="11.7142857142857" style="1074" customWidth="1"/>
    <col min="49" max="49" width="8.57142857142857" style="1074" customWidth="1"/>
    <col min="50" max="50" width="4.71428571428571" style="446" customWidth="1"/>
    <col min="51" max="51" width="115.714285714286" style="446" customWidth="1"/>
    <col min="52" max="54" width="10.5714285714286" style="470"/>
    <col min="55" max="55" width="10.1428571428571" style="470" customWidth="1"/>
    <col min="56" max="62" width="10.5714285714286" style="470"/>
    <col min="63" max="284" width="10.5714285714286" style="446"/>
    <col min="285" max="292" width="0" style="446" hidden="1" customWidth="1"/>
    <col min="293" max="295" width="3.71428571428571" style="446" customWidth="1"/>
    <col min="296" max="296" width="12.7142857142857" style="446" customWidth="1"/>
    <col min="297" max="297" width="47.4285714285714" style="446" customWidth="1"/>
    <col min="298" max="301" width="0" style="446" hidden="1" customWidth="1"/>
    <col min="302" max="302" width="11.7142857142857" style="446" customWidth="1"/>
    <col min="303" max="303" width="6.42857142857143" style="446" customWidth="1"/>
    <col min="304" max="304" width="11.7142857142857" style="446" customWidth="1"/>
    <col min="305" max="305" width="0" style="446" hidden="1" customWidth="1"/>
    <col min="306" max="306" width="3.71428571428571" style="446" customWidth="1"/>
    <col min="307" max="307" width="11.1428571428571" style="446" customWidth="1"/>
    <col min="308" max="310" width="10.5714285714286" style="446"/>
    <col min="311" max="311" width="10.1428571428571" style="446" customWidth="1"/>
    <col min="312" max="540" width="10.5714285714286" style="446"/>
    <col min="541" max="548" width="0" style="446" hidden="1" customWidth="1"/>
    <col min="549" max="551" width="3.71428571428571" style="446" customWidth="1"/>
    <col min="552" max="552" width="12.7142857142857" style="446" customWidth="1"/>
    <col min="553" max="553" width="47.4285714285714" style="446" customWidth="1"/>
    <col min="554" max="557" width="0" style="446" hidden="1" customWidth="1"/>
    <col min="558" max="558" width="11.7142857142857" style="446" customWidth="1"/>
    <col min="559" max="559" width="6.42857142857143" style="446" customWidth="1"/>
    <col min="560" max="560" width="11.7142857142857" style="446" customWidth="1"/>
    <col min="561" max="561" width="0" style="446" hidden="1" customWidth="1"/>
    <col min="562" max="562" width="3.71428571428571" style="446" customWidth="1"/>
    <col min="563" max="563" width="11.1428571428571" style="446" customWidth="1"/>
    <col min="564" max="566" width="10.5714285714286" style="446"/>
    <col min="567" max="567" width="10.1428571428571" style="446" customWidth="1"/>
    <col min="568" max="796" width="10.5714285714286" style="446"/>
    <col min="797" max="804" width="0" style="446" hidden="1" customWidth="1"/>
    <col min="805" max="807" width="3.71428571428571" style="446" customWidth="1"/>
    <col min="808" max="808" width="12.7142857142857" style="446" customWidth="1"/>
    <col min="809" max="809" width="47.4285714285714" style="446" customWidth="1"/>
    <col min="810" max="813" width="0" style="446" hidden="1" customWidth="1"/>
    <col min="814" max="814" width="11.7142857142857" style="446" customWidth="1"/>
    <col min="815" max="815" width="6.42857142857143" style="446" customWidth="1"/>
    <col min="816" max="816" width="11.7142857142857" style="446" customWidth="1"/>
    <col min="817" max="817" width="0" style="446" hidden="1" customWidth="1"/>
    <col min="818" max="818" width="3.71428571428571" style="446" customWidth="1"/>
    <col min="819" max="819" width="11.1428571428571" style="446" customWidth="1"/>
    <col min="820" max="822" width="10.5714285714286" style="446"/>
    <col min="823" max="823" width="10.1428571428571" style="446" customWidth="1"/>
    <col min="824" max="1052" width="10.5714285714286" style="446"/>
    <col min="1053" max="1060" width="0" style="446" hidden="1" customWidth="1"/>
    <col min="1061" max="1063" width="3.71428571428571" style="446" customWidth="1"/>
    <col min="1064" max="1064" width="12.7142857142857" style="446" customWidth="1"/>
    <col min="1065" max="1065" width="47.4285714285714" style="446" customWidth="1"/>
    <col min="1066" max="1069" width="0" style="446" hidden="1" customWidth="1"/>
    <col min="1070" max="1070" width="11.7142857142857" style="446" customWidth="1"/>
    <col min="1071" max="1071" width="6.42857142857143" style="446" customWidth="1"/>
    <col min="1072" max="1072" width="11.7142857142857" style="446" customWidth="1"/>
    <col min="1073" max="1073" width="0" style="446" hidden="1" customWidth="1"/>
    <col min="1074" max="1074" width="3.71428571428571" style="446" customWidth="1"/>
    <col min="1075" max="1075" width="11.1428571428571" style="446" customWidth="1"/>
    <col min="1076" max="1078" width="10.5714285714286" style="446"/>
    <col min="1079" max="1079" width="10.1428571428571" style="446" customWidth="1"/>
    <col min="1080" max="1308" width="10.5714285714286" style="446"/>
    <col min="1309" max="1316" width="0" style="446" hidden="1" customWidth="1"/>
    <col min="1317" max="1319" width="3.71428571428571" style="446" customWidth="1"/>
    <col min="1320" max="1320" width="12.7142857142857" style="446" customWidth="1"/>
    <col min="1321" max="1321" width="47.4285714285714" style="446" customWidth="1"/>
    <col min="1322" max="1325" width="0" style="446" hidden="1" customWidth="1"/>
    <col min="1326" max="1326" width="11.7142857142857" style="446" customWidth="1"/>
    <col min="1327" max="1327" width="6.42857142857143" style="446" customWidth="1"/>
    <col min="1328" max="1328" width="11.7142857142857" style="446" customWidth="1"/>
    <col min="1329" max="1329" width="0" style="446" hidden="1" customWidth="1"/>
    <col min="1330" max="1330" width="3.71428571428571" style="446" customWidth="1"/>
    <col min="1331" max="1331" width="11.1428571428571" style="446" customWidth="1"/>
    <col min="1332" max="1334" width="10.5714285714286" style="446"/>
    <col min="1335" max="1335" width="10.1428571428571" style="446" customWidth="1"/>
    <col min="1336" max="1564" width="10.5714285714286" style="446"/>
    <col min="1565" max="1572" width="0" style="446" hidden="1" customWidth="1"/>
    <col min="1573" max="1575" width="3.71428571428571" style="446" customWidth="1"/>
    <col min="1576" max="1576" width="12.7142857142857" style="446" customWidth="1"/>
    <col min="1577" max="1577" width="47.4285714285714" style="446" customWidth="1"/>
    <col min="1578" max="1581" width="0" style="446" hidden="1" customWidth="1"/>
    <col min="1582" max="1582" width="11.7142857142857" style="446" customWidth="1"/>
    <col min="1583" max="1583" width="6.42857142857143" style="446" customWidth="1"/>
    <col min="1584" max="1584" width="11.7142857142857" style="446" customWidth="1"/>
    <col min="1585" max="1585" width="0" style="446" hidden="1" customWidth="1"/>
    <col min="1586" max="1586" width="3.71428571428571" style="446" customWidth="1"/>
    <col min="1587" max="1587" width="11.1428571428571" style="446" customWidth="1"/>
    <col min="1588" max="1590" width="10.5714285714286" style="446"/>
    <col min="1591" max="1591" width="10.1428571428571" style="446" customWidth="1"/>
    <col min="1592" max="1820" width="10.5714285714286" style="446"/>
    <col min="1821" max="1828" width="0" style="446" hidden="1" customWidth="1"/>
    <col min="1829" max="1831" width="3.71428571428571" style="446" customWidth="1"/>
    <col min="1832" max="1832" width="12.7142857142857" style="446" customWidth="1"/>
    <col min="1833" max="1833" width="47.4285714285714" style="446" customWidth="1"/>
    <col min="1834" max="1837" width="0" style="446" hidden="1" customWidth="1"/>
    <col min="1838" max="1838" width="11.7142857142857" style="446" customWidth="1"/>
    <col min="1839" max="1839" width="6.42857142857143" style="446" customWidth="1"/>
    <col min="1840" max="1840" width="11.7142857142857" style="446" customWidth="1"/>
    <col min="1841" max="1841" width="0" style="446" hidden="1" customWidth="1"/>
    <col min="1842" max="1842" width="3.71428571428571" style="446" customWidth="1"/>
    <col min="1843" max="1843" width="11.1428571428571" style="446" customWidth="1"/>
    <col min="1844" max="1846" width="10.5714285714286" style="446"/>
    <col min="1847" max="1847" width="10.1428571428571" style="446" customWidth="1"/>
    <col min="1848" max="2076" width="10.5714285714286" style="446"/>
    <col min="2077" max="2084" width="0" style="446" hidden="1" customWidth="1"/>
    <col min="2085" max="2087" width="3.71428571428571" style="446" customWidth="1"/>
    <col min="2088" max="2088" width="12.7142857142857" style="446" customWidth="1"/>
    <col min="2089" max="2089" width="47.4285714285714" style="446" customWidth="1"/>
    <col min="2090" max="2093" width="0" style="446" hidden="1" customWidth="1"/>
    <col min="2094" max="2094" width="11.7142857142857" style="446" customWidth="1"/>
    <col min="2095" max="2095" width="6.42857142857143" style="446" customWidth="1"/>
    <col min="2096" max="2096" width="11.7142857142857" style="446" customWidth="1"/>
    <col min="2097" max="2097" width="0" style="446" hidden="1" customWidth="1"/>
    <col min="2098" max="2098" width="3.71428571428571" style="446" customWidth="1"/>
    <col min="2099" max="2099" width="11.1428571428571" style="446" customWidth="1"/>
    <col min="2100" max="2102" width="10.5714285714286" style="446"/>
    <col min="2103" max="2103" width="10.1428571428571" style="446" customWidth="1"/>
    <col min="2104" max="2332" width="10.5714285714286" style="446"/>
    <col min="2333" max="2340" width="0" style="446" hidden="1" customWidth="1"/>
    <col min="2341" max="2343" width="3.71428571428571" style="446" customWidth="1"/>
    <col min="2344" max="2344" width="12.7142857142857" style="446" customWidth="1"/>
    <col min="2345" max="2345" width="47.4285714285714" style="446" customWidth="1"/>
    <col min="2346" max="2349" width="0" style="446" hidden="1" customWidth="1"/>
    <col min="2350" max="2350" width="11.7142857142857" style="446" customWidth="1"/>
    <col min="2351" max="2351" width="6.42857142857143" style="446" customWidth="1"/>
    <col min="2352" max="2352" width="11.7142857142857" style="446" customWidth="1"/>
    <col min="2353" max="2353" width="0" style="446" hidden="1" customWidth="1"/>
    <col min="2354" max="2354" width="3.71428571428571" style="446" customWidth="1"/>
    <col min="2355" max="2355" width="11.1428571428571" style="446" customWidth="1"/>
    <col min="2356" max="2358" width="10.5714285714286" style="446"/>
    <col min="2359" max="2359" width="10.1428571428571" style="446" customWidth="1"/>
    <col min="2360" max="2588" width="10.5714285714286" style="446"/>
    <col min="2589" max="2596" width="0" style="446" hidden="1" customWidth="1"/>
    <col min="2597" max="2599" width="3.71428571428571" style="446" customWidth="1"/>
    <col min="2600" max="2600" width="12.7142857142857" style="446" customWidth="1"/>
    <col min="2601" max="2601" width="47.4285714285714" style="446" customWidth="1"/>
    <col min="2602" max="2605" width="0" style="446" hidden="1" customWidth="1"/>
    <col min="2606" max="2606" width="11.7142857142857" style="446" customWidth="1"/>
    <col min="2607" max="2607" width="6.42857142857143" style="446" customWidth="1"/>
    <col min="2608" max="2608" width="11.7142857142857" style="446" customWidth="1"/>
    <col min="2609" max="2609" width="0" style="446" hidden="1" customWidth="1"/>
    <col min="2610" max="2610" width="3.71428571428571" style="446" customWidth="1"/>
    <col min="2611" max="2611" width="11.1428571428571" style="446" customWidth="1"/>
    <col min="2612" max="2614" width="10.5714285714286" style="446"/>
    <col min="2615" max="2615" width="10.1428571428571" style="446" customWidth="1"/>
    <col min="2616" max="2844" width="10.5714285714286" style="446"/>
    <col min="2845" max="2852" width="0" style="446" hidden="1" customWidth="1"/>
    <col min="2853" max="2855" width="3.71428571428571" style="446" customWidth="1"/>
    <col min="2856" max="2856" width="12.7142857142857" style="446" customWidth="1"/>
    <col min="2857" max="2857" width="47.4285714285714" style="446" customWidth="1"/>
    <col min="2858" max="2861" width="0" style="446" hidden="1" customWidth="1"/>
    <col min="2862" max="2862" width="11.7142857142857" style="446" customWidth="1"/>
    <col min="2863" max="2863" width="6.42857142857143" style="446" customWidth="1"/>
    <col min="2864" max="2864" width="11.7142857142857" style="446" customWidth="1"/>
    <col min="2865" max="2865" width="0" style="446" hidden="1" customWidth="1"/>
    <col min="2866" max="2866" width="3.71428571428571" style="446" customWidth="1"/>
    <col min="2867" max="2867" width="11.1428571428571" style="446" customWidth="1"/>
    <col min="2868" max="2870" width="10.5714285714286" style="446"/>
    <col min="2871" max="2871" width="10.1428571428571" style="446" customWidth="1"/>
    <col min="2872" max="3100" width="10.5714285714286" style="446"/>
    <col min="3101" max="3108" width="0" style="446" hidden="1" customWidth="1"/>
    <col min="3109" max="3111" width="3.71428571428571" style="446" customWidth="1"/>
    <col min="3112" max="3112" width="12.7142857142857" style="446" customWidth="1"/>
    <col min="3113" max="3113" width="47.4285714285714" style="446" customWidth="1"/>
    <col min="3114" max="3117" width="0" style="446" hidden="1" customWidth="1"/>
    <col min="3118" max="3118" width="11.7142857142857" style="446" customWidth="1"/>
    <col min="3119" max="3119" width="6.42857142857143" style="446" customWidth="1"/>
    <col min="3120" max="3120" width="11.7142857142857" style="446" customWidth="1"/>
    <col min="3121" max="3121" width="0" style="446" hidden="1" customWidth="1"/>
    <col min="3122" max="3122" width="3.71428571428571" style="446" customWidth="1"/>
    <col min="3123" max="3123" width="11.1428571428571" style="446" customWidth="1"/>
    <col min="3124" max="3126" width="10.5714285714286" style="446"/>
    <col min="3127" max="3127" width="10.1428571428571" style="446" customWidth="1"/>
    <col min="3128" max="3356" width="10.5714285714286" style="446"/>
    <col min="3357" max="3364" width="0" style="446" hidden="1" customWidth="1"/>
    <col min="3365" max="3367" width="3.71428571428571" style="446" customWidth="1"/>
    <col min="3368" max="3368" width="12.7142857142857" style="446" customWidth="1"/>
    <col min="3369" max="3369" width="47.4285714285714" style="446" customWidth="1"/>
    <col min="3370" max="3373" width="0" style="446" hidden="1" customWidth="1"/>
    <col min="3374" max="3374" width="11.7142857142857" style="446" customWidth="1"/>
    <col min="3375" max="3375" width="6.42857142857143" style="446" customWidth="1"/>
    <col min="3376" max="3376" width="11.7142857142857" style="446" customWidth="1"/>
    <col min="3377" max="3377" width="0" style="446" hidden="1" customWidth="1"/>
    <col min="3378" max="3378" width="3.71428571428571" style="446" customWidth="1"/>
    <col min="3379" max="3379" width="11.1428571428571" style="446" customWidth="1"/>
    <col min="3380" max="3382" width="10.5714285714286" style="446"/>
    <col min="3383" max="3383" width="10.1428571428571" style="446" customWidth="1"/>
    <col min="3384" max="3612" width="10.5714285714286" style="446"/>
    <col min="3613" max="3620" width="0" style="446" hidden="1" customWidth="1"/>
    <col min="3621" max="3623" width="3.71428571428571" style="446" customWidth="1"/>
    <col min="3624" max="3624" width="12.7142857142857" style="446" customWidth="1"/>
    <col min="3625" max="3625" width="47.4285714285714" style="446" customWidth="1"/>
    <col min="3626" max="3629" width="0" style="446" hidden="1" customWidth="1"/>
    <col min="3630" max="3630" width="11.7142857142857" style="446" customWidth="1"/>
    <col min="3631" max="3631" width="6.42857142857143" style="446" customWidth="1"/>
    <col min="3632" max="3632" width="11.7142857142857" style="446" customWidth="1"/>
    <col min="3633" max="3633" width="0" style="446" hidden="1" customWidth="1"/>
    <col min="3634" max="3634" width="3.71428571428571" style="446" customWidth="1"/>
    <col min="3635" max="3635" width="11.1428571428571" style="446" customWidth="1"/>
    <col min="3636" max="3638" width="10.5714285714286" style="446"/>
    <col min="3639" max="3639" width="10.1428571428571" style="446" customWidth="1"/>
    <col min="3640" max="3868" width="10.5714285714286" style="446"/>
    <col min="3869" max="3876" width="0" style="446" hidden="1" customWidth="1"/>
    <col min="3877" max="3879" width="3.71428571428571" style="446" customWidth="1"/>
    <col min="3880" max="3880" width="12.7142857142857" style="446" customWidth="1"/>
    <col min="3881" max="3881" width="47.4285714285714" style="446" customWidth="1"/>
    <col min="3882" max="3885" width="0" style="446" hidden="1" customWidth="1"/>
    <col min="3886" max="3886" width="11.7142857142857" style="446" customWidth="1"/>
    <col min="3887" max="3887" width="6.42857142857143" style="446" customWidth="1"/>
    <col min="3888" max="3888" width="11.7142857142857" style="446" customWidth="1"/>
    <col min="3889" max="3889" width="0" style="446" hidden="1" customWidth="1"/>
    <col min="3890" max="3890" width="3.71428571428571" style="446" customWidth="1"/>
    <col min="3891" max="3891" width="11.1428571428571" style="446" customWidth="1"/>
    <col min="3892" max="3894" width="10.5714285714286" style="446"/>
    <col min="3895" max="3895" width="10.1428571428571" style="446" customWidth="1"/>
    <col min="3896" max="4124" width="10.5714285714286" style="446"/>
    <col min="4125" max="4132" width="0" style="446" hidden="1" customWidth="1"/>
    <col min="4133" max="4135" width="3.71428571428571" style="446" customWidth="1"/>
    <col min="4136" max="4136" width="12.7142857142857" style="446" customWidth="1"/>
    <col min="4137" max="4137" width="47.4285714285714" style="446" customWidth="1"/>
    <col min="4138" max="4141" width="0" style="446" hidden="1" customWidth="1"/>
    <col min="4142" max="4142" width="11.7142857142857" style="446" customWidth="1"/>
    <col min="4143" max="4143" width="6.42857142857143" style="446" customWidth="1"/>
    <col min="4144" max="4144" width="11.7142857142857" style="446" customWidth="1"/>
    <col min="4145" max="4145" width="0" style="446" hidden="1" customWidth="1"/>
    <col min="4146" max="4146" width="3.71428571428571" style="446" customWidth="1"/>
    <col min="4147" max="4147" width="11.1428571428571" style="446" customWidth="1"/>
    <col min="4148" max="4150" width="10.5714285714286" style="446"/>
    <col min="4151" max="4151" width="10.1428571428571" style="446" customWidth="1"/>
    <col min="4152" max="4380" width="10.5714285714286" style="446"/>
    <col min="4381" max="4388" width="0" style="446" hidden="1" customWidth="1"/>
    <col min="4389" max="4391" width="3.71428571428571" style="446" customWidth="1"/>
    <col min="4392" max="4392" width="12.7142857142857" style="446" customWidth="1"/>
    <col min="4393" max="4393" width="47.4285714285714" style="446" customWidth="1"/>
    <col min="4394" max="4397" width="0" style="446" hidden="1" customWidth="1"/>
    <col min="4398" max="4398" width="11.7142857142857" style="446" customWidth="1"/>
    <col min="4399" max="4399" width="6.42857142857143" style="446" customWidth="1"/>
    <col min="4400" max="4400" width="11.7142857142857" style="446" customWidth="1"/>
    <col min="4401" max="4401" width="0" style="446" hidden="1" customWidth="1"/>
    <col min="4402" max="4402" width="3.71428571428571" style="446" customWidth="1"/>
    <col min="4403" max="4403" width="11.1428571428571" style="446" customWidth="1"/>
    <col min="4404" max="4406" width="10.5714285714286" style="446"/>
    <col min="4407" max="4407" width="10.1428571428571" style="446" customWidth="1"/>
    <col min="4408" max="4636" width="10.5714285714286" style="446"/>
    <col min="4637" max="4644" width="0" style="446" hidden="1" customWidth="1"/>
    <col min="4645" max="4647" width="3.71428571428571" style="446" customWidth="1"/>
    <col min="4648" max="4648" width="12.7142857142857" style="446" customWidth="1"/>
    <col min="4649" max="4649" width="47.4285714285714" style="446" customWidth="1"/>
    <col min="4650" max="4653" width="0" style="446" hidden="1" customWidth="1"/>
    <col min="4654" max="4654" width="11.7142857142857" style="446" customWidth="1"/>
    <col min="4655" max="4655" width="6.42857142857143" style="446" customWidth="1"/>
    <col min="4656" max="4656" width="11.7142857142857" style="446" customWidth="1"/>
    <col min="4657" max="4657" width="0" style="446" hidden="1" customWidth="1"/>
    <col min="4658" max="4658" width="3.71428571428571" style="446" customWidth="1"/>
    <col min="4659" max="4659" width="11.1428571428571" style="446" customWidth="1"/>
    <col min="4660" max="4662" width="10.5714285714286" style="446"/>
    <col min="4663" max="4663" width="10.1428571428571" style="446" customWidth="1"/>
    <col min="4664" max="4892" width="10.5714285714286" style="446"/>
    <col min="4893" max="4900" width="0" style="446" hidden="1" customWidth="1"/>
    <col min="4901" max="4903" width="3.71428571428571" style="446" customWidth="1"/>
    <col min="4904" max="4904" width="12.7142857142857" style="446" customWidth="1"/>
    <col min="4905" max="4905" width="47.4285714285714" style="446" customWidth="1"/>
    <col min="4906" max="4909" width="0" style="446" hidden="1" customWidth="1"/>
    <col min="4910" max="4910" width="11.7142857142857" style="446" customWidth="1"/>
    <col min="4911" max="4911" width="6.42857142857143" style="446" customWidth="1"/>
    <col min="4912" max="4912" width="11.7142857142857" style="446" customWidth="1"/>
    <col min="4913" max="4913" width="0" style="446" hidden="1" customWidth="1"/>
    <col min="4914" max="4914" width="3.71428571428571" style="446" customWidth="1"/>
    <col min="4915" max="4915" width="11.1428571428571" style="446" customWidth="1"/>
    <col min="4916" max="4918" width="10.5714285714286" style="446"/>
    <col min="4919" max="4919" width="10.1428571428571" style="446" customWidth="1"/>
    <col min="4920" max="5148" width="10.5714285714286" style="446"/>
    <col min="5149" max="5156" width="0" style="446" hidden="1" customWidth="1"/>
    <col min="5157" max="5159" width="3.71428571428571" style="446" customWidth="1"/>
    <col min="5160" max="5160" width="12.7142857142857" style="446" customWidth="1"/>
    <col min="5161" max="5161" width="47.4285714285714" style="446" customWidth="1"/>
    <col min="5162" max="5165" width="0" style="446" hidden="1" customWidth="1"/>
    <col min="5166" max="5166" width="11.7142857142857" style="446" customWidth="1"/>
    <col min="5167" max="5167" width="6.42857142857143" style="446" customWidth="1"/>
    <col min="5168" max="5168" width="11.7142857142857" style="446" customWidth="1"/>
    <col min="5169" max="5169" width="0" style="446" hidden="1" customWidth="1"/>
    <col min="5170" max="5170" width="3.71428571428571" style="446" customWidth="1"/>
    <col min="5171" max="5171" width="11.1428571428571" style="446" customWidth="1"/>
    <col min="5172" max="5174" width="10.5714285714286" style="446"/>
    <col min="5175" max="5175" width="10.1428571428571" style="446" customWidth="1"/>
    <col min="5176" max="5404" width="10.5714285714286" style="446"/>
    <col min="5405" max="5412" width="0" style="446" hidden="1" customWidth="1"/>
    <col min="5413" max="5415" width="3.71428571428571" style="446" customWidth="1"/>
    <col min="5416" max="5416" width="12.7142857142857" style="446" customWidth="1"/>
    <col min="5417" max="5417" width="47.4285714285714" style="446" customWidth="1"/>
    <col min="5418" max="5421" width="0" style="446" hidden="1" customWidth="1"/>
    <col min="5422" max="5422" width="11.7142857142857" style="446" customWidth="1"/>
    <col min="5423" max="5423" width="6.42857142857143" style="446" customWidth="1"/>
    <col min="5424" max="5424" width="11.7142857142857" style="446" customWidth="1"/>
    <col min="5425" max="5425" width="0" style="446" hidden="1" customWidth="1"/>
    <col min="5426" max="5426" width="3.71428571428571" style="446" customWidth="1"/>
    <col min="5427" max="5427" width="11.1428571428571" style="446" customWidth="1"/>
    <col min="5428" max="5430" width="10.5714285714286" style="446"/>
    <col min="5431" max="5431" width="10.1428571428571" style="446" customWidth="1"/>
    <col min="5432" max="5660" width="10.5714285714286" style="446"/>
    <col min="5661" max="5668" width="0" style="446" hidden="1" customWidth="1"/>
    <col min="5669" max="5671" width="3.71428571428571" style="446" customWidth="1"/>
    <col min="5672" max="5672" width="12.7142857142857" style="446" customWidth="1"/>
    <col min="5673" max="5673" width="47.4285714285714" style="446" customWidth="1"/>
    <col min="5674" max="5677" width="0" style="446" hidden="1" customWidth="1"/>
    <col min="5678" max="5678" width="11.7142857142857" style="446" customWidth="1"/>
    <col min="5679" max="5679" width="6.42857142857143" style="446" customWidth="1"/>
    <col min="5680" max="5680" width="11.7142857142857" style="446" customWidth="1"/>
    <col min="5681" max="5681" width="0" style="446" hidden="1" customWidth="1"/>
    <col min="5682" max="5682" width="3.71428571428571" style="446" customWidth="1"/>
    <col min="5683" max="5683" width="11.1428571428571" style="446" customWidth="1"/>
    <col min="5684" max="5686" width="10.5714285714286" style="446"/>
    <col min="5687" max="5687" width="10.1428571428571" style="446" customWidth="1"/>
    <col min="5688" max="5916" width="10.5714285714286" style="446"/>
    <col min="5917" max="5924" width="0" style="446" hidden="1" customWidth="1"/>
    <col min="5925" max="5927" width="3.71428571428571" style="446" customWidth="1"/>
    <col min="5928" max="5928" width="12.7142857142857" style="446" customWidth="1"/>
    <col min="5929" max="5929" width="47.4285714285714" style="446" customWidth="1"/>
    <col min="5930" max="5933" width="0" style="446" hidden="1" customWidth="1"/>
    <col min="5934" max="5934" width="11.7142857142857" style="446" customWidth="1"/>
    <col min="5935" max="5935" width="6.42857142857143" style="446" customWidth="1"/>
    <col min="5936" max="5936" width="11.7142857142857" style="446" customWidth="1"/>
    <col min="5937" max="5937" width="0" style="446" hidden="1" customWidth="1"/>
    <col min="5938" max="5938" width="3.71428571428571" style="446" customWidth="1"/>
    <col min="5939" max="5939" width="11.1428571428571" style="446" customWidth="1"/>
    <col min="5940" max="5942" width="10.5714285714286" style="446"/>
    <col min="5943" max="5943" width="10.1428571428571" style="446" customWidth="1"/>
    <col min="5944" max="6172" width="10.5714285714286" style="446"/>
    <col min="6173" max="6180" width="0" style="446" hidden="1" customWidth="1"/>
    <col min="6181" max="6183" width="3.71428571428571" style="446" customWidth="1"/>
    <col min="6184" max="6184" width="12.7142857142857" style="446" customWidth="1"/>
    <col min="6185" max="6185" width="47.4285714285714" style="446" customWidth="1"/>
    <col min="6186" max="6189" width="0" style="446" hidden="1" customWidth="1"/>
    <col min="6190" max="6190" width="11.7142857142857" style="446" customWidth="1"/>
    <col min="6191" max="6191" width="6.42857142857143" style="446" customWidth="1"/>
    <col min="6192" max="6192" width="11.7142857142857" style="446" customWidth="1"/>
    <col min="6193" max="6193" width="0" style="446" hidden="1" customWidth="1"/>
    <col min="6194" max="6194" width="3.71428571428571" style="446" customWidth="1"/>
    <col min="6195" max="6195" width="11.1428571428571" style="446" customWidth="1"/>
    <col min="6196" max="6198" width="10.5714285714286" style="446"/>
    <col min="6199" max="6199" width="10.1428571428571" style="446" customWidth="1"/>
    <col min="6200" max="6428" width="10.5714285714286" style="446"/>
    <col min="6429" max="6436" width="0" style="446" hidden="1" customWidth="1"/>
    <col min="6437" max="6439" width="3.71428571428571" style="446" customWidth="1"/>
    <col min="6440" max="6440" width="12.7142857142857" style="446" customWidth="1"/>
    <col min="6441" max="6441" width="47.4285714285714" style="446" customWidth="1"/>
    <col min="6442" max="6445" width="0" style="446" hidden="1" customWidth="1"/>
    <col min="6446" max="6446" width="11.7142857142857" style="446" customWidth="1"/>
    <col min="6447" max="6447" width="6.42857142857143" style="446" customWidth="1"/>
    <col min="6448" max="6448" width="11.7142857142857" style="446" customWidth="1"/>
    <col min="6449" max="6449" width="0" style="446" hidden="1" customWidth="1"/>
    <col min="6450" max="6450" width="3.71428571428571" style="446" customWidth="1"/>
    <col min="6451" max="6451" width="11.1428571428571" style="446" customWidth="1"/>
    <col min="6452" max="6454" width="10.5714285714286" style="446"/>
    <col min="6455" max="6455" width="10.1428571428571" style="446" customWidth="1"/>
    <col min="6456" max="6684" width="10.5714285714286" style="446"/>
    <col min="6685" max="6692" width="0" style="446" hidden="1" customWidth="1"/>
    <col min="6693" max="6695" width="3.71428571428571" style="446" customWidth="1"/>
    <col min="6696" max="6696" width="12.7142857142857" style="446" customWidth="1"/>
    <col min="6697" max="6697" width="47.4285714285714" style="446" customWidth="1"/>
    <col min="6698" max="6701" width="0" style="446" hidden="1" customWidth="1"/>
    <col min="6702" max="6702" width="11.7142857142857" style="446" customWidth="1"/>
    <col min="6703" max="6703" width="6.42857142857143" style="446" customWidth="1"/>
    <col min="6704" max="6704" width="11.7142857142857" style="446" customWidth="1"/>
    <col min="6705" max="6705" width="0" style="446" hidden="1" customWidth="1"/>
    <col min="6706" max="6706" width="3.71428571428571" style="446" customWidth="1"/>
    <col min="6707" max="6707" width="11.1428571428571" style="446" customWidth="1"/>
    <col min="6708" max="6710" width="10.5714285714286" style="446"/>
    <col min="6711" max="6711" width="10.1428571428571" style="446" customWidth="1"/>
    <col min="6712" max="6940" width="10.5714285714286" style="446"/>
    <col min="6941" max="6948" width="0" style="446" hidden="1" customWidth="1"/>
    <col min="6949" max="6951" width="3.71428571428571" style="446" customWidth="1"/>
    <col min="6952" max="6952" width="12.7142857142857" style="446" customWidth="1"/>
    <col min="6953" max="6953" width="47.4285714285714" style="446" customWidth="1"/>
    <col min="6954" max="6957" width="0" style="446" hidden="1" customWidth="1"/>
    <col min="6958" max="6958" width="11.7142857142857" style="446" customWidth="1"/>
    <col min="6959" max="6959" width="6.42857142857143" style="446" customWidth="1"/>
    <col min="6960" max="6960" width="11.7142857142857" style="446" customWidth="1"/>
    <col min="6961" max="6961" width="0" style="446" hidden="1" customWidth="1"/>
    <col min="6962" max="6962" width="3.71428571428571" style="446" customWidth="1"/>
    <col min="6963" max="6963" width="11.1428571428571" style="446" customWidth="1"/>
    <col min="6964" max="6966" width="10.5714285714286" style="446"/>
    <col min="6967" max="6967" width="10.1428571428571" style="446" customWidth="1"/>
    <col min="6968" max="7196" width="10.5714285714286" style="446"/>
    <col min="7197" max="7204" width="0" style="446" hidden="1" customWidth="1"/>
    <col min="7205" max="7207" width="3.71428571428571" style="446" customWidth="1"/>
    <col min="7208" max="7208" width="12.7142857142857" style="446" customWidth="1"/>
    <col min="7209" max="7209" width="47.4285714285714" style="446" customWidth="1"/>
    <col min="7210" max="7213" width="0" style="446" hidden="1" customWidth="1"/>
    <col min="7214" max="7214" width="11.7142857142857" style="446" customWidth="1"/>
    <col min="7215" max="7215" width="6.42857142857143" style="446" customWidth="1"/>
    <col min="7216" max="7216" width="11.7142857142857" style="446" customWidth="1"/>
    <col min="7217" max="7217" width="0" style="446" hidden="1" customWidth="1"/>
    <col min="7218" max="7218" width="3.71428571428571" style="446" customWidth="1"/>
    <col min="7219" max="7219" width="11.1428571428571" style="446" customWidth="1"/>
    <col min="7220" max="7222" width="10.5714285714286" style="446"/>
    <col min="7223" max="7223" width="10.1428571428571" style="446" customWidth="1"/>
    <col min="7224" max="7452" width="10.5714285714286" style="446"/>
    <col min="7453" max="7460" width="0" style="446" hidden="1" customWidth="1"/>
    <col min="7461" max="7463" width="3.71428571428571" style="446" customWidth="1"/>
    <col min="7464" max="7464" width="12.7142857142857" style="446" customWidth="1"/>
    <col min="7465" max="7465" width="47.4285714285714" style="446" customWidth="1"/>
    <col min="7466" max="7469" width="0" style="446" hidden="1" customWidth="1"/>
    <col min="7470" max="7470" width="11.7142857142857" style="446" customWidth="1"/>
    <col min="7471" max="7471" width="6.42857142857143" style="446" customWidth="1"/>
    <col min="7472" max="7472" width="11.7142857142857" style="446" customWidth="1"/>
    <col min="7473" max="7473" width="0" style="446" hidden="1" customWidth="1"/>
    <col min="7474" max="7474" width="3.71428571428571" style="446" customWidth="1"/>
    <col min="7475" max="7475" width="11.1428571428571" style="446" customWidth="1"/>
    <col min="7476" max="7478" width="10.5714285714286" style="446"/>
    <col min="7479" max="7479" width="10.1428571428571" style="446" customWidth="1"/>
    <col min="7480" max="7708" width="10.5714285714286" style="446"/>
    <col min="7709" max="7716" width="0" style="446" hidden="1" customWidth="1"/>
    <col min="7717" max="7719" width="3.71428571428571" style="446" customWidth="1"/>
    <col min="7720" max="7720" width="12.7142857142857" style="446" customWidth="1"/>
    <col min="7721" max="7721" width="47.4285714285714" style="446" customWidth="1"/>
    <col min="7722" max="7725" width="0" style="446" hidden="1" customWidth="1"/>
    <col min="7726" max="7726" width="11.7142857142857" style="446" customWidth="1"/>
    <col min="7727" max="7727" width="6.42857142857143" style="446" customWidth="1"/>
    <col min="7728" max="7728" width="11.7142857142857" style="446" customWidth="1"/>
    <col min="7729" max="7729" width="0" style="446" hidden="1" customWidth="1"/>
    <col min="7730" max="7730" width="3.71428571428571" style="446" customWidth="1"/>
    <col min="7731" max="7731" width="11.1428571428571" style="446" customWidth="1"/>
    <col min="7732" max="7734" width="10.5714285714286" style="446"/>
    <col min="7735" max="7735" width="10.1428571428571" style="446" customWidth="1"/>
    <col min="7736" max="7964" width="10.5714285714286" style="446"/>
    <col min="7965" max="7972" width="0" style="446" hidden="1" customWidth="1"/>
    <col min="7973" max="7975" width="3.71428571428571" style="446" customWidth="1"/>
    <col min="7976" max="7976" width="12.7142857142857" style="446" customWidth="1"/>
    <col min="7977" max="7977" width="47.4285714285714" style="446" customWidth="1"/>
    <col min="7978" max="7981" width="0" style="446" hidden="1" customWidth="1"/>
    <col min="7982" max="7982" width="11.7142857142857" style="446" customWidth="1"/>
    <col min="7983" max="7983" width="6.42857142857143" style="446" customWidth="1"/>
    <col min="7984" max="7984" width="11.7142857142857" style="446" customWidth="1"/>
    <col min="7985" max="7985" width="0" style="446" hidden="1" customWidth="1"/>
    <col min="7986" max="7986" width="3.71428571428571" style="446" customWidth="1"/>
    <col min="7987" max="7987" width="11.1428571428571" style="446" customWidth="1"/>
    <col min="7988" max="7990" width="10.5714285714286" style="446"/>
    <col min="7991" max="7991" width="10.1428571428571" style="446" customWidth="1"/>
    <col min="7992" max="8220" width="10.5714285714286" style="446"/>
    <col min="8221" max="8228" width="0" style="446" hidden="1" customWidth="1"/>
    <col min="8229" max="8231" width="3.71428571428571" style="446" customWidth="1"/>
    <col min="8232" max="8232" width="12.7142857142857" style="446" customWidth="1"/>
    <col min="8233" max="8233" width="47.4285714285714" style="446" customWidth="1"/>
    <col min="8234" max="8237" width="0" style="446" hidden="1" customWidth="1"/>
    <col min="8238" max="8238" width="11.7142857142857" style="446" customWidth="1"/>
    <col min="8239" max="8239" width="6.42857142857143" style="446" customWidth="1"/>
    <col min="8240" max="8240" width="11.7142857142857" style="446" customWidth="1"/>
    <col min="8241" max="8241" width="0" style="446" hidden="1" customWidth="1"/>
    <col min="8242" max="8242" width="3.71428571428571" style="446" customWidth="1"/>
    <col min="8243" max="8243" width="11.1428571428571" style="446" customWidth="1"/>
    <col min="8244" max="8246" width="10.5714285714286" style="446"/>
    <col min="8247" max="8247" width="10.1428571428571" style="446" customWidth="1"/>
    <col min="8248" max="8476" width="10.5714285714286" style="446"/>
    <col min="8477" max="8484" width="0" style="446" hidden="1" customWidth="1"/>
    <col min="8485" max="8487" width="3.71428571428571" style="446" customWidth="1"/>
    <col min="8488" max="8488" width="12.7142857142857" style="446" customWidth="1"/>
    <col min="8489" max="8489" width="47.4285714285714" style="446" customWidth="1"/>
    <col min="8490" max="8493" width="0" style="446" hidden="1" customWidth="1"/>
    <col min="8494" max="8494" width="11.7142857142857" style="446" customWidth="1"/>
    <col min="8495" max="8495" width="6.42857142857143" style="446" customWidth="1"/>
    <col min="8496" max="8496" width="11.7142857142857" style="446" customWidth="1"/>
    <col min="8497" max="8497" width="0" style="446" hidden="1" customWidth="1"/>
    <col min="8498" max="8498" width="3.71428571428571" style="446" customWidth="1"/>
    <col min="8499" max="8499" width="11.1428571428571" style="446" customWidth="1"/>
    <col min="8500" max="8502" width="10.5714285714286" style="446"/>
    <col min="8503" max="8503" width="10.1428571428571" style="446" customWidth="1"/>
    <col min="8504" max="8732" width="10.5714285714286" style="446"/>
    <col min="8733" max="8740" width="0" style="446" hidden="1" customWidth="1"/>
    <col min="8741" max="8743" width="3.71428571428571" style="446" customWidth="1"/>
    <col min="8744" max="8744" width="12.7142857142857" style="446" customWidth="1"/>
    <col min="8745" max="8745" width="47.4285714285714" style="446" customWidth="1"/>
    <col min="8746" max="8749" width="0" style="446" hidden="1" customWidth="1"/>
    <col min="8750" max="8750" width="11.7142857142857" style="446" customWidth="1"/>
    <col min="8751" max="8751" width="6.42857142857143" style="446" customWidth="1"/>
    <col min="8752" max="8752" width="11.7142857142857" style="446" customWidth="1"/>
    <col min="8753" max="8753" width="0" style="446" hidden="1" customWidth="1"/>
    <col min="8754" max="8754" width="3.71428571428571" style="446" customWidth="1"/>
    <col min="8755" max="8755" width="11.1428571428571" style="446" customWidth="1"/>
    <col min="8756" max="8758" width="10.5714285714286" style="446"/>
    <col min="8759" max="8759" width="10.1428571428571" style="446" customWidth="1"/>
    <col min="8760" max="8988" width="10.5714285714286" style="446"/>
    <col min="8989" max="8996" width="0" style="446" hidden="1" customWidth="1"/>
    <col min="8997" max="8999" width="3.71428571428571" style="446" customWidth="1"/>
    <col min="9000" max="9000" width="12.7142857142857" style="446" customWidth="1"/>
    <col min="9001" max="9001" width="47.4285714285714" style="446" customWidth="1"/>
    <col min="9002" max="9005" width="0" style="446" hidden="1" customWidth="1"/>
    <col min="9006" max="9006" width="11.7142857142857" style="446" customWidth="1"/>
    <col min="9007" max="9007" width="6.42857142857143" style="446" customWidth="1"/>
    <col min="9008" max="9008" width="11.7142857142857" style="446" customWidth="1"/>
    <col min="9009" max="9009" width="0" style="446" hidden="1" customWidth="1"/>
    <col min="9010" max="9010" width="3.71428571428571" style="446" customWidth="1"/>
    <col min="9011" max="9011" width="11.1428571428571" style="446" customWidth="1"/>
    <col min="9012" max="9014" width="10.5714285714286" style="446"/>
    <col min="9015" max="9015" width="10.1428571428571" style="446" customWidth="1"/>
    <col min="9016" max="9244" width="10.5714285714286" style="446"/>
    <col min="9245" max="9252" width="0" style="446" hidden="1" customWidth="1"/>
    <col min="9253" max="9255" width="3.71428571428571" style="446" customWidth="1"/>
    <col min="9256" max="9256" width="12.7142857142857" style="446" customWidth="1"/>
    <col min="9257" max="9257" width="47.4285714285714" style="446" customWidth="1"/>
    <col min="9258" max="9261" width="0" style="446" hidden="1" customWidth="1"/>
    <col min="9262" max="9262" width="11.7142857142857" style="446" customWidth="1"/>
    <col min="9263" max="9263" width="6.42857142857143" style="446" customWidth="1"/>
    <col min="9264" max="9264" width="11.7142857142857" style="446" customWidth="1"/>
    <col min="9265" max="9265" width="0" style="446" hidden="1" customWidth="1"/>
    <col min="9266" max="9266" width="3.71428571428571" style="446" customWidth="1"/>
    <col min="9267" max="9267" width="11.1428571428571" style="446" customWidth="1"/>
    <col min="9268" max="9270" width="10.5714285714286" style="446"/>
    <col min="9271" max="9271" width="10.1428571428571" style="446" customWidth="1"/>
    <col min="9272" max="9500" width="10.5714285714286" style="446"/>
    <col min="9501" max="9508" width="0" style="446" hidden="1" customWidth="1"/>
    <col min="9509" max="9511" width="3.71428571428571" style="446" customWidth="1"/>
    <col min="9512" max="9512" width="12.7142857142857" style="446" customWidth="1"/>
    <col min="9513" max="9513" width="47.4285714285714" style="446" customWidth="1"/>
    <col min="9514" max="9517" width="0" style="446" hidden="1" customWidth="1"/>
    <col min="9518" max="9518" width="11.7142857142857" style="446" customWidth="1"/>
    <col min="9519" max="9519" width="6.42857142857143" style="446" customWidth="1"/>
    <col min="9520" max="9520" width="11.7142857142857" style="446" customWidth="1"/>
    <col min="9521" max="9521" width="0" style="446" hidden="1" customWidth="1"/>
    <col min="9522" max="9522" width="3.71428571428571" style="446" customWidth="1"/>
    <col min="9523" max="9523" width="11.1428571428571" style="446" customWidth="1"/>
    <col min="9524" max="9526" width="10.5714285714286" style="446"/>
    <col min="9527" max="9527" width="10.1428571428571" style="446" customWidth="1"/>
    <col min="9528" max="9756" width="10.5714285714286" style="446"/>
    <col min="9757" max="9764" width="0" style="446" hidden="1" customWidth="1"/>
    <col min="9765" max="9767" width="3.71428571428571" style="446" customWidth="1"/>
    <col min="9768" max="9768" width="12.7142857142857" style="446" customWidth="1"/>
    <col min="9769" max="9769" width="47.4285714285714" style="446" customWidth="1"/>
    <col min="9770" max="9773" width="0" style="446" hidden="1" customWidth="1"/>
    <col min="9774" max="9774" width="11.7142857142857" style="446" customWidth="1"/>
    <col min="9775" max="9775" width="6.42857142857143" style="446" customWidth="1"/>
    <col min="9776" max="9776" width="11.7142857142857" style="446" customWidth="1"/>
    <col min="9777" max="9777" width="0" style="446" hidden="1" customWidth="1"/>
    <col min="9778" max="9778" width="3.71428571428571" style="446" customWidth="1"/>
    <col min="9779" max="9779" width="11.1428571428571" style="446" customWidth="1"/>
    <col min="9780" max="9782" width="10.5714285714286" style="446"/>
    <col min="9783" max="9783" width="10.1428571428571" style="446" customWidth="1"/>
    <col min="9784" max="10012" width="10.5714285714286" style="446"/>
    <col min="10013" max="10020" width="0" style="446" hidden="1" customWidth="1"/>
    <col min="10021" max="10023" width="3.71428571428571" style="446" customWidth="1"/>
    <col min="10024" max="10024" width="12.7142857142857" style="446" customWidth="1"/>
    <col min="10025" max="10025" width="47.4285714285714" style="446" customWidth="1"/>
    <col min="10026" max="10029" width="0" style="446" hidden="1" customWidth="1"/>
    <col min="10030" max="10030" width="11.7142857142857" style="446" customWidth="1"/>
    <col min="10031" max="10031" width="6.42857142857143" style="446" customWidth="1"/>
    <col min="10032" max="10032" width="11.7142857142857" style="446" customWidth="1"/>
    <col min="10033" max="10033" width="0" style="446" hidden="1" customWidth="1"/>
    <col min="10034" max="10034" width="3.71428571428571" style="446" customWidth="1"/>
    <col min="10035" max="10035" width="11.1428571428571" style="446" customWidth="1"/>
    <col min="10036" max="10038" width="10.5714285714286" style="446"/>
    <col min="10039" max="10039" width="10.1428571428571" style="446" customWidth="1"/>
    <col min="10040" max="10268" width="10.5714285714286" style="446"/>
    <col min="10269" max="10276" width="0" style="446" hidden="1" customWidth="1"/>
    <col min="10277" max="10279" width="3.71428571428571" style="446" customWidth="1"/>
    <col min="10280" max="10280" width="12.7142857142857" style="446" customWidth="1"/>
    <col min="10281" max="10281" width="47.4285714285714" style="446" customWidth="1"/>
    <col min="10282" max="10285" width="0" style="446" hidden="1" customWidth="1"/>
    <col min="10286" max="10286" width="11.7142857142857" style="446" customWidth="1"/>
    <col min="10287" max="10287" width="6.42857142857143" style="446" customWidth="1"/>
    <col min="10288" max="10288" width="11.7142857142857" style="446" customWidth="1"/>
    <col min="10289" max="10289" width="0" style="446" hidden="1" customWidth="1"/>
    <col min="10290" max="10290" width="3.71428571428571" style="446" customWidth="1"/>
    <col min="10291" max="10291" width="11.1428571428571" style="446" customWidth="1"/>
    <col min="10292" max="10294" width="10.5714285714286" style="446"/>
    <col min="10295" max="10295" width="10.1428571428571" style="446" customWidth="1"/>
    <col min="10296" max="10524" width="10.5714285714286" style="446"/>
    <col min="10525" max="10532" width="0" style="446" hidden="1" customWidth="1"/>
    <col min="10533" max="10535" width="3.71428571428571" style="446" customWidth="1"/>
    <col min="10536" max="10536" width="12.7142857142857" style="446" customWidth="1"/>
    <col min="10537" max="10537" width="47.4285714285714" style="446" customWidth="1"/>
    <col min="10538" max="10541" width="0" style="446" hidden="1" customWidth="1"/>
    <col min="10542" max="10542" width="11.7142857142857" style="446" customWidth="1"/>
    <col min="10543" max="10543" width="6.42857142857143" style="446" customWidth="1"/>
    <col min="10544" max="10544" width="11.7142857142857" style="446" customWidth="1"/>
    <col min="10545" max="10545" width="0" style="446" hidden="1" customWidth="1"/>
    <col min="10546" max="10546" width="3.71428571428571" style="446" customWidth="1"/>
    <col min="10547" max="10547" width="11.1428571428571" style="446" customWidth="1"/>
    <col min="10548" max="10550" width="10.5714285714286" style="446"/>
    <col min="10551" max="10551" width="10.1428571428571" style="446" customWidth="1"/>
    <col min="10552" max="10780" width="10.5714285714286" style="446"/>
    <col min="10781" max="10788" width="0" style="446" hidden="1" customWidth="1"/>
    <col min="10789" max="10791" width="3.71428571428571" style="446" customWidth="1"/>
    <col min="10792" max="10792" width="12.7142857142857" style="446" customWidth="1"/>
    <col min="10793" max="10793" width="47.4285714285714" style="446" customWidth="1"/>
    <col min="10794" max="10797" width="0" style="446" hidden="1" customWidth="1"/>
    <col min="10798" max="10798" width="11.7142857142857" style="446" customWidth="1"/>
    <col min="10799" max="10799" width="6.42857142857143" style="446" customWidth="1"/>
    <col min="10800" max="10800" width="11.7142857142857" style="446" customWidth="1"/>
    <col min="10801" max="10801" width="0" style="446" hidden="1" customWidth="1"/>
    <col min="10802" max="10802" width="3.71428571428571" style="446" customWidth="1"/>
    <col min="10803" max="10803" width="11.1428571428571" style="446" customWidth="1"/>
    <col min="10804" max="10806" width="10.5714285714286" style="446"/>
    <col min="10807" max="10807" width="10.1428571428571" style="446" customWidth="1"/>
    <col min="10808" max="11036" width="10.5714285714286" style="446"/>
    <col min="11037" max="11044" width="0" style="446" hidden="1" customWidth="1"/>
    <col min="11045" max="11047" width="3.71428571428571" style="446" customWidth="1"/>
    <col min="11048" max="11048" width="12.7142857142857" style="446" customWidth="1"/>
    <col min="11049" max="11049" width="47.4285714285714" style="446" customWidth="1"/>
    <col min="11050" max="11053" width="0" style="446" hidden="1" customWidth="1"/>
    <col min="11054" max="11054" width="11.7142857142857" style="446" customWidth="1"/>
    <col min="11055" max="11055" width="6.42857142857143" style="446" customWidth="1"/>
    <col min="11056" max="11056" width="11.7142857142857" style="446" customWidth="1"/>
    <col min="11057" max="11057" width="0" style="446" hidden="1" customWidth="1"/>
    <col min="11058" max="11058" width="3.71428571428571" style="446" customWidth="1"/>
    <col min="11059" max="11059" width="11.1428571428571" style="446" customWidth="1"/>
    <col min="11060" max="11062" width="10.5714285714286" style="446"/>
    <col min="11063" max="11063" width="10.1428571428571" style="446" customWidth="1"/>
    <col min="11064" max="11292" width="10.5714285714286" style="446"/>
    <col min="11293" max="11300" width="0" style="446" hidden="1" customWidth="1"/>
    <col min="11301" max="11303" width="3.71428571428571" style="446" customWidth="1"/>
    <col min="11304" max="11304" width="12.7142857142857" style="446" customWidth="1"/>
    <col min="11305" max="11305" width="47.4285714285714" style="446" customWidth="1"/>
    <col min="11306" max="11309" width="0" style="446" hidden="1" customWidth="1"/>
    <col min="11310" max="11310" width="11.7142857142857" style="446" customWidth="1"/>
    <col min="11311" max="11311" width="6.42857142857143" style="446" customWidth="1"/>
    <col min="11312" max="11312" width="11.7142857142857" style="446" customWidth="1"/>
    <col min="11313" max="11313" width="0" style="446" hidden="1" customWidth="1"/>
    <col min="11314" max="11314" width="3.71428571428571" style="446" customWidth="1"/>
    <col min="11315" max="11315" width="11.1428571428571" style="446" customWidth="1"/>
    <col min="11316" max="11318" width="10.5714285714286" style="446"/>
    <col min="11319" max="11319" width="10.1428571428571" style="446" customWidth="1"/>
    <col min="11320" max="11548" width="10.5714285714286" style="446"/>
    <col min="11549" max="11556" width="0" style="446" hidden="1" customWidth="1"/>
    <col min="11557" max="11559" width="3.71428571428571" style="446" customWidth="1"/>
    <col min="11560" max="11560" width="12.7142857142857" style="446" customWidth="1"/>
    <col min="11561" max="11561" width="47.4285714285714" style="446" customWidth="1"/>
    <col min="11562" max="11565" width="0" style="446" hidden="1" customWidth="1"/>
    <col min="11566" max="11566" width="11.7142857142857" style="446" customWidth="1"/>
    <col min="11567" max="11567" width="6.42857142857143" style="446" customWidth="1"/>
    <col min="11568" max="11568" width="11.7142857142857" style="446" customWidth="1"/>
    <col min="11569" max="11569" width="0" style="446" hidden="1" customWidth="1"/>
    <col min="11570" max="11570" width="3.71428571428571" style="446" customWidth="1"/>
    <col min="11571" max="11571" width="11.1428571428571" style="446" customWidth="1"/>
    <col min="11572" max="11574" width="10.5714285714286" style="446"/>
    <col min="11575" max="11575" width="10.1428571428571" style="446" customWidth="1"/>
    <col min="11576" max="11804" width="10.5714285714286" style="446"/>
    <col min="11805" max="11812" width="0" style="446" hidden="1" customWidth="1"/>
    <col min="11813" max="11815" width="3.71428571428571" style="446" customWidth="1"/>
    <col min="11816" max="11816" width="12.7142857142857" style="446" customWidth="1"/>
    <col min="11817" max="11817" width="47.4285714285714" style="446" customWidth="1"/>
    <col min="11818" max="11821" width="0" style="446" hidden="1" customWidth="1"/>
    <col min="11822" max="11822" width="11.7142857142857" style="446" customWidth="1"/>
    <col min="11823" max="11823" width="6.42857142857143" style="446" customWidth="1"/>
    <col min="11824" max="11824" width="11.7142857142857" style="446" customWidth="1"/>
    <col min="11825" max="11825" width="0" style="446" hidden="1" customWidth="1"/>
    <col min="11826" max="11826" width="3.71428571428571" style="446" customWidth="1"/>
    <col min="11827" max="11827" width="11.1428571428571" style="446" customWidth="1"/>
    <col min="11828" max="11830" width="10.5714285714286" style="446"/>
    <col min="11831" max="11831" width="10.1428571428571" style="446" customWidth="1"/>
    <col min="11832" max="12060" width="10.5714285714286" style="446"/>
    <col min="12061" max="12068" width="0" style="446" hidden="1" customWidth="1"/>
    <col min="12069" max="12071" width="3.71428571428571" style="446" customWidth="1"/>
    <col min="12072" max="12072" width="12.7142857142857" style="446" customWidth="1"/>
    <col min="12073" max="12073" width="47.4285714285714" style="446" customWidth="1"/>
    <col min="12074" max="12077" width="0" style="446" hidden="1" customWidth="1"/>
    <col min="12078" max="12078" width="11.7142857142857" style="446" customWidth="1"/>
    <col min="12079" max="12079" width="6.42857142857143" style="446" customWidth="1"/>
    <col min="12080" max="12080" width="11.7142857142857" style="446" customWidth="1"/>
    <col min="12081" max="12081" width="0" style="446" hidden="1" customWidth="1"/>
    <col min="12082" max="12082" width="3.71428571428571" style="446" customWidth="1"/>
    <col min="12083" max="12083" width="11.1428571428571" style="446" customWidth="1"/>
    <col min="12084" max="12086" width="10.5714285714286" style="446"/>
    <col min="12087" max="12087" width="10.1428571428571" style="446" customWidth="1"/>
    <col min="12088" max="12316" width="10.5714285714286" style="446"/>
    <col min="12317" max="12324" width="0" style="446" hidden="1" customWidth="1"/>
    <col min="12325" max="12327" width="3.71428571428571" style="446" customWidth="1"/>
    <col min="12328" max="12328" width="12.7142857142857" style="446" customWidth="1"/>
    <col min="12329" max="12329" width="47.4285714285714" style="446" customWidth="1"/>
    <col min="12330" max="12333" width="0" style="446" hidden="1" customWidth="1"/>
    <col min="12334" max="12334" width="11.7142857142857" style="446" customWidth="1"/>
    <col min="12335" max="12335" width="6.42857142857143" style="446" customWidth="1"/>
    <col min="12336" max="12336" width="11.7142857142857" style="446" customWidth="1"/>
    <col min="12337" max="12337" width="0" style="446" hidden="1" customWidth="1"/>
    <col min="12338" max="12338" width="3.71428571428571" style="446" customWidth="1"/>
    <col min="12339" max="12339" width="11.1428571428571" style="446" customWidth="1"/>
    <col min="12340" max="12342" width="10.5714285714286" style="446"/>
    <col min="12343" max="12343" width="10.1428571428571" style="446" customWidth="1"/>
    <col min="12344" max="12572" width="10.5714285714286" style="446"/>
    <col min="12573" max="12580" width="0" style="446" hidden="1" customWidth="1"/>
    <col min="12581" max="12583" width="3.71428571428571" style="446" customWidth="1"/>
    <col min="12584" max="12584" width="12.7142857142857" style="446" customWidth="1"/>
    <col min="12585" max="12585" width="47.4285714285714" style="446" customWidth="1"/>
    <col min="12586" max="12589" width="0" style="446" hidden="1" customWidth="1"/>
    <col min="12590" max="12590" width="11.7142857142857" style="446" customWidth="1"/>
    <col min="12591" max="12591" width="6.42857142857143" style="446" customWidth="1"/>
    <col min="12592" max="12592" width="11.7142857142857" style="446" customWidth="1"/>
    <col min="12593" max="12593" width="0" style="446" hidden="1" customWidth="1"/>
    <col min="12594" max="12594" width="3.71428571428571" style="446" customWidth="1"/>
    <col min="12595" max="12595" width="11.1428571428571" style="446" customWidth="1"/>
    <col min="12596" max="12598" width="10.5714285714286" style="446"/>
    <col min="12599" max="12599" width="10.1428571428571" style="446" customWidth="1"/>
    <col min="12600" max="12828" width="10.5714285714286" style="446"/>
    <col min="12829" max="12836" width="0" style="446" hidden="1" customWidth="1"/>
    <col min="12837" max="12839" width="3.71428571428571" style="446" customWidth="1"/>
    <col min="12840" max="12840" width="12.7142857142857" style="446" customWidth="1"/>
    <col min="12841" max="12841" width="47.4285714285714" style="446" customWidth="1"/>
    <col min="12842" max="12845" width="0" style="446" hidden="1" customWidth="1"/>
    <col min="12846" max="12846" width="11.7142857142857" style="446" customWidth="1"/>
    <col min="12847" max="12847" width="6.42857142857143" style="446" customWidth="1"/>
    <col min="12848" max="12848" width="11.7142857142857" style="446" customWidth="1"/>
    <col min="12849" max="12849" width="0" style="446" hidden="1" customWidth="1"/>
    <col min="12850" max="12850" width="3.71428571428571" style="446" customWidth="1"/>
    <col min="12851" max="12851" width="11.1428571428571" style="446" customWidth="1"/>
    <col min="12852" max="12854" width="10.5714285714286" style="446"/>
    <col min="12855" max="12855" width="10.1428571428571" style="446" customWidth="1"/>
    <col min="12856" max="13084" width="10.5714285714286" style="446"/>
    <col min="13085" max="13092" width="0" style="446" hidden="1" customWidth="1"/>
    <col min="13093" max="13095" width="3.71428571428571" style="446" customWidth="1"/>
    <col min="13096" max="13096" width="12.7142857142857" style="446" customWidth="1"/>
    <col min="13097" max="13097" width="47.4285714285714" style="446" customWidth="1"/>
    <col min="13098" max="13101" width="0" style="446" hidden="1" customWidth="1"/>
    <col min="13102" max="13102" width="11.7142857142857" style="446" customWidth="1"/>
    <col min="13103" max="13103" width="6.42857142857143" style="446" customWidth="1"/>
    <col min="13104" max="13104" width="11.7142857142857" style="446" customWidth="1"/>
    <col min="13105" max="13105" width="0" style="446" hidden="1" customWidth="1"/>
    <col min="13106" max="13106" width="3.71428571428571" style="446" customWidth="1"/>
    <col min="13107" max="13107" width="11.1428571428571" style="446" customWidth="1"/>
    <col min="13108" max="13110" width="10.5714285714286" style="446"/>
    <col min="13111" max="13111" width="10.1428571428571" style="446" customWidth="1"/>
    <col min="13112" max="13340" width="10.5714285714286" style="446"/>
    <col min="13341" max="13348" width="0" style="446" hidden="1" customWidth="1"/>
    <col min="13349" max="13351" width="3.71428571428571" style="446" customWidth="1"/>
    <col min="13352" max="13352" width="12.7142857142857" style="446" customWidth="1"/>
    <col min="13353" max="13353" width="47.4285714285714" style="446" customWidth="1"/>
    <col min="13354" max="13357" width="0" style="446" hidden="1" customWidth="1"/>
    <col min="13358" max="13358" width="11.7142857142857" style="446" customWidth="1"/>
    <col min="13359" max="13359" width="6.42857142857143" style="446" customWidth="1"/>
    <col min="13360" max="13360" width="11.7142857142857" style="446" customWidth="1"/>
    <col min="13361" max="13361" width="0" style="446" hidden="1" customWidth="1"/>
    <col min="13362" max="13362" width="3.71428571428571" style="446" customWidth="1"/>
    <col min="13363" max="13363" width="11.1428571428571" style="446" customWidth="1"/>
    <col min="13364" max="13366" width="10.5714285714286" style="446"/>
    <col min="13367" max="13367" width="10.1428571428571" style="446" customWidth="1"/>
    <col min="13368" max="13596" width="10.5714285714286" style="446"/>
    <col min="13597" max="13604" width="0" style="446" hidden="1" customWidth="1"/>
    <col min="13605" max="13607" width="3.71428571428571" style="446" customWidth="1"/>
    <col min="13608" max="13608" width="12.7142857142857" style="446" customWidth="1"/>
    <col min="13609" max="13609" width="47.4285714285714" style="446" customWidth="1"/>
    <col min="13610" max="13613" width="0" style="446" hidden="1" customWidth="1"/>
    <col min="13614" max="13614" width="11.7142857142857" style="446" customWidth="1"/>
    <col min="13615" max="13615" width="6.42857142857143" style="446" customWidth="1"/>
    <col min="13616" max="13616" width="11.7142857142857" style="446" customWidth="1"/>
    <col min="13617" max="13617" width="0" style="446" hidden="1" customWidth="1"/>
    <col min="13618" max="13618" width="3.71428571428571" style="446" customWidth="1"/>
    <col min="13619" max="13619" width="11.1428571428571" style="446" customWidth="1"/>
    <col min="13620" max="13622" width="10.5714285714286" style="446"/>
    <col min="13623" max="13623" width="10.1428571428571" style="446" customWidth="1"/>
    <col min="13624" max="13852" width="10.5714285714286" style="446"/>
    <col min="13853" max="13860" width="0" style="446" hidden="1" customWidth="1"/>
    <col min="13861" max="13863" width="3.71428571428571" style="446" customWidth="1"/>
    <col min="13864" max="13864" width="12.7142857142857" style="446" customWidth="1"/>
    <col min="13865" max="13865" width="47.4285714285714" style="446" customWidth="1"/>
    <col min="13866" max="13869" width="0" style="446" hidden="1" customWidth="1"/>
    <col min="13870" max="13870" width="11.7142857142857" style="446" customWidth="1"/>
    <col min="13871" max="13871" width="6.42857142857143" style="446" customWidth="1"/>
    <col min="13872" max="13872" width="11.7142857142857" style="446" customWidth="1"/>
    <col min="13873" max="13873" width="0" style="446" hidden="1" customWidth="1"/>
    <col min="13874" max="13874" width="3.71428571428571" style="446" customWidth="1"/>
    <col min="13875" max="13875" width="11.1428571428571" style="446" customWidth="1"/>
    <col min="13876" max="13878" width="10.5714285714286" style="446"/>
    <col min="13879" max="13879" width="10.1428571428571" style="446" customWidth="1"/>
    <col min="13880" max="14108" width="10.5714285714286" style="446"/>
    <col min="14109" max="14116" width="0" style="446" hidden="1" customWidth="1"/>
    <col min="14117" max="14119" width="3.71428571428571" style="446" customWidth="1"/>
    <col min="14120" max="14120" width="12.7142857142857" style="446" customWidth="1"/>
    <col min="14121" max="14121" width="47.4285714285714" style="446" customWidth="1"/>
    <col min="14122" max="14125" width="0" style="446" hidden="1" customWidth="1"/>
    <col min="14126" max="14126" width="11.7142857142857" style="446" customWidth="1"/>
    <col min="14127" max="14127" width="6.42857142857143" style="446" customWidth="1"/>
    <col min="14128" max="14128" width="11.7142857142857" style="446" customWidth="1"/>
    <col min="14129" max="14129" width="0" style="446" hidden="1" customWidth="1"/>
    <col min="14130" max="14130" width="3.71428571428571" style="446" customWidth="1"/>
    <col min="14131" max="14131" width="11.1428571428571" style="446" customWidth="1"/>
    <col min="14132" max="14134" width="10.5714285714286" style="446"/>
    <col min="14135" max="14135" width="10.1428571428571" style="446" customWidth="1"/>
    <col min="14136" max="14364" width="10.5714285714286" style="446"/>
    <col min="14365" max="14372" width="0" style="446" hidden="1" customWidth="1"/>
    <col min="14373" max="14375" width="3.71428571428571" style="446" customWidth="1"/>
    <col min="14376" max="14376" width="12.7142857142857" style="446" customWidth="1"/>
    <col min="14377" max="14377" width="47.4285714285714" style="446" customWidth="1"/>
    <col min="14378" max="14381" width="0" style="446" hidden="1" customWidth="1"/>
    <col min="14382" max="14382" width="11.7142857142857" style="446" customWidth="1"/>
    <col min="14383" max="14383" width="6.42857142857143" style="446" customWidth="1"/>
    <col min="14384" max="14384" width="11.7142857142857" style="446" customWidth="1"/>
    <col min="14385" max="14385" width="0" style="446" hidden="1" customWidth="1"/>
    <col min="14386" max="14386" width="3.71428571428571" style="446" customWidth="1"/>
    <col min="14387" max="14387" width="11.1428571428571" style="446" customWidth="1"/>
    <col min="14388" max="14390" width="10.5714285714286" style="446"/>
    <col min="14391" max="14391" width="10.1428571428571" style="446" customWidth="1"/>
    <col min="14392" max="14620" width="10.5714285714286" style="446"/>
    <col min="14621" max="14628" width="0" style="446" hidden="1" customWidth="1"/>
    <col min="14629" max="14631" width="3.71428571428571" style="446" customWidth="1"/>
    <col min="14632" max="14632" width="12.7142857142857" style="446" customWidth="1"/>
    <col min="14633" max="14633" width="47.4285714285714" style="446" customWidth="1"/>
    <col min="14634" max="14637" width="0" style="446" hidden="1" customWidth="1"/>
    <col min="14638" max="14638" width="11.7142857142857" style="446" customWidth="1"/>
    <col min="14639" max="14639" width="6.42857142857143" style="446" customWidth="1"/>
    <col min="14640" max="14640" width="11.7142857142857" style="446" customWidth="1"/>
    <col min="14641" max="14641" width="0" style="446" hidden="1" customWidth="1"/>
    <col min="14642" max="14642" width="3.71428571428571" style="446" customWidth="1"/>
    <col min="14643" max="14643" width="11.1428571428571" style="446" customWidth="1"/>
    <col min="14644" max="14646" width="10.5714285714286" style="446"/>
    <col min="14647" max="14647" width="10.1428571428571" style="446" customWidth="1"/>
    <col min="14648" max="14876" width="10.5714285714286" style="446"/>
    <col min="14877" max="14884" width="0" style="446" hidden="1" customWidth="1"/>
    <col min="14885" max="14887" width="3.71428571428571" style="446" customWidth="1"/>
    <col min="14888" max="14888" width="12.7142857142857" style="446" customWidth="1"/>
    <col min="14889" max="14889" width="47.4285714285714" style="446" customWidth="1"/>
    <col min="14890" max="14893" width="0" style="446" hidden="1" customWidth="1"/>
    <col min="14894" max="14894" width="11.7142857142857" style="446" customWidth="1"/>
    <col min="14895" max="14895" width="6.42857142857143" style="446" customWidth="1"/>
    <col min="14896" max="14896" width="11.7142857142857" style="446" customWidth="1"/>
    <col min="14897" max="14897" width="0" style="446" hidden="1" customWidth="1"/>
    <col min="14898" max="14898" width="3.71428571428571" style="446" customWidth="1"/>
    <col min="14899" max="14899" width="11.1428571428571" style="446" customWidth="1"/>
    <col min="14900" max="14902" width="10.5714285714286" style="446"/>
    <col min="14903" max="14903" width="10.1428571428571" style="446" customWidth="1"/>
    <col min="14904" max="15132" width="10.5714285714286" style="446"/>
    <col min="15133" max="15140" width="0" style="446" hidden="1" customWidth="1"/>
    <col min="15141" max="15143" width="3.71428571428571" style="446" customWidth="1"/>
    <col min="15144" max="15144" width="12.7142857142857" style="446" customWidth="1"/>
    <col min="15145" max="15145" width="47.4285714285714" style="446" customWidth="1"/>
    <col min="15146" max="15149" width="0" style="446" hidden="1" customWidth="1"/>
    <col min="15150" max="15150" width="11.7142857142857" style="446" customWidth="1"/>
    <col min="15151" max="15151" width="6.42857142857143" style="446" customWidth="1"/>
    <col min="15152" max="15152" width="11.7142857142857" style="446" customWidth="1"/>
    <col min="15153" max="15153" width="0" style="446" hidden="1" customWidth="1"/>
    <col min="15154" max="15154" width="3.71428571428571" style="446" customWidth="1"/>
    <col min="15155" max="15155" width="11.1428571428571" style="446" customWidth="1"/>
    <col min="15156" max="15158" width="10.5714285714286" style="446"/>
    <col min="15159" max="15159" width="10.1428571428571" style="446" customWidth="1"/>
    <col min="15160" max="15388" width="10.5714285714286" style="446"/>
    <col min="15389" max="15396" width="0" style="446" hidden="1" customWidth="1"/>
    <col min="15397" max="15399" width="3.71428571428571" style="446" customWidth="1"/>
    <col min="15400" max="15400" width="12.7142857142857" style="446" customWidth="1"/>
    <col min="15401" max="15401" width="47.4285714285714" style="446" customWidth="1"/>
    <col min="15402" max="15405" width="0" style="446" hidden="1" customWidth="1"/>
    <col min="15406" max="15406" width="11.7142857142857" style="446" customWidth="1"/>
    <col min="15407" max="15407" width="6.42857142857143" style="446" customWidth="1"/>
    <col min="15408" max="15408" width="11.7142857142857" style="446" customWidth="1"/>
    <col min="15409" max="15409" width="0" style="446" hidden="1" customWidth="1"/>
    <col min="15410" max="15410" width="3.71428571428571" style="446" customWidth="1"/>
    <col min="15411" max="15411" width="11.1428571428571" style="446" customWidth="1"/>
    <col min="15412" max="15414" width="10.5714285714286" style="446"/>
    <col min="15415" max="15415" width="10.1428571428571" style="446" customWidth="1"/>
    <col min="15416" max="15644" width="10.5714285714286" style="446"/>
    <col min="15645" max="15652" width="0" style="446" hidden="1" customWidth="1"/>
    <col min="15653" max="15655" width="3.71428571428571" style="446" customWidth="1"/>
    <col min="15656" max="15656" width="12.7142857142857" style="446" customWidth="1"/>
    <col min="15657" max="15657" width="47.4285714285714" style="446" customWidth="1"/>
    <col min="15658" max="15661" width="0" style="446" hidden="1" customWidth="1"/>
    <col min="15662" max="15662" width="11.7142857142857" style="446" customWidth="1"/>
    <col min="15663" max="15663" width="6.42857142857143" style="446" customWidth="1"/>
    <col min="15664" max="15664" width="11.7142857142857" style="446" customWidth="1"/>
    <col min="15665" max="15665" width="0" style="446" hidden="1" customWidth="1"/>
    <col min="15666" max="15666" width="3.71428571428571" style="446" customWidth="1"/>
    <col min="15667" max="15667" width="11.1428571428571" style="446" customWidth="1"/>
    <col min="15668" max="15670" width="10.5714285714286" style="446"/>
    <col min="15671" max="15671" width="10.1428571428571" style="446" customWidth="1"/>
    <col min="15672" max="15900" width="10.5714285714286" style="446"/>
    <col min="15901" max="15908" width="0" style="446" hidden="1" customWidth="1"/>
    <col min="15909" max="15911" width="3.71428571428571" style="446" customWidth="1"/>
    <col min="15912" max="15912" width="12.7142857142857" style="446" customWidth="1"/>
    <col min="15913" max="15913" width="47.4285714285714" style="446" customWidth="1"/>
    <col min="15914" max="15917" width="0" style="446" hidden="1" customWidth="1"/>
    <col min="15918" max="15918" width="11.7142857142857" style="446" customWidth="1"/>
    <col min="15919" max="15919" width="6.42857142857143" style="446" customWidth="1"/>
    <col min="15920" max="15920" width="11.7142857142857" style="446" customWidth="1"/>
    <col min="15921" max="15921" width="0" style="446" hidden="1" customWidth="1"/>
    <col min="15922" max="15922" width="3.71428571428571" style="446" customWidth="1"/>
    <col min="15923" max="15923" width="11.1428571428571" style="446" customWidth="1"/>
    <col min="15924" max="15926" width="10.5714285714286" style="446"/>
    <col min="15927" max="15927" width="10.1428571428571" style="446" customWidth="1"/>
    <col min="15928" max="16156" width="10.5714285714286" style="446"/>
    <col min="16157" max="16164" width="0" style="446" hidden="1" customWidth="1"/>
    <col min="16165" max="16167" width="3.71428571428571" style="446" customWidth="1"/>
    <col min="16168" max="16168" width="12.7142857142857" style="446" customWidth="1"/>
    <col min="16169" max="16169" width="47.4285714285714" style="446" customWidth="1"/>
    <col min="16170" max="16173" width="0" style="446" hidden="1" customWidth="1"/>
    <col min="16174" max="16174" width="11.7142857142857" style="446" customWidth="1"/>
    <col min="16175" max="16175" width="6.42857142857143" style="446" customWidth="1"/>
    <col min="16176" max="16176" width="11.7142857142857" style="446" customWidth="1"/>
    <col min="16177" max="16177" width="0" style="446" hidden="1" customWidth="1"/>
    <col min="16178" max="16178" width="3.71428571428571" style="446" customWidth="1"/>
    <col min="16179" max="16179" width="11.1428571428571" style="446" customWidth="1"/>
    <col min="16180" max="16182" width="10.5714285714286" style="446"/>
    <col min="16183" max="16183" width="10.1428571428571" style="446" customWidth="1"/>
    <col min="16184" max="16384" width="10.5714285714286" style="446"/>
  </cols>
  <sheetData>
    <row r="1" ht="14.25" hidden="1"/>
    <row r="2" ht="14.25" hidden="1"/>
    <row r="3" ht="14.25" hidden="1"/>
    <row r="4" spans="10:49" ht="3" customHeight="1">
      <c r="J4" s="451"/>
      <c r="K4" s="451"/>
      <c r="L4" s="447"/>
      <c r="M4" s="447"/>
      <c r="N4" s="447"/>
      <c r="O4" s="454"/>
      <c r="P4" s="454"/>
      <c r="Q4" s="454"/>
      <c r="R4" s="454"/>
      <c r="S4" s="454"/>
      <c r="T4" s="454"/>
      <c r="U4" s="447"/>
      <c r="V4" s="946"/>
      <c r="W4" s="946"/>
      <c r="X4" s="946"/>
      <c r="Y4" s="946"/>
      <c r="Z4" s="946"/>
      <c r="AA4" s="946"/>
      <c r="AB4" s="1075"/>
      <c r="AC4" s="946"/>
      <c r="AD4" s="946"/>
      <c r="AE4" s="946"/>
      <c r="AF4" s="946"/>
      <c r="AG4" s="946"/>
      <c r="AH4" s="946"/>
      <c r="AI4" s="1075"/>
      <c r="AJ4" s="946"/>
      <c r="AK4" s="946"/>
      <c r="AL4" s="946"/>
      <c r="AM4" s="946"/>
      <c r="AN4" s="946"/>
      <c r="AO4" s="946"/>
      <c r="AP4" s="1075"/>
      <c r="AQ4" s="946"/>
      <c r="AR4" s="946"/>
      <c r="AS4" s="946"/>
      <c r="AT4" s="946"/>
      <c r="AU4" s="946"/>
      <c r="AV4" s="946"/>
      <c r="AW4" s="1075"/>
    </row>
    <row r="5" spans="10:49" ht="22.5" customHeight="1">
      <c r="J5" s="451"/>
      <c r="K5" s="451"/>
      <c r="L5" s="1297" t="s">
        <v>616</v>
      </c>
      <c r="M5" s="1297"/>
      <c r="N5" s="1297"/>
      <c r="O5" s="1297"/>
      <c r="P5" s="1297"/>
      <c r="Q5" s="1297"/>
      <c r="R5" s="1297"/>
      <c r="S5" s="1297"/>
      <c r="T5" s="1297"/>
      <c r="U5" s="467"/>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row>
    <row r="6" spans="10:49" ht="3" customHeight="1">
      <c r="J6" s="451"/>
      <c r="K6" s="451"/>
      <c r="L6" s="447"/>
      <c r="M6" s="447"/>
      <c r="N6" s="447"/>
      <c r="O6" s="450"/>
      <c r="P6" s="450"/>
      <c r="Q6" s="450"/>
      <c r="R6" s="450"/>
      <c r="S6" s="450"/>
      <c r="T6" s="450"/>
      <c r="U6" s="447"/>
      <c r="V6" s="1079"/>
      <c r="W6" s="1079"/>
      <c r="X6" s="1079"/>
      <c r="Y6" s="1079"/>
      <c r="Z6" s="1079"/>
      <c r="AA6" s="1079"/>
      <c r="AB6" s="1075"/>
      <c r="AC6" s="1079"/>
      <c r="AD6" s="1079"/>
      <c r="AE6" s="1079"/>
      <c r="AF6" s="1079"/>
      <c r="AG6" s="1079"/>
      <c r="AH6" s="1079"/>
      <c r="AI6" s="1075"/>
      <c r="AJ6" s="1079"/>
      <c r="AK6" s="1079"/>
      <c r="AL6" s="1079"/>
      <c r="AM6" s="1079"/>
      <c r="AN6" s="1079"/>
      <c r="AO6" s="1079"/>
      <c r="AP6" s="1075"/>
      <c r="AQ6" s="1079"/>
      <c r="AR6" s="1079"/>
      <c r="AS6" s="1079"/>
      <c r="AT6" s="1079"/>
      <c r="AU6" s="1079"/>
      <c r="AV6" s="1079"/>
      <c r="AW6" s="1075"/>
    </row>
    <row r="7" spans="1:56" s="746" customFormat="1" ht="11.25" hidden="1">
      <c r="A7" s="1123"/>
      <c r="B7" s="1123"/>
      <c r="C7" s="1123"/>
      <c r="D7" s="1123"/>
      <c r="E7" s="1123"/>
      <c r="F7" s="1123"/>
      <c r="G7" s="1123"/>
      <c r="H7" s="1123"/>
      <c r="L7" s="1174"/>
      <c r="M7" s="1046"/>
      <c r="O7" s="1303"/>
      <c r="P7" s="1303"/>
      <c r="Q7" s="1303"/>
      <c r="R7" s="1303"/>
      <c r="S7" s="1303"/>
      <c r="T7" s="1303"/>
      <c r="U7" s="780"/>
      <c r="V7"/>
      <c r="W7"/>
      <c r="X7"/>
      <c r="Y7"/>
      <c r="Z7"/>
      <c r="AA7"/>
      <c r="AB7"/>
      <c r="AC7"/>
      <c r="AD7"/>
      <c r="AE7"/>
      <c r="AF7"/>
      <c r="AG7"/>
      <c r="AH7"/>
      <c r="AI7"/>
      <c r="AJ7"/>
      <c r="AK7"/>
      <c r="AL7"/>
      <c r="AM7"/>
      <c r="AN7"/>
      <c r="AO7"/>
      <c r="AP7"/>
      <c r="AQ7"/>
      <c r="AR7"/>
      <c r="AS7"/>
      <c r="AT7"/>
      <c r="AU7"/>
      <c r="AV7"/>
      <c r="AW7"/>
      <c r="AX7" s="780"/>
      <c r="AZ7" s="1123"/>
      <c r="BA7" s="1123"/>
      <c r="BB7" s="1123"/>
      <c r="BC7" s="1123"/>
      <c r="BD7" s="1123"/>
    </row>
    <row r="8" spans="7:62" s="461" customFormat="1" ht="18.75">
      <c r="G8" s="460"/>
      <c r="H8" s="460"/>
      <c r="L8" s="469"/>
      <c r="M8" s="586" t="str">
        <f>"Дата подачи заявления об "&amp;IF(datePr_ch="","утверждении","изменении")&amp;" тарифов"</f>
        <v>Дата подачи заявления об утверждении тарифов</v>
      </c>
      <c r="N8" s="1127"/>
      <c r="O8" s="1304" t="str">
        <f>IF(datePr_ch="",IF(datePr="","",datePr),datePr_ch)</f>
        <v>20.04.2021</v>
      </c>
      <c r="P8" s="1304"/>
      <c r="Q8" s="1304"/>
      <c r="R8" s="1304"/>
      <c r="S8" s="1304"/>
      <c r="T8" s="1304"/>
      <c r="U8" s="635"/>
      <c r="V8"/>
      <c r="W8"/>
      <c r="X8"/>
      <c r="Y8"/>
      <c r="Z8"/>
      <c r="AA8"/>
      <c r="AB8"/>
      <c r="AC8"/>
      <c r="AD8"/>
      <c r="AE8"/>
      <c r="AF8"/>
      <c r="AG8"/>
      <c r="AH8"/>
      <c r="AI8"/>
      <c r="AJ8"/>
      <c r="AK8"/>
      <c r="AL8"/>
      <c r="AM8"/>
      <c r="AN8"/>
      <c r="AO8"/>
      <c r="AP8"/>
      <c r="AQ8"/>
      <c r="AR8"/>
      <c r="AS8"/>
      <c r="AT8"/>
      <c r="AU8"/>
      <c r="AV8"/>
      <c r="AW8"/>
      <c r="AZ8" s="475"/>
      <c r="BA8" s="475"/>
      <c r="BB8" s="475"/>
      <c r="BC8" s="475"/>
      <c r="BD8" s="475"/>
      <c r="BE8" s="475"/>
      <c r="BF8" s="475"/>
      <c r="BG8" s="475"/>
      <c r="BH8" s="475"/>
      <c r="BI8" s="475"/>
      <c r="BJ8" s="475"/>
    </row>
    <row r="9" spans="7:62" s="461" customFormat="1" ht="22.5">
      <c r="G9" s="460"/>
      <c r="H9" s="460"/>
      <c r="L9" s="522"/>
      <c r="M9" s="586" t="str">
        <f>"Номер подачи заявления об "&amp;IF(numberPr_ch="","утверждении","изменении")&amp;" тарифов"</f>
        <v>Номер подачи заявления об утверждении тарифов</v>
      </c>
      <c r="N9" s="1127"/>
      <c r="O9" s="1304" t="str">
        <f>IF(numberPr_ch="",IF(numberPr="","",numberPr),numberPr_ch)</f>
        <v>01-03/12</v>
      </c>
      <c r="P9" s="1304"/>
      <c r="Q9" s="1304"/>
      <c r="R9" s="1304"/>
      <c r="S9" s="1304"/>
      <c r="T9" s="1304"/>
      <c r="U9" s="635"/>
      <c r="V9"/>
      <c r="W9"/>
      <c r="X9"/>
      <c r="Y9"/>
      <c r="Z9"/>
      <c r="AA9"/>
      <c r="AB9"/>
      <c r="AC9"/>
      <c r="AD9"/>
      <c r="AE9"/>
      <c r="AF9"/>
      <c r="AG9"/>
      <c r="AH9"/>
      <c r="AI9"/>
      <c r="AJ9"/>
      <c r="AK9"/>
      <c r="AL9"/>
      <c r="AM9"/>
      <c r="AN9"/>
      <c r="AO9"/>
      <c r="AP9"/>
      <c r="AQ9"/>
      <c r="AR9"/>
      <c r="AS9"/>
      <c r="AT9"/>
      <c r="AU9"/>
      <c r="AV9"/>
      <c r="AW9"/>
      <c r="AZ9" s="475"/>
      <c r="BA9" s="475"/>
      <c r="BB9" s="475"/>
      <c r="BC9" s="475"/>
      <c r="BD9" s="475"/>
      <c r="BE9" s="475"/>
      <c r="BF9" s="475"/>
      <c r="BG9" s="475"/>
      <c r="BH9" s="475"/>
      <c r="BI9" s="475"/>
      <c r="BJ9" s="475"/>
    </row>
    <row r="10" spans="1:56" s="746" customFormat="1" ht="11.25" hidden="1">
      <c r="A10" s="1123"/>
      <c r="B10" s="1123"/>
      <c r="C10" s="1123"/>
      <c r="D10" s="1123"/>
      <c r="E10" s="1123"/>
      <c r="F10" s="1123"/>
      <c r="G10" s="1123"/>
      <c r="H10" s="1123"/>
      <c r="L10" s="1174"/>
      <c r="M10" s="1046"/>
      <c r="O10" s="1303"/>
      <c r="P10" s="1303"/>
      <c r="Q10" s="1303"/>
      <c r="R10" s="1303"/>
      <c r="S10" s="1303"/>
      <c r="T10" s="1303"/>
      <c r="U10" s="780"/>
      <c r="V10"/>
      <c r="W10"/>
      <c r="X10"/>
      <c r="Y10"/>
      <c r="Z10"/>
      <c r="AA10"/>
      <c r="AB10"/>
      <c r="AC10"/>
      <c r="AD10"/>
      <c r="AE10"/>
      <c r="AF10"/>
      <c r="AG10"/>
      <c r="AH10"/>
      <c r="AI10"/>
      <c r="AJ10"/>
      <c r="AK10"/>
      <c r="AL10"/>
      <c r="AM10"/>
      <c r="AN10"/>
      <c r="AO10"/>
      <c r="AP10"/>
      <c r="AQ10"/>
      <c r="AR10"/>
      <c r="AS10"/>
      <c r="AT10"/>
      <c r="AU10"/>
      <c r="AV10"/>
      <c r="AW10"/>
      <c r="AX10" s="780"/>
      <c r="AZ10" s="1123"/>
      <c r="BA10" s="1123"/>
      <c r="BB10" s="1123"/>
      <c r="BC10" s="1123"/>
      <c r="BD10" s="1123"/>
    </row>
    <row r="11" spans="7:62" s="461" customFormat="1" ht="11.25" customHeight="1" hidden="1">
      <c r="G11" s="460"/>
      <c r="H11" s="460"/>
      <c r="L11" s="1298"/>
      <c r="M11" s="1298"/>
      <c r="N11" s="458"/>
      <c r="O11" s="1330"/>
      <c r="P11" s="1330"/>
      <c r="Q11" s="1330"/>
      <c r="R11" s="1330"/>
      <c r="S11" s="1330"/>
      <c r="T11" s="1330"/>
      <c r="U11" s="473" t="s">
        <v>371</v>
      </c>
      <c r="V11" s="1330"/>
      <c r="W11" s="1330"/>
      <c r="X11" s="1330"/>
      <c r="Y11" s="1330"/>
      <c r="Z11" s="1330"/>
      <c r="AA11" s="1330"/>
      <c r="AB11" s="959" t="s">
        <v>371</v>
      </c>
      <c r="AC11" s="1330"/>
      <c r="AD11" s="1330"/>
      <c r="AE11" s="1330"/>
      <c r="AF11" s="1330"/>
      <c r="AG11" s="1330"/>
      <c r="AH11" s="1330"/>
      <c r="AI11" s="959" t="s">
        <v>371</v>
      </c>
      <c r="AJ11" s="1330"/>
      <c r="AK11" s="1330"/>
      <c r="AL11" s="1330"/>
      <c r="AM11" s="1330"/>
      <c r="AN11" s="1330"/>
      <c r="AO11" s="1330"/>
      <c r="AP11" s="959" t="s">
        <v>371</v>
      </c>
      <c r="AQ11" s="1330"/>
      <c r="AR11" s="1330"/>
      <c r="AS11" s="1330"/>
      <c r="AT11" s="1330"/>
      <c r="AU11" s="1330"/>
      <c r="AV11" s="1330"/>
      <c r="AW11" s="959" t="s">
        <v>371</v>
      </c>
      <c r="AZ11" s="475"/>
      <c r="BA11" s="475"/>
      <c r="BB11" s="475"/>
      <c r="BC11" s="475"/>
      <c r="BD11" s="475"/>
      <c r="BE11" s="475"/>
      <c r="BF11" s="475"/>
      <c r="BG11" s="475"/>
      <c r="BH11" s="475"/>
      <c r="BI11" s="475"/>
      <c r="BJ11" s="475"/>
    </row>
    <row r="12" spans="10:49" ht="14.25">
      <c r="J12" s="451"/>
      <c r="K12" s="451"/>
      <c r="L12" s="447"/>
      <c r="M12" s="447"/>
      <c r="N12" s="447"/>
      <c r="O12" s="1328"/>
      <c r="P12" s="1328"/>
      <c r="Q12" s="1328"/>
      <c r="R12" s="1328"/>
      <c r="S12" s="1328"/>
      <c r="T12" s="1328"/>
      <c r="U12" s="1328"/>
      <c r="V12" s="1328" t="s">
        <v>3068</v>
      </c>
      <c r="W12" s="1328"/>
      <c r="X12" s="1328"/>
      <c r="Y12" s="1328"/>
      <c r="Z12" s="1328"/>
      <c r="AA12" s="1328"/>
      <c r="AB12" s="1328"/>
      <c r="AC12" s="1328" t="s">
        <v>3068</v>
      </c>
      <c r="AD12" s="1328"/>
      <c r="AE12" s="1328"/>
      <c r="AF12" s="1328"/>
      <c r="AG12" s="1328"/>
      <c r="AH12" s="1328"/>
      <c r="AI12" s="1328"/>
      <c r="AJ12" s="1328" t="s">
        <v>3068</v>
      </c>
      <c r="AK12" s="1328"/>
      <c r="AL12" s="1328"/>
      <c r="AM12" s="1328"/>
      <c r="AN12" s="1328"/>
      <c r="AO12" s="1328"/>
      <c r="AP12" s="1328"/>
      <c r="AQ12" s="1328" t="s">
        <v>3068</v>
      </c>
      <c r="AR12" s="1328"/>
      <c r="AS12" s="1328"/>
      <c r="AT12" s="1328"/>
      <c r="AU12" s="1328"/>
      <c r="AV12" s="1328"/>
      <c r="AW12" s="1328"/>
    </row>
    <row r="13" spans="10:51" ht="14.25">
      <c r="J13" s="451"/>
      <c r="K13" s="451"/>
      <c r="L13" s="1239" t="s">
        <v>445</v>
      </c>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t="s">
        <v>446</v>
      </c>
    </row>
    <row r="14" spans="10:51" ht="14.25" customHeight="1">
      <c r="J14" s="451"/>
      <c r="K14" s="451"/>
      <c r="L14" s="1311" t="s">
        <v>91</v>
      </c>
      <c r="M14" s="1311" t="s">
        <v>602</v>
      </c>
      <c r="N14" s="491"/>
      <c r="O14" s="1312" t="s">
        <v>604</v>
      </c>
      <c r="P14" s="1313"/>
      <c r="Q14" s="1313"/>
      <c r="R14" s="1313"/>
      <c r="S14" s="1313"/>
      <c r="T14" s="1314"/>
      <c r="U14" s="1294" t="s">
        <v>339</v>
      </c>
      <c r="V14" s="1312" t="s">
        <v>604</v>
      </c>
      <c r="W14" s="1313"/>
      <c r="X14" s="1313"/>
      <c r="Y14" s="1313"/>
      <c r="Z14" s="1313"/>
      <c r="AA14" s="1314"/>
      <c r="AB14" s="1294" t="s">
        <v>339</v>
      </c>
      <c r="AC14" s="1312" t="s">
        <v>604</v>
      </c>
      <c r="AD14" s="1313"/>
      <c r="AE14" s="1313"/>
      <c r="AF14" s="1313"/>
      <c r="AG14" s="1313"/>
      <c r="AH14" s="1314"/>
      <c r="AI14" s="1294" t="s">
        <v>339</v>
      </c>
      <c r="AJ14" s="1312" t="s">
        <v>604</v>
      </c>
      <c r="AK14" s="1313"/>
      <c r="AL14" s="1313"/>
      <c r="AM14" s="1313"/>
      <c r="AN14" s="1313"/>
      <c r="AO14" s="1314"/>
      <c r="AP14" s="1294" t="s">
        <v>339</v>
      </c>
      <c r="AQ14" s="1312" t="s">
        <v>604</v>
      </c>
      <c r="AR14" s="1313"/>
      <c r="AS14" s="1313"/>
      <c r="AT14" s="1313"/>
      <c r="AU14" s="1313"/>
      <c r="AV14" s="1314"/>
      <c r="AW14" s="1294" t="s">
        <v>339</v>
      </c>
      <c r="AX14" s="1308" t="s">
        <v>274</v>
      </c>
      <c r="AY14" s="1239"/>
    </row>
    <row r="15" spans="7:62" s="493" customFormat="1" ht="14.25" customHeight="1">
      <c r="G15" s="501"/>
      <c r="H15" s="501"/>
      <c r="I15" s="501"/>
      <c r="J15" s="499"/>
      <c r="K15" s="499"/>
      <c r="L15" s="1311"/>
      <c r="M15" s="1311"/>
      <c r="N15" s="491"/>
      <c r="O15" s="1317" t="s">
        <v>578</v>
      </c>
      <c r="P15" s="1315" t="s">
        <v>270</v>
      </c>
      <c r="Q15" s="1316"/>
      <c r="R15" s="1292" t="s">
        <v>615</v>
      </c>
      <c r="S15" s="1292"/>
      <c r="T15" s="1293"/>
      <c r="U15" s="1295"/>
      <c r="V15" s="1317" t="s">
        <v>578</v>
      </c>
      <c r="W15" s="1315" t="s">
        <v>270</v>
      </c>
      <c r="X15" s="1316"/>
      <c r="Y15" s="1292" t="s">
        <v>615</v>
      </c>
      <c r="Z15" s="1292"/>
      <c r="AA15" s="1293"/>
      <c r="AB15" s="1295"/>
      <c r="AC15" s="1317" t="s">
        <v>578</v>
      </c>
      <c r="AD15" s="1315" t="s">
        <v>270</v>
      </c>
      <c r="AE15" s="1316"/>
      <c r="AF15" s="1292" t="s">
        <v>615</v>
      </c>
      <c r="AG15" s="1292"/>
      <c r="AH15" s="1293"/>
      <c r="AI15" s="1295"/>
      <c r="AJ15" s="1317" t="s">
        <v>578</v>
      </c>
      <c r="AK15" s="1315" t="s">
        <v>270</v>
      </c>
      <c r="AL15" s="1316"/>
      <c r="AM15" s="1292" t="s">
        <v>615</v>
      </c>
      <c r="AN15" s="1292"/>
      <c r="AO15" s="1293"/>
      <c r="AP15" s="1295"/>
      <c r="AQ15" s="1317" t="s">
        <v>578</v>
      </c>
      <c r="AR15" s="1315" t="s">
        <v>270</v>
      </c>
      <c r="AS15" s="1316"/>
      <c r="AT15" s="1292" t="s">
        <v>615</v>
      </c>
      <c r="AU15" s="1292"/>
      <c r="AV15" s="1293"/>
      <c r="AW15" s="1295"/>
      <c r="AX15" s="1309"/>
      <c r="AY15" s="1239"/>
      <c r="AZ15" s="554"/>
      <c r="BA15" s="554"/>
      <c r="BB15" s="554"/>
      <c r="BC15" s="554"/>
      <c r="BD15" s="554"/>
      <c r="BE15" s="554"/>
      <c r="BF15" s="554"/>
      <c r="BG15" s="554"/>
      <c r="BH15" s="554"/>
      <c r="BI15" s="554"/>
      <c r="BJ15" s="554"/>
    </row>
    <row r="16" spans="10:51" ht="33.75" customHeight="1">
      <c r="J16" s="451"/>
      <c r="K16" s="451"/>
      <c r="L16" s="1311"/>
      <c r="M16" s="1311"/>
      <c r="N16" s="490"/>
      <c r="O16" s="1318"/>
      <c r="P16" s="505" t="s">
        <v>670</v>
      </c>
      <c r="Q16" s="505" t="s">
        <v>671</v>
      </c>
      <c r="R16" s="506" t="s">
        <v>273</v>
      </c>
      <c r="S16" s="1306" t="s">
        <v>272</v>
      </c>
      <c r="T16" s="1307"/>
      <c r="U16" s="1296"/>
      <c r="V16" s="1318"/>
      <c r="W16" s="719" t="s">
        <v>670</v>
      </c>
      <c r="X16" s="719" t="s">
        <v>671</v>
      </c>
      <c r="Y16" s="1189" t="s">
        <v>273</v>
      </c>
      <c r="Z16" s="1306" t="s">
        <v>272</v>
      </c>
      <c r="AA16" s="1307"/>
      <c r="AB16" s="1296"/>
      <c r="AC16" s="1318"/>
      <c r="AD16" s="719" t="s">
        <v>670</v>
      </c>
      <c r="AE16" s="719" t="s">
        <v>671</v>
      </c>
      <c r="AF16" s="1189" t="s">
        <v>273</v>
      </c>
      <c r="AG16" s="1306" t="s">
        <v>272</v>
      </c>
      <c r="AH16" s="1307"/>
      <c r="AI16" s="1296"/>
      <c r="AJ16" s="1318"/>
      <c r="AK16" s="719" t="s">
        <v>670</v>
      </c>
      <c r="AL16" s="719" t="s">
        <v>671</v>
      </c>
      <c r="AM16" s="1189" t="s">
        <v>273</v>
      </c>
      <c r="AN16" s="1306" t="s">
        <v>272</v>
      </c>
      <c r="AO16" s="1307"/>
      <c r="AP16" s="1296"/>
      <c r="AQ16" s="1318"/>
      <c r="AR16" s="719" t="s">
        <v>670</v>
      </c>
      <c r="AS16" s="719" t="s">
        <v>671</v>
      </c>
      <c r="AT16" s="1189" t="s">
        <v>273</v>
      </c>
      <c r="AU16" s="1306" t="s">
        <v>272</v>
      </c>
      <c r="AV16" s="1307"/>
      <c r="AW16" s="1296"/>
      <c r="AX16" s="1310"/>
      <c r="AY16" s="1239"/>
    </row>
    <row r="17" spans="10:51" ht="14.25">
      <c r="J17" s="451"/>
      <c r="K17" s="459">
        <v>1</v>
      </c>
      <c r="L17" s="448" t="s">
        <v>92</v>
      </c>
      <c r="M17" s="448" t="s">
        <v>48</v>
      </c>
      <c r="N17" s="466" t="s">
        <v>48</v>
      </c>
      <c r="O17" s="457">
        <f ca="1">OFFSET(O17,0,-1)+1</f>
        <v>3</v>
      </c>
      <c r="P17" s="457">
        <f ca="1">OFFSET(P17,0,-1)+1</f>
        <v>4</v>
      </c>
      <c r="Q17" s="457">
        <f ca="1">OFFSET(Q17,0,-1)+1</f>
        <v>5</v>
      </c>
      <c r="R17" s="457">
        <f ca="1">OFFSET(R17,0,-1)+1</f>
        <v>6</v>
      </c>
      <c r="S17" s="1299">
        <f ca="1">OFFSET(S17,0,-1)+1</f>
        <v>7</v>
      </c>
      <c r="T17" s="1299"/>
      <c r="U17" s="457">
        <f ca="1">OFFSET(U17,0,-2)+1</f>
        <v>8</v>
      </c>
      <c r="V17" s="1191">
        <f ca="1">OFFSET(V17,0,-1)+1</f>
        <v>9</v>
      </c>
      <c r="W17" s="1191">
        <f ca="1">OFFSET(W17,0,-1)+1</f>
        <v>10</v>
      </c>
      <c r="X17" s="1191">
        <f ca="1">OFFSET(X17,0,-1)+1</f>
        <v>11</v>
      </c>
      <c r="Y17" s="1191">
        <f ca="1">OFFSET(Y17,0,-1)+1</f>
        <v>12</v>
      </c>
      <c r="Z17" s="1299">
        <f ca="1">OFFSET(Z17,0,-1)+1</f>
        <v>13</v>
      </c>
      <c r="AA17" s="1299"/>
      <c r="AB17" s="1191">
        <f ca="1">OFFSET(AB17,0,-2)+1</f>
        <v>14</v>
      </c>
      <c r="AC17" s="1191">
        <f ca="1">OFFSET(AC17,0,-1)+1</f>
        <v>15</v>
      </c>
      <c r="AD17" s="1191">
        <f ca="1">OFFSET(AD17,0,-1)+1</f>
        <v>16</v>
      </c>
      <c r="AE17" s="1191">
        <f ca="1">OFFSET(AE17,0,-1)+1</f>
        <v>17</v>
      </c>
      <c r="AF17" s="1191">
        <f ca="1">OFFSET(AF17,0,-1)+1</f>
        <v>18</v>
      </c>
      <c r="AG17" s="1299">
        <f ca="1">OFFSET(AG17,0,-1)+1</f>
        <v>19</v>
      </c>
      <c r="AH17" s="1299"/>
      <c r="AI17" s="1191">
        <f ca="1">OFFSET(AI17,0,-2)+1</f>
        <v>20</v>
      </c>
      <c r="AJ17" s="1191">
        <f ca="1">OFFSET(AJ17,0,-1)+1</f>
        <v>21</v>
      </c>
      <c r="AK17" s="1191">
        <f ca="1">OFFSET(AK17,0,-1)+1</f>
        <v>22</v>
      </c>
      <c r="AL17" s="1191">
        <f ca="1">OFFSET(AL17,0,-1)+1</f>
        <v>23</v>
      </c>
      <c r="AM17" s="1191">
        <f ca="1">OFFSET(AM17,0,-1)+1</f>
        <v>24</v>
      </c>
      <c r="AN17" s="1299">
        <f ca="1">OFFSET(AN17,0,-1)+1</f>
        <v>25</v>
      </c>
      <c r="AO17" s="1299"/>
      <c r="AP17" s="1191">
        <f ca="1">OFFSET(AP17,0,-2)+1</f>
        <v>26</v>
      </c>
      <c r="AQ17" s="1191">
        <f ca="1">OFFSET(AQ17,0,-1)+1</f>
        <v>27</v>
      </c>
      <c r="AR17" s="1191">
        <f ca="1">OFFSET(AR17,0,-1)+1</f>
        <v>28</v>
      </c>
      <c r="AS17" s="1191">
        <f ca="1">OFFSET(AS17,0,-1)+1</f>
        <v>29</v>
      </c>
      <c r="AT17" s="1191">
        <f ca="1">OFFSET(AT17,0,-1)+1</f>
        <v>30</v>
      </c>
      <c r="AU17" s="1299">
        <f ca="1">OFFSET(AU17,0,-1)+1</f>
        <v>31</v>
      </c>
      <c r="AV17" s="1299"/>
      <c r="AW17" s="1191">
        <f ca="1">OFFSET(AW17,0,-2)+1</f>
        <v>32</v>
      </c>
      <c r="AX17" s="465">
        <f ca="1">OFFSET(AX17,0,-1)</f>
        <v>32</v>
      </c>
      <c r="AY17" s="457">
        <f ca="1">OFFSET(AY17,0,-1)+1</f>
        <v>33</v>
      </c>
    </row>
    <row r="18" spans="1:51" ht="22.5">
      <c r="A18" s="1282">
        <v>1</v>
      </c>
      <c r="B18" s="888"/>
      <c r="C18" s="888"/>
      <c r="D18" s="888"/>
      <c r="E18" s="889"/>
      <c r="F18" s="890"/>
      <c r="G18" s="890"/>
      <c r="H18" s="890"/>
      <c r="I18" s="891"/>
      <c r="J18" s="886"/>
      <c r="K18" s="893"/>
      <c r="L18" s="562">
        <f>mergeValue(A18)</f>
        <v>1</v>
      </c>
      <c r="M18" s="610" t="s">
        <v>19</v>
      </c>
      <c r="N18" s="549"/>
      <c r="O18" s="1325" t="str">
        <f>IF('Перечень тарифов'!J21="","",""&amp;'Перечень тарифов'!J21&amp;"")</f>
        <v>Тариф на передачу тепловой энергии , вырабатываемой АО "Уралредмет"</v>
      </c>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5"/>
      <c r="AL18" s="1325"/>
      <c r="AM18" s="1325"/>
      <c r="AN18" s="1325"/>
      <c r="AO18" s="1325"/>
      <c r="AP18" s="1325"/>
      <c r="AQ18" s="1325"/>
      <c r="AR18" s="1325"/>
      <c r="AS18" s="1325"/>
      <c r="AT18" s="1325"/>
      <c r="AU18" s="1325"/>
      <c r="AV18" s="1325"/>
      <c r="AW18" s="1325"/>
      <c r="AX18" s="1325"/>
      <c r="AY18" s="1131" t="s">
        <v>718</v>
      </c>
    </row>
    <row r="19" spans="1:51" ht="14.25" hidden="1">
      <c r="A19" s="1282"/>
      <c r="B19" s="1282">
        <v>1</v>
      </c>
      <c r="C19" s="888"/>
      <c r="D19" s="888"/>
      <c r="E19" s="890"/>
      <c r="F19" s="890"/>
      <c r="G19" s="890"/>
      <c r="H19" s="890"/>
      <c r="I19" s="885"/>
      <c r="J19" s="884"/>
      <c r="K19" s="887"/>
      <c r="L19" s="562" t="str">
        <f>mergeValue(A19)&amp;"."&amp;mergeValue(B19)</f>
        <v>1.1</v>
      </c>
      <c r="M19" s="516"/>
      <c r="N19" s="549"/>
      <c r="O19" s="1325"/>
      <c r="P19" s="1325"/>
      <c r="Q19" s="1325"/>
      <c r="R19" s="1325"/>
      <c r="S19" s="1325"/>
      <c r="T19" s="1325"/>
      <c r="U19" s="1325"/>
      <c r="V19" s="1325"/>
      <c r="W19" s="1325"/>
      <c r="X19" s="1325"/>
      <c r="Y19" s="1325"/>
      <c r="Z19" s="1325"/>
      <c r="AA19" s="1325"/>
      <c r="AB19" s="1325"/>
      <c r="AC19" s="1325"/>
      <c r="AD19" s="1325"/>
      <c r="AE19" s="1325"/>
      <c r="AF19" s="1325"/>
      <c r="AG19" s="1325"/>
      <c r="AH19" s="1325"/>
      <c r="AI19" s="1325"/>
      <c r="AJ19" s="1325"/>
      <c r="AK19" s="1325"/>
      <c r="AL19" s="1325"/>
      <c r="AM19" s="1325"/>
      <c r="AN19" s="1325"/>
      <c r="AO19" s="1325"/>
      <c r="AP19" s="1325"/>
      <c r="AQ19" s="1325"/>
      <c r="AR19" s="1325"/>
      <c r="AS19" s="1325"/>
      <c r="AT19" s="1325"/>
      <c r="AU19" s="1325"/>
      <c r="AV19" s="1325"/>
      <c r="AW19" s="1325"/>
      <c r="AX19" s="1325"/>
      <c r="AY19" s="1131"/>
    </row>
    <row r="20" spans="1:51" ht="14.25" hidden="1">
      <c r="A20" s="1282"/>
      <c r="B20" s="1282"/>
      <c r="C20" s="1282">
        <v>1</v>
      </c>
      <c r="D20" s="888"/>
      <c r="E20" s="890"/>
      <c r="F20" s="890"/>
      <c r="G20" s="890"/>
      <c r="H20" s="890"/>
      <c r="I20" s="892"/>
      <c r="J20" s="884"/>
      <c r="K20" s="887"/>
      <c r="L20" s="562" t="str">
        <f>mergeValue(A20)&amp;"."&amp;mergeValue(B20)&amp;"."&amp;mergeValue(C20)</f>
        <v>1.1.1</v>
      </c>
      <c r="M20" s="517"/>
      <c r="N20" s="549"/>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1325"/>
      <c r="AO20" s="1325"/>
      <c r="AP20" s="1325"/>
      <c r="AQ20" s="1325"/>
      <c r="AR20" s="1325"/>
      <c r="AS20" s="1325"/>
      <c r="AT20" s="1325"/>
      <c r="AU20" s="1325"/>
      <c r="AV20" s="1325"/>
      <c r="AW20" s="1325"/>
      <c r="AX20" s="1325"/>
      <c r="AY20" s="1131"/>
    </row>
    <row r="21" spans="1:51" ht="14.25" hidden="1">
      <c r="A21" s="1282"/>
      <c r="B21" s="1282"/>
      <c r="C21" s="1282"/>
      <c r="D21" s="1282">
        <v>1</v>
      </c>
      <c r="E21" s="890"/>
      <c r="F21" s="890"/>
      <c r="G21" s="890"/>
      <c r="H21" s="890"/>
      <c r="I21" s="892"/>
      <c r="J21" s="884"/>
      <c r="K21" s="887"/>
      <c r="L21" s="562" t="str">
        <f>mergeValue(A21)&amp;"."&amp;mergeValue(B21)&amp;"."&amp;mergeValue(C21)&amp;"."&amp;mergeValue(D21)</f>
        <v>1.1.1.1</v>
      </c>
      <c r="M21" s="518"/>
      <c r="N21" s="549"/>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c r="AM21" s="1325"/>
      <c r="AN21" s="1325"/>
      <c r="AO21" s="1325"/>
      <c r="AP21" s="1325"/>
      <c r="AQ21" s="1325"/>
      <c r="AR21" s="1325"/>
      <c r="AS21" s="1325"/>
      <c r="AT21" s="1325"/>
      <c r="AU21" s="1325"/>
      <c r="AV21" s="1325"/>
      <c r="AW21" s="1325"/>
      <c r="AX21" s="1325"/>
      <c r="AY21" s="1131"/>
    </row>
    <row r="22" spans="1:51" ht="11.25" customHeight="1" hidden="1">
      <c r="A22" s="1282"/>
      <c r="B22" s="1282"/>
      <c r="C22" s="1282"/>
      <c r="D22" s="1282"/>
      <c r="E22" s="1282">
        <v>1</v>
      </c>
      <c r="F22" s="890"/>
      <c r="G22" s="890"/>
      <c r="H22" s="888">
        <v>1</v>
      </c>
      <c r="I22" s="1282">
        <v>1</v>
      </c>
      <c r="J22" s="890"/>
      <c r="K22" s="895"/>
      <c r="L22" s="562"/>
      <c r="M22" s="524"/>
      <c r="N22" s="550"/>
      <c r="O22" s="600"/>
      <c r="P22" s="600"/>
      <c r="Q22" s="600"/>
      <c r="R22" s="600"/>
      <c r="S22" s="600"/>
      <c r="T22" s="600"/>
      <c r="U22" s="600"/>
      <c r="V22" s="1194"/>
      <c r="W22" s="1194"/>
      <c r="X22" s="1194"/>
      <c r="Y22" s="1194"/>
      <c r="Z22" s="1194"/>
      <c r="AA22" s="1194"/>
      <c r="AB22" s="1194"/>
      <c r="AC22" s="1194"/>
      <c r="AD22" s="1194"/>
      <c r="AE22" s="1194"/>
      <c r="AF22" s="1194"/>
      <c r="AG22" s="1194"/>
      <c r="AH22" s="1194"/>
      <c r="AI22" s="1194"/>
      <c r="AJ22" s="1194"/>
      <c r="AK22" s="1194"/>
      <c r="AL22" s="1194"/>
      <c r="AM22" s="1194"/>
      <c r="AN22" s="1194"/>
      <c r="AO22" s="1194"/>
      <c r="AP22" s="1194"/>
      <c r="AQ22" s="1194"/>
      <c r="AR22" s="1194"/>
      <c r="AS22" s="1194"/>
      <c r="AT22" s="1194"/>
      <c r="AU22" s="1194"/>
      <c r="AV22" s="1194"/>
      <c r="AW22" s="1194"/>
      <c r="AX22" s="478"/>
      <c r="AY22" s="1092"/>
    </row>
    <row r="23" spans="1:55" ht="33.75">
      <c r="A23" s="1282"/>
      <c r="B23" s="1282"/>
      <c r="C23" s="1282"/>
      <c r="D23" s="1282"/>
      <c r="E23" s="1282"/>
      <c r="F23" s="1282">
        <v>1</v>
      </c>
      <c r="G23" s="888"/>
      <c r="H23" s="888"/>
      <c r="I23" s="1282"/>
      <c r="J23" s="1282">
        <v>1</v>
      </c>
      <c r="K23" s="896"/>
      <c r="L23" s="562" t="str">
        <f>mergeValue(A23)&amp;"."&amp;mergeValue(B23)&amp;"."&amp;mergeValue(C23)&amp;"."&amp;mergeValue(D23)&amp;"."&amp;mergeValue(F23)</f>
        <v>1.1.1.1.1</v>
      </c>
      <c r="M23" s="525" t="s">
        <v>9</v>
      </c>
      <c r="N23" s="550"/>
      <c r="O23" s="1284" t="s">
        <v>303</v>
      </c>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284"/>
      <c r="AV23" s="1284"/>
      <c r="AW23" s="1284"/>
      <c r="AX23" s="1284"/>
      <c r="AY23" s="1131" t="s">
        <v>720</v>
      </c>
      <c r="BA23" s="474" t="str">
        <f>strCheckUnique(BB23:BB26)</f>
        <v/>
      </c>
      <c r="BC23" s="474"/>
    </row>
    <row r="24" spans="1:57" ht="99" customHeight="1">
      <c r="A24" s="1282"/>
      <c r="B24" s="1282"/>
      <c r="C24" s="1282"/>
      <c r="D24" s="1282"/>
      <c r="E24" s="1282"/>
      <c r="F24" s="1282"/>
      <c r="G24" s="888">
        <v>1</v>
      </c>
      <c r="H24" s="888"/>
      <c r="I24" s="1282"/>
      <c r="J24" s="1282"/>
      <c r="K24" s="896">
        <v>1</v>
      </c>
      <c r="L24" s="562" t="str">
        <f>mergeValue(A24)&amp;"."&amp;mergeValue(B24)&amp;"."&amp;mergeValue(C24)&amp;"."&amp;mergeValue(D24)&amp;"."&amp;mergeValue(F24)&amp;"."&amp;mergeValue(G24)</f>
        <v>1.1.1.1.1.1</v>
      </c>
      <c r="M24" s="1090" t="s">
        <v>605</v>
      </c>
      <c r="N24" s="555"/>
      <c r="O24" s="649">
        <v>1655.27</v>
      </c>
      <c r="P24" s="532"/>
      <c r="Q24" s="1040"/>
      <c r="R24" s="1288" t="s">
        <v>968</v>
      </c>
      <c r="S24" s="1290" t="s">
        <v>83</v>
      </c>
      <c r="T24" s="1288" t="s">
        <v>3072</v>
      </c>
      <c r="U24" s="1290" t="s">
        <v>83</v>
      </c>
      <c r="V24" s="649">
        <v>1698.27</v>
      </c>
      <c r="W24" s="726"/>
      <c r="X24" s="1040"/>
      <c r="Y24" s="1288" t="s">
        <v>3073</v>
      </c>
      <c r="Z24" s="1290" t="s">
        <v>83</v>
      </c>
      <c r="AA24" s="1288" t="s">
        <v>3074</v>
      </c>
      <c r="AB24" s="1290" t="s">
        <v>83</v>
      </c>
      <c r="AC24" s="649">
        <v>1757.66</v>
      </c>
      <c r="AD24" s="726"/>
      <c r="AE24" s="1040"/>
      <c r="AF24" s="1288" t="s">
        <v>3075</v>
      </c>
      <c r="AG24" s="1290" t="s">
        <v>83</v>
      </c>
      <c r="AH24" s="1288" t="s">
        <v>3076</v>
      </c>
      <c r="AI24" s="1290" t="s">
        <v>83</v>
      </c>
      <c r="AJ24" s="649">
        <v>1819.36</v>
      </c>
      <c r="AK24" s="726"/>
      <c r="AL24" s="1040"/>
      <c r="AM24" s="1288" t="s">
        <v>3077</v>
      </c>
      <c r="AN24" s="1290" t="s">
        <v>83</v>
      </c>
      <c r="AO24" s="1288" t="s">
        <v>3078</v>
      </c>
      <c r="AP24" s="1290" t="s">
        <v>83</v>
      </c>
      <c r="AQ24" s="649">
        <v>1883.60</v>
      </c>
      <c r="AR24" s="726"/>
      <c r="AS24" s="1040"/>
      <c r="AT24" s="1288" t="s">
        <v>3079</v>
      </c>
      <c r="AU24" s="1290" t="s">
        <v>83</v>
      </c>
      <c r="AV24" s="1288" t="s">
        <v>969</v>
      </c>
      <c r="AW24" s="1290" t="s">
        <v>84</v>
      </c>
      <c r="AX24" s="547"/>
      <c r="AY24" s="1300" t="s">
        <v>733</v>
      </c>
      <c r="AZ24" s="470" t="str">
        <f>strCheckDate(O25:AX25)</f>
        <v/>
      </c>
      <c r="BA24" s="474"/>
      <c r="BB24" s="474" t="str">
        <f>IF(M24="","",M24)</f>
        <v>вода</v>
      </c>
      <c r="BC24" s="474"/>
      <c r="BD24" s="474"/>
      <c r="BE24" s="474"/>
    </row>
    <row r="25" spans="1:51" ht="11.25" customHeight="1" hidden="1">
      <c r="A25" s="1282"/>
      <c r="B25" s="1282"/>
      <c r="C25" s="1282"/>
      <c r="D25" s="1282"/>
      <c r="E25" s="1282"/>
      <c r="F25" s="1282"/>
      <c r="G25" s="888"/>
      <c r="H25" s="888"/>
      <c r="I25" s="1282"/>
      <c r="J25" s="1282"/>
      <c r="K25" s="896"/>
      <c r="L25" s="569"/>
      <c r="M25" s="615"/>
      <c r="N25" s="555"/>
      <c r="O25" s="532"/>
      <c r="P25" s="532"/>
      <c r="Q25" s="553" t="str">
        <f>R24&amp;"-"&amp;T24</f>
        <v>01.01.2022-31.12.2022</v>
      </c>
      <c r="R25" s="1289"/>
      <c r="S25" s="1290"/>
      <c r="T25" s="1289"/>
      <c r="U25" s="1290"/>
      <c r="V25" s="726"/>
      <c r="W25" s="726"/>
      <c r="X25" s="732" t="str">
        <f>Y24&amp;"-"&amp;AA24</f>
        <v>01.01.2023-31.12.2023</v>
      </c>
      <c r="Y25" s="1289"/>
      <c r="Z25" s="1290"/>
      <c r="AA25" s="1289"/>
      <c r="AB25" s="1290"/>
      <c r="AC25" s="726"/>
      <c r="AD25" s="726"/>
      <c r="AE25" s="732" t="str">
        <f>AF24&amp;"-"&amp;AH24</f>
        <v>01.01.2024-31.12.2024</v>
      </c>
      <c r="AF25" s="1289"/>
      <c r="AG25" s="1290"/>
      <c r="AH25" s="1289"/>
      <c r="AI25" s="1290"/>
      <c r="AJ25" s="726"/>
      <c r="AK25" s="726"/>
      <c r="AL25" s="732" t="str">
        <f>AM24&amp;"-"&amp;AO24</f>
        <v>01.01.2025-31.12.2025</v>
      </c>
      <c r="AM25" s="1289"/>
      <c r="AN25" s="1290"/>
      <c r="AO25" s="1289"/>
      <c r="AP25" s="1290"/>
      <c r="AQ25" s="726"/>
      <c r="AR25" s="726"/>
      <c r="AS25" s="732" t="str">
        <f>AT24&amp;"-"&amp;AV24</f>
        <v>01.01.2026-31.12.2026</v>
      </c>
      <c r="AT25" s="1289"/>
      <c r="AU25" s="1290"/>
      <c r="AV25" s="1289"/>
      <c r="AW25" s="1290"/>
      <c r="AX25" s="547"/>
      <c r="AY25" s="1301"/>
    </row>
    <row r="26" spans="1:62" s="445" customFormat="1" ht="15" customHeight="1">
      <c r="A26" s="1282"/>
      <c r="B26" s="1282"/>
      <c r="C26" s="1282"/>
      <c r="D26" s="1282"/>
      <c r="E26" s="1282"/>
      <c r="F26" s="1282"/>
      <c r="G26" s="890"/>
      <c r="H26" s="888"/>
      <c r="I26" s="1282"/>
      <c r="J26" s="1282"/>
      <c r="K26" s="895"/>
      <c r="L26" s="508"/>
      <c r="M26" s="526" t="s">
        <v>24</v>
      </c>
      <c r="N26" s="521"/>
      <c r="O26" s="515"/>
      <c r="P26" s="515"/>
      <c r="Q26" s="515"/>
      <c r="R26" s="542"/>
      <c r="S26" s="534"/>
      <c r="T26" s="533"/>
      <c r="U26" s="521"/>
      <c r="V26" s="720"/>
      <c r="W26" s="720"/>
      <c r="X26" s="720"/>
      <c r="Y26" s="729"/>
      <c r="Z26" s="954"/>
      <c r="AA26" s="953"/>
      <c r="AB26" s="949"/>
      <c r="AC26" s="720"/>
      <c r="AD26" s="720"/>
      <c r="AE26" s="720"/>
      <c r="AF26" s="729"/>
      <c r="AG26" s="954"/>
      <c r="AH26" s="953"/>
      <c r="AI26" s="949"/>
      <c r="AJ26" s="720"/>
      <c r="AK26" s="720"/>
      <c r="AL26" s="720"/>
      <c r="AM26" s="729"/>
      <c r="AN26" s="954"/>
      <c r="AO26" s="953"/>
      <c r="AP26" s="949"/>
      <c r="AQ26" s="720"/>
      <c r="AR26" s="720"/>
      <c r="AS26" s="720"/>
      <c r="AT26" s="729"/>
      <c r="AU26" s="954"/>
      <c r="AV26" s="953"/>
      <c r="AW26" s="949"/>
      <c r="AX26" s="530"/>
      <c r="AY26" s="1302"/>
      <c r="AZ26" s="471"/>
      <c r="BA26" s="471"/>
      <c r="BB26" s="471"/>
      <c r="BC26" s="471"/>
      <c r="BD26" s="471"/>
      <c r="BE26" s="471"/>
      <c r="BF26" s="471"/>
      <c r="BG26" s="471"/>
      <c r="BH26" s="471"/>
      <c r="BI26" s="471"/>
      <c r="BJ26" s="471"/>
    </row>
    <row r="27" spans="1:62" s="1074" customFormat="1" ht="33.75">
      <c r="A27" s="1282"/>
      <c r="B27" s="1282"/>
      <c r="C27" s="1282"/>
      <c r="D27" s="1282"/>
      <c r="E27" s="1282"/>
      <c r="F27" s="1282">
        <v>2</v>
      </c>
      <c r="G27" s="1026"/>
      <c r="H27" s="1026"/>
      <c r="I27" s="1282"/>
      <c r="J27" s="1327" t="s">
        <v>3068</v>
      </c>
      <c r="K27" s="914"/>
      <c r="L27" s="1192" t="str">
        <f>mergeValue(A27)&amp;"."&amp;mergeValue(B27)&amp;"."&amp;mergeValue(C27)&amp;"."&amp;mergeValue(D27)&amp;"."&amp;mergeValue(F27)</f>
        <v>1.1.1.1.2</v>
      </c>
      <c r="M27" s="525" t="s">
        <v>9</v>
      </c>
      <c r="N27" s="1099"/>
      <c r="O27" s="1285" t="s">
        <v>759</v>
      </c>
      <c r="P27" s="1286"/>
      <c r="Q27" s="1286"/>
      <c r="R27" s="1286"/>
      <c r="S27" s="1286"/>
      <c r="T27" s="1286"/>
      <c r="U27" s="1286"/>
      <c r="V27" s="1286"/>
      <c r="W27" s="1286"/>
      <c r="X27" s="1286"/>
      <c r="Y27" s="1286"/>
      <c r="Z27" s="1286"/>
      <c r="AA27" s="1286"/>
      <c r="AB27" s="1286"/>
      <c r="AC27" s="1286"/>
      <c r="AD27" s="1286"/>
      <c r="AE27" s="1286"/>
      <c r="AF27" s="1286"/>
      <c r="AG27" s="1286"/>
      <c r="AH27" s="1286"/>
      <c r="AI27" s="1286"/>
      <c r="AJ27" s="1286"/>
      <c r="AK27" s="1286"/>
      <c r="AL27" s="1286"/>
      <c r="AM27" s="1286"/>
      <c r="AN27" s="1286"/>
      <c r="AO27" s="1286"/>
      <c r="AP27" s="1286"/>
      <c r="AQ27" s="1286"/>
      <c r="AR27" s="1286"/>
      <c r="AS27" s="1286"/>
      <c r="AT27" s="1286"/>
      <c r="AU27" s="1286"/>
      <c r="AV27" s="1286"/>
      <c r="AW27" s="1286"/>
      <c r="AX27" s="1287"/>
      <c r="AY27" s="1131" t="s">
        <v>720</v>
      </c>
      <c r="AZ27" s="1101"/>
      <c r="BA27" s="1102" t="str">
        <f>strCheckUnique(BB27:BB30)</f>
        <v/>
      </c>
      <c r="BB27" s="1101"/>
      <c r="BC27" s="1102"/>
      <c r="BD27" s="1101"/>
      <c r="BE27" s="1101"/>
      <c r="BF27" s="1101"/>
      <c r="BG27" s="1101"/>
      <c r="BH27" s="1101"/>
      <c r="BI27" s="1101"/>
      <c r="BJ27" s="1101"/>
    </row>
    <row r="28" spans="1:62" s="1074" customFormat="1" ht="99" customHeight="1">
      <c r="A28" s="1282"/>
      <c r="B28" s="1282"/>
      <c r="C28" s="1282"/>
      <c r="D28" s="1282"/>
      <c r="E28" s="1282"/>
      <c r="F28" s="1282"/>
      <c r="G28" s="1026">
        <v>1</v>
      </c>
      <c r="H28" s="1026"/>
      <c r="I28" s="1282"/>
      <c r="J28" s="1282"/>
      <c r="K28" s="914">
        <v>1</v>
      </c>
      <c r="L28" s="1192" t="str">
        <f>mergeValue(A28)&amp;"."&amp;mergeValue(B28)&amp;"."&amp;mergeValue(C28)&amp;"."&amp;mergeValue(D28)&amp;"."&amp;mergeValue(F28)&amp;"."&amp;mergeValue(G28)</f>
        <v>1.1.1.1.2.1</v>
      </c>
      <c r="M28" s="1090" t="s">
        <v>605</v>
      </c>
      <c r="N28" s="684"/>
      <c r="O28" s="649">
        <v>1986.32</v>
      </c>
      <c r="P28" s="726"/>
      <c r="Q28" s="1040"/>
      <c r="R28" s="1288" t="s">
        <v>968</v>
      </c>
      <c r="S28" s="1290" t="s">
        <v>83</v>
      </c>
      <c r="T28" s="1288" t="s">
        <v>3072</v>
      </c>
      <c r="U28" s="1290" t="s">
        <v>83</v>
      </c>
      <c r="V28" s="649">
        <v>2037.92</v>
      </c>
      <c r="W28" s="726"/>
      <c r="X28" s="1040"/>
      <c r="Y28" s="1288" t="s">
        <v>3073</v>
      </c>
      <c r="Z28" s="1290" t="s">
        <v>83</v>
      </c>
      <c r="AA28" s="1288" t="s">
        <v>3074</v>
      </c>
      <c r="AB28" s="1290" t="s">
        <v>83</v>
      </c>
      <c r="AC28" s="649">
        <v>2109.19</v>
      </c>
      <c r="AD28" s="726"/>
      <c r="AE28" s="1040"/>
      <c r="AF28" s="1288" t="s">
        <v>3075</v>
      </c>
      <c r="AG28" s="1290" t="s">
        <v>83</v>
      </c>
      <c r="AH28" s="1288" t="s">
        <v>3076</v>
      </c>
      <c r="AI28" s="1290" t="s">
        <v>83</v>
      </c>
      <c r="AJ28" s="649">
        <v>2183.23</v>
      </c>
      <c r="AK28" s="726"/>
      <c r="AL28" s="1040"/>
      <c r="AM28" s="1288" t="s">
        <v>3077</v>
      </c>
      <c r="AN28" s="1290" t="s">
        <v>83</v>
      </c>
      <c r="AO28" s="1288" t="s">
        <v>3078</v>
      </c>
      <c r="AP28" s="1290" t="s">
        <v>83</v>
      </c>
      <c r="AQ28" s="649">
        <v>2260.3200000000002</v>
      </c>
      <c r="AR28" s="726"/>
      <c r="AS28" s="1040"/>
      <c r="AT28" s="1288" t="s">
        <v>3079</v>
      </c>
      <c r="AU28" s="1290" t="s">
        <v>83</v>
      </c>
      <c r="AV28" s="1288" t="s">
        <v>969</v>
      </c>
      <c r="AW28" s="1290" t="s">
        <v>84</v>
      </c>
      <c r="AX28" s="680"/>
      <c r="AY28" s="1300" t="s">
        <v>733</v>
      </c>
      <c r="AZ28" s="1101" t="str">
        <f>strCheckDate(O29:AX29)</f>
        <v/>
      </c>
      <c r="BA28" s="1102"/>
      <c r="BB28" s="1102" t="str">
        <f>IF(M28="","",M28)</f>
        <v>вода</v>
      </c>
      <c r="BC28" s="1102"/>
      <c r="BD28" s="1102"/>
      <c r="BE28" s="1102"/>
      <c r="BF28" s="1101"/>
      <c r="BG28" s="1101"/>
      <c r="BH28" s="1101"/>
      <c r="BI28" s="1101"/>
      <c r="BJ28" s="1101"/>
    </row>
    <row r="29" spans="1:62" s="1074" customFormat="1" ht="0.2" customHeight="1">
      <c r="A29" s="1282"/>
      <c r="B29" s="1282"/>
      <c r="C29" s="1282"/>
      <c r="D29" s="1282"/>
      <c r="E29" s="1282"/>
      <c r="F29" s="1282"/>
      <c r="G29" s="1026"/>
      <c r="H29" s="1026"/>
      <c r="I29" s="1282"/>
      <c r="J29" s="1282"/>
      <c r="K29" s="914"/>
      <c r="L29" s="1109"/>
      <c r="M29" s="615"/>
      <c r="N29" s="684"/>
      <c r="O29" s="726"/>
      <c r="P29" s="726"/>
      <c r="Q29" s="732" t="str">
        <f>R28&amp;"-"&amp;T28</f>
        <v>01.01.2022-31.12.2022</v>
      </c>
      <c r="R29" s="1289"/>
      <c r="S29" s="1290"/>
      <c r="T29" s="1289"/>
      <c r="U29" s="1290"/>
      <c r="V29" s="726"/>
      <c r="W29" s="726"/>
      <c r="X29" s="732" t="str">
        <f>Y28&amp;"-"&amp;AA28</f>
        <v>01.01.2023-31.12.2023</v>
      </c>
      <c r="Y29" s="1289"/>
      <c r="Z29" s="1290"/>
      <c r="AA29" s="1289"/>
      <c r="AB29" s="1290"/>
      <c r="AC29" s="726"/>
      <c r="AD29" s="726"/>
      <c r="AE29" s="732" t="str">
        <f>AF28&amp;"-"&amp;AH28</f>
        <v>01.01.2024-31.12.2024</v>
      </c>
      <c r="AF29" s="1289"/>
      <c r="AG29" s="1290"/>
      <c r="AH29" s="1289"/>
      <c r="AI29" s="1290"/>
      <c r="AJ29" s="726"/>
      <c r="AK29" s="726"/>
      <c r="AL29" s="732" t="str">
        <f>AM28&amp;"-"&amp;AO28</f>
        <v>01.01.2025-31.12.2025</v>
      </c>
      <c r="AM29" s="1289"/>
      <c r="AN29" s="1290"/>
      <c r="AO29" s="1289"/>
      <c r="AP29" s="1290"/>
      <c r="AQ29" s="726"/>
      <c r="AR29" s="726"/>
      <c r="AS29" s="732" t="str">
        <f>AT28&amp;"-"&amp;AV28</f>
        <v>01.01.2026-31.12.2026</v>
      </c>
      <c r="AT29" s="1289"/>
      <c r="AU29" s="1290"/>
      <c r="AV29" s="1289"/>
      <c r="AW29" s="1290"/>
      <c r="AX29" s="680"/>
      <c r="AY29" s="1301"/>
      <c r="AZ29" s="1101"/>
      <c r="BA29" s="1101"/>
      <c r="BB29" s="1101"/>
      <c r="BC29" s="1101"/>
      <c r="BD29" s="1101"/>
      <c r="BE29" s="1101"/>
      <c r="BF29" s="1101"/>
      <c r="BG29" s="1101"/>
      <c r="BH29" s="1101"/>
      <c r="BI29" s="1101"/>
      <c r="BJ29" s="1101"/>
    </row>
    <row r="30" spans="1:62" s="1071" customFormat="1" ht="15" customHeight="1">
      <c r="A30" s="1282"/>
      <c r="B30" s="1282"/>
      <c r="C30" s="1282"/>
      <c r="D30" s="1282"/>
      <c r="E30" s="1282"/>
      <c r="F30" s="1282"/>
      <c r="G30" s="1187"/>
      <c r="H30" s="1026"/>
      <c r="I30" s="1282"/>
      <c r="J30" s="1282"/>
      <c r="K30" s="913"/>
      <c r="L30" s="654"/>
      <c r="M30" s="526" t="s">
        <v>24</v>
      </c>
      <c r="N30" s="949"/>
      <c r="O30" s="720"/>
      <c r="P30" s="720"/>
      <c r="Q30" s="720"/>
      <c r="R30" s="729"/>
      <c r="S30" s="954"/>
      <c r="T30" s="953"/>
      <c r="U30" s="949"/>
      <c r="V30" s="720"/>
      <c r="W30" s="720"/>
      <c r="X30" s="720"/>
      <c r="Y30" s="729"/>
      <c r="Z30" s="954"/>
      <c r="AA30" s="953"/>
      <c r="AB30" s="949"/>
      <c r="AC30" s="720"/>
      <c r="AD30" s="720"/>
      <c r="AE30" s="720"/>
      <c r="AF30" s="729"/>
      <c r="AG30" s="954"/>
      <c r="AH30" s="953"/>
      <c r="AI30" s="949"/>
      <c r="AJ30" s="720"/>
      <c r="AK30" s="720"/>
      <c r="AL30" s="720"/>
      <c r="AM30" s="729"/>
      <c r="AN30" s="954"/>
      <c r="AO30" s="953"/>
      <c r="AP30" s="949"/>
      <c r="AQ30" s="720"/>
      <c r="AR30" s="720"/>
      <c r="AS30" s="720"/>
      <c r="AT30" s="729"/>
      <c r="AU30" s="954"/>
      <c r="AV30" s="953"/>
      <c r="AW30" s="949"/>
      <c r="AX30" s="725"/>
      <c r="AY30" s="1302"/>
      <c r="AZ30" s="1024"/>
      <c r="BA30" s="1024"/>
      <c r="BB30" s="1024"/>
      <c r="BC30" s="1024"/>
      <c r="BD30" s="1024"/>
      <c r="BE30" s="1024"/>
      <c r="BF30" s="1024"/>
      <c r="BG30" s="1024"/>
      <c r="BH30" s="1024"/>
      <c r="BI30" s="1024"/>
      <c r="BJ30" s="1024"/>
    </row>
    <row r="31" spans="1:62" s="445" customFormat="1" ht="15" customHeight="1">
      <c r="A31" s="1282"/>
      <c r="B31" s="1282"/>
      <c r="C31" s="1282"/>
      <c r="D31" s="1282"/>
      <c r="E31" s="1282"/>
      <c r="F31" s="890"/>
      <c r="G31" s="890"/>
      <c r="H31" s="888"/>
      <c r="I31" s="1282"/>
      <c r="J31" s="890"/>
      <c r="K31" s="895"/>
      <c r="L31" s="508"/>
      <c r="M31" s="521" t="s">
        <v>10</v>
      </c>
      <c r="N31" s="520"/>
      <c r="O31" s="515"/>
      <c r="P31" s="515"/>
      <c r="Q31" s="515"/>
      <c r="R31" s="542"/>
      <c r="S31" s="534"/>
      <c r="T31" s="533"/>
      <c r="U31" s="520"/>
      <c r="V31" s="720"/>
      <c r="W31" s="720"/>
      <c r="X31" s="720"/>
      <c r="Y31" s="729"/>
      <c r="Z31" s="954"/>
      <c r="AA31" s="953"/>
      <c r="AB31" s="1089"/>
      <c r="AC31" s="720"/>
      <c r="AD31" s="720"/>
      <c r="AE31" s="720"/>
      <c r="AF31" s="729"/>
      <c r="AG31" s="954"/>
      <c r="AH31" s="953"/>
      <c r="AI31" s="1089"/>
      <c r="AJ31" s="720"/>
      <c r="AK31" s="720"/>
      <c r="AL31" s="720"/>
      <c r="AM31" s="729"/>
      <c r="AN31" s="954"/>
      <c r="AO31" s="953"/>
      <c r="AP31" s="1089"/>
      <c r="AQ31" s="720"/>
      <c r="AR31" s="720"/>
      <c r="AS31" s="720"/>
      <c r="AT31" s="729"/>
      <c r="AU31" s="954"/>
      <c r="AV31" s="953"/>
      <c r="AW31" s="1089"/>
      <c r="AX31" s="534"/>
      <c r="AY31" s="530"/>
      <c r="AZ31" s="471"/>
      <c r="BA31" s="471"/>
      <c r="BB31" s="471"/>
      <c r="BC31" s="471"/>
      <c r="BD31" s="471"/>
      <c r="BE31" s="471"/>
      <c r="BF31" s="471"/>
      <c r="BG31" s="471"/>
      <c r="BH31" s="471"/>
      <c r="BI31" s="471"/>
      <c r="BJ31" s="471"/>
    </row>
    <row r="32" spans="1:62" s="445" customFormat="1" ht="0.2" customHeight="1">
      <c r="A32" s="1282"/>
      <c r="B32" s="1282"/>
      <c r="C32" s="1282"/>
      <c r="D32" s="1282"/>
      <c r="E32" s="894"/>
      <c r="F32" s="890"/>
      <c r="G32" s="890"/>
      <c r="H32" s="890"/>
      <c r="I32" s="886"/>
      <c r="J32" s="883"/>
      <c r="K32" s="893"/>
      <c r="L32" s="508"/>
      <c r="M32" s="521"/>
      <c r="N32" s="519"/>
      <c r="O32" s="515"/>
      <c r="P32" s="515"/>
      <c r="Q32" s="515"/>
      <c r="R32" s="542"/>
      <c r="S32" s="534"/>
      <c r="T32" s="533"/>
      <c r="U32" s="519"/>
      <c r="V32" s="720"/>
      <c r="W32" s="720"/>
      <c r="X32" s="720"/>
      <c r="Y32" s="729"/>
      <c r="Z32" s="954"/>
      <c r="AA32" s="953"/>
      <c r="AB32" s="1088"/>
      <c r="AC32" s="720"/>
      <c r="AD32" s="720"/>
      <c r="AE32" s="720"/>
      <c r="AF32" s="729"/>
      <c r="AG32" s="954"/>
      <c r="AH32" s="953"/>
      <c r="AI32" s="1088"/>
      <c r="AJ32" s="720"/>
      <c r="AK32" s="720"/>
      <c r="AL32" s="720"/>
      <c r="AM32" s="729"/>
      <c r="AN32" s="954"/>
      <c r="AO32" s="953"/>
      <c r="AP32" s="1088"/>
      <c r="AQ32" s="720"/>
      <c r="AR32" s="720"/>
      <c r="AS32" s="720"/>
      <c r="AT32" s="729"/>
      <c r="AU32" s="954"/>
      <c r="AV32" s="953"/>
      <c r="AW32" s="1088"/>
      <c r="AX32" s="534"/>
      <c r="AY32" s="530"/>
      <c r="AZ32" s="471"/>
      <c r="BA32" s="471"/>
      <c r="BB32" s="471"/>
      <c r="BC32" s="471"/>
      <c r="BD32" s="471"/>
      <c r="BE32" s="471"/>
      <c r="BF32" s="471"/>
      <c r="BG32" s="471"/>
      <c r="BH32" s="471"/>
      <c r="BI32" s="471"/>
      <c r="BJ32" s="471"/>
    </row>
    <row r="33" spans="12:49" ht="3" customHeight="1">
      <c r="L33" s="455"/>
      <c r="M33" s="455"/>
      <c r="N33" s="455"/>
      <c r="O33" s="455"/>
      <c r="P33" s="455"/>
      <c r="Q33" s="455"/>
      <c r="R33" s="455"/>
      <c r="S33" s="455"/>
      <c r="T33" s="455"/>
      <c r="U33" s="455"/>
      <c r="V33" s="455"/>
      <c r="W33" s="455"/>
      <c r="X33" s="455"/>
      <c r="Y33" s="455"/>
      <c r="Z33" s="455"/>
      <c r="AA33" s="455"/>
      <c r="AB33" s="455"/>
      <c r="AC33" s="455"/>
      <c r="AD33" s="455"/>
      <c r="AE33" s="455"/>
      <c r="AF33" s="455"/>
      <c r="AG33" s="455"/>
      <c r="AH33" s="455"/>
      <c r="AI33" s="455"/>
      <c r="AJ33" s="455"/>
      <c r="AK33" s="455"/>
      <c r="AL33" s="455"/>
      <c r="AM33" s="455"/>
      <c r="AN33" s="455"/>
      <c r="AO33" s="455"/>
      <c r="AP33" s="455"/>
      <c r="AQ33" s="455"/>
      <c r="AR33" s="455"/>
      <c r="AS33" s="455"/>
      <c r="AT33" s="455"/>
      <c r="AU33" s="455"/>
      <c r="AV33" s="455"/>
      <c r="AW33" s="455"/>
    </row>
    <row r="34" spans="12:51" ht="123.75" customHeight="1">
      <c r="L34" s="1">
        <v>1</v>
      </c>
      <c r="M34" s="1275" t="s">
        <v>734</v>
      </c>
      <c r="N34" s="1275"/>
      <c r="O34" s="1275"/>
      <c r="P34" s="1275"/>
      <c r="Q34" s="1275"/>
      <c r="R34" s="1275"/>
      <c r="S34" s="1275"/>
      <c r="T34" s="1275"/>
      <c r="U34" s="1275"/>
      <c r="V34" s="1275"/>
      <c r="W34" s="1275"/>
      <c r="X34" s="1275"/>
      <c r="Y34" s="1275"/>
      <c r="Z34" s="1275"/>
      <c r="AA34" s="1275"/>
      <c r="AB34" s="1275"/>
      <c r="AC34" s="1275"/>
      <c r="AD34" s="1275"/>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row>
  </sheetData>
  <sheetProtection algorithmName="SHA-512" hashValue="0uPrDIV6bcKsm+zmk76pZfPcFOqHlDckE9MzH3tXfcPbe/IDwrynXvd8mHIsIPFQBK7SVbOW0KtEjE5T5owheA==" saltValue="sGc21PChTbDFD4N+C0e3eQ==" spinCount="100000" sheet="1" objects="1" scenarios="1" formatColumns="0" formatRows="0"/>
  <mergeCells count="115">
    <mergeCell ref="AY28:AY30"/>
    <mergeCell ref="AV28:AV29"/>
    <mergeCell ref="AW28:AW29"/>
    <mergeCell ref="AN28:AN29"/>
    <mergeCell ref="AO28:AO29"/>
    <mergeCell ref="AP28:AP29"/>
    <mergeCell ref="AT28:AT29"/>
    <mergeCell ref="AU28:AU29"/>
    <mergeCell ref="F27:F30"/>
    <mergeCell ref="J27:J30"/>
    <mergeCell ref="O27:AX27"/>
    <mergeCell ref="R28:R29"/>
    <mergeCell ref="S28:S29"/>
    <mergeCell ref="T28:T29"/>
    <mergeCell ref="U28:U29"/>
    <mergeCell ref="Y28:Y29"/>
    <mergeCell ref="Z28:Z29"/>
    <mergeCell ref="AA28:AA29"/>
    <mergeCell ref="AB28:AB29"/>
    <mergeCell ref="AF28:AF29"/>
    <mergeCell ref="AG28:AG29"/>
    <mergeCell ref="AH28:AH29"/>
    <mergeCell ref="AI28:AI29"/>
    <mergeCell ref="AM28:AM29"/>
    <mergeCell ref="AU24:AU25"/>
    <mergeCell ref="AV24:AV25"/>
    <mergeCell ref="AW24:AW25"/>
    <mergeCell ref="AQ12:AW12"/>
    <mergeCell ref="AQ14:AV14"/>
    <mergeCell ref="AW14:AW16"/>
    <mergeCell ref="AQ15:AQ16"/>
    <mergeCell ref="AR15:AS15"/>
    <mergeCell ref="AT15:AV15"/>
    <mergeCell ref="AU16:AV16"/>
    <mergeCell ref="AI24:AI25"/>
    <mergeCell ref="AC12:AI12"/>
    <mergeCell ref="AC14:AH14"/>
    <mergeCell ref="AI14:AI16"/>
    <mergeCell ref="AC15:AC16"/>
    <mergeCell ref="AD15:AE15"/>
    <mergeCell ref="AF15:AH15"/>
    <mergeCell ref="AG16:AH16"/>
    <mergeCell ref="AQ11:AV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J11:AO11"/>
    <mergeCell ref="AU17:AV17"/>
    <mergeCell ref="AT24:AT25"/>
    <mergeCell ref="AC11:AH11"/>
    <mergeCell ref="V12:AB12"/>
    <mergeCell ref="V14:AA14"/>
    <mergeCell ref="AB14:AB16"/>
    <mergeCell ref="V15:V16"/>
    <mergeCell ref="W15:X15"/>
    <mergeCell ref="Y15:AA15"/>
    <mergeCell ref="Z16:AA16"/>
    <mergeCell ref="V11:AA11"/>
    <mergeCell ref="M34:AY34"/>
    <mergeCell ref="AY24:AY26"/>
    <mergeCell ref="L13:AX13"/>
    <mergeCell ref="L14:L16"/>
    <mergeCell ref="M14:M16"/>
    <mergeCell ref="O14:T14"/>
    <mergeCell ref="U14:U16"/>
    <mergeCell ref="AX14:AX16"/>
    <mergeCell ref="O15:O16"/>
    <mergeCell ref="P15:Q15"/>
    <mergeCell ref="R15:T15"/>
    <mergeCell ref="S17:T17"/>
    <mergeCell ref="AY13:AY16"/>
    <mergeCell ref="Z17:AA17"/>
    <mergeCell ref="Y24:Y25"/>
    <mergeCell ref="Z24:Z25"/>
    <mergeCell ref="R24:R25"/>
    <mergeCell ref="S24:S25"/>
    <mergeCell ref="AA24:AA25"/>
    <mergeCell ref="AB24:AB25"/>
    <mergeCell ref="AG17:AH17"/>
    <mergeCell ref="AF24:AF25"/>
    <mergeCell ref="AG24:AG25"/>
    <mergeCell ref="AH24:AH25"/>
    <mergeCell ref="L5:T5"/>
    <mergeCell ref="O9:T9"/>
    <mergeCell ref="O10:T10"/>
    <mergeCell ref="O7:T7"/>
    <mergeCell ref="O8:T8"/>
    <mergeCell ref="L11:M11"/>
    <mergeCell ref="O11:T11"/>
    <mergeCell ref="O12:U12"/>
    <mergeCell ref="A18:A32"/>
    <mergeCell ref="O18:AX18"/>
    <mergeCell ref="B19:B32"/>
    <mergeCell ref="O19:AX19"/>
    <mergeCell ref="C20:C32"/>
    <mergeCell ref="S16:T16"/>
    <mergeCell ref="T24:T25"/>
    <mergeCell ref="U24:U25"/>
    <mergeCell ref="O20:AX20"/>
    <mergeCell ref="D21:D32"/>
    <mergeCell ref="O21:AX21"/>
    <mergeCell ref="E22:E31"/>
    <mergeCell ref="I22:I31"/>
    <mergeCell ref="F23:F26"/>
    <mergeCell ref="J23:J26"/>
    <mergeCell ref="O23:AX23"/>
  </mergeCells>
  <dataValidations count="18">
    <dataValidation allowBlank="1" prompt="Для выбора выполните двойной щелчок левой клавиши мыши по соответствующей ячейке." sqref="L26:AX26 KJ26:KU26 UF26:UQ26 AEB26:AEM26 ANX26:AOI26 AXT26:AYE26 BHP26:BIA26 BRL26:BRW26 CBH26:CBS26 CLD26:CLO26 CUZ26:CVK26 DEV26:DFG26 DOR26:DPC26 DYN26:DYY26 EIJ26:EIU26 ESF26:ESQ26 FCB26:FCM26 FLX26:FMI26 FVT26:FWE26 GFP26:GGA26 GPL26:GPW26 GZH26:GZS26 HJD26:HJO26 HSZ26:HTK26 ICV26:IDG26 IMR26:INC26 IWN26:IWY26 JGJ26:JGU26 JQF26:JQQ26 KAB26:KAM26 KJX26:KKI26 KTT26:KUE26 LDP26:LEA26 LNL26:LNW26 LXH26:LXS26 MHD26:MHO26 MQZ26:MRK26 NAV26:NBG26 NKR26:NLC26 NUN26:NUY26 OEJ26:OEU26 OOF26:OOQ26 OYB26:OYM26 PHX26:PII26 PRT26:PSE26 QBP26:QCA26 QLL26:QLW26 QVH26:QVS26 RFD26:RFO26 ROZ26:RPK26 RYV26:RZG26 SIR26:SJC26 SSN26:SSY26 TCJ26:TCU26 TMF26:TMQ26 TWB26:TWM26 UFX26:UGI26 UPT26:UQE26 UZP26:VAA26 VJL26:VJW26 VTH26:VTS26 WDD26:WDO26 WMZ26:WNK26 WWV26:WXG26 KJ30:KU32 UF30:UQ32 AEB30:AEM32 ANX30:AOI32 AXT30:AYE32 BHP30:BIA32 BRL30:BRW32 CBH30:CBS32 CLD30:CLO32 CUZ30:CVK32 DEV30:DFG32 DOR30:DPC32 DYN30:DYY32 EIJ30:EIU32 ESF30:ESQ32 FCB30:FCM32 FLX30:FMI32 FVT30:FWE32 GFP30:GGA32 GPL30:GPW32 GZH30:GZS32 HJD30:HJO32 HSZ30:HTK32 ICV30:IDG32 IMR30:INC32 IWN30:IWY32 JGJ30:JGU32 JQF30:JQQ32 KAB30:KAM32 KJX30:KKI32 KTT30:KUE32 LDP30:LEA32 LNL30:LNW32 LXH30:LXS32 MHD30:MHO32 MQZ30:MRK32 NAV30:NBG32 NKR30:NLC32 NUN30:NUY32 OEJ30:OEU32 OOF30:OOQ32 OYB30:OYM32 PHX30:PII32 PRT30:PSE32 QBP30:QCA32 QLL30:QLW32 QVH30:QVS32 RFD30:RFO32 ROZ30:RPK32 RYV30:RZG32 SIR30:SJC32 SSN30:SSY32 TCJ30:TCU32 TMF30:TMQ32 TWB30:TWM32 UFX30:UGI32 UPT30:UQE32 UZP30:VAA32 VJL30:VJW32 VTH30:VTS32 WDD30:WDO32 WMZ30:WNK32 WWV30:WXG32 L31:AY32 L65562:AY65568 KJ65562:KU65568 UF65562:UQ65568 AEB65562:AEM65568 ANX65562:AOI65568 AXT65562:AYE65568 BHP65562:BIA65568 BRL65562:BRW65568 CBH65562:CBS65568 CLD65562:CLO65568 CUZ65562:CVK65568 DEV65562:DFG65568 DOR65562:DPC65568 DYN65562:DYY65568 EIJ65562:EIU65568 ESF65562:ESQ65568 FCB65562:FCM65568 FLX65562:FMI65568 FVT65562:FWE65568 GFP65562:GGA65568 GPL65562:GPW65568 GZH65562:GZS65568 HJD65562:HJO65568 HSZ65562:HTK65568 ICV65562:IDG65568 IMR65562:INC65568 IWN65562:IWY65568 JGJ65562:JGU65568 JQF65562:JQQ65568 KAB65562:KAM65568 KJX65562:KKI65568 KTT65562:KUE65568 LDP65562:LEA65568 LNL65562:LNW65568 LXH65562:LXS65568 MHD65562:MHO65568 MQZ65562:MRK65568 NAV65562:NBG65568 NKR65562:NLC65568 NUN65562:NUY65568 OEJ65562:OEU65568 OOF65562:OOQ65568 OYB65562:OYM65568 PHX65562:PII65568 PRT65562:PSE65568 QBP65562:QCA65568 QLL65562:QLW65568 QVH65562:QVS65568 RFD65562:RFO65568 ROZ65562:RPK65568 RYV65562:RZG65568 SIR65562:SJC65568 SSN65562:SSY65568 TCJ65562:TCU65568 TMF65562:TMQ65568 TWB65562:TWM65568 UFX65562:UGI65568 UPT65562:UQE65568 UZP65562:VAA65568 VJL65562:VJW65568 VTH65562:VTS65568 WDD65562:WDO65568 WMZ65562:WNK65568 WWV65562:WXG65568 L131098:AY131104 KJ131098:KU131104 UF131098:UQ131104 AEB131098:AEM131104 ANX131098:AOI131104 AXT131098:AYE131104 BHP131098:BIA131104 BRL131098:BRW131104 CBH131098:CBS131104 CLD131098:CLO131104 CUZ131098:CVK131104 DEV131098:DFG131104 DOR131098:DPC131104 DYN131098:DYY131104 EIJ131098:EIU131104 ESF131098:ESQ131104 FCB131098:FCM131104 FLX131098:FMI131104 FVT131098:FWE131104 GFP131098:GGA131104 GPL131098:GPW131104 GZH131098:GZS131104 HJD131098:HJO131104 HSZ131098:HTK131104 ICV131098:IDG131104 IMR131098:INC131104 IWN131098:IWY131104 JGJ131098:JGU131104 JQF131098:JQQ131104 KAB131098:KAM131104 KJX131098:KKI131104 KTT131098:KUE131104 LDP131098:LEA131104 LNL131098:LNW131104 LXH131098:LXS131104 MHD131098:MHO131104 MQZ131098:MRK131104 NAV131098:NBG131104 NKR131098:NLC131104 NUN131098:NUY131104 OEJ131098:OEU131104 OOF131098:OOQ131104 OYB131098:OYM131104 PHX131098:PII131104 PRT131098:PSE131104 QBP131098:QCA131104 QLL131098:QLW131104 QVH131098:QVS131104 RFD131098:RFO131104 ROZ131098:RPK131104 RYV131098:RZG131104 SIR131098:SJC131104 SSN131098:SSY131104 TCJ131098:TCU131104 TMF131098:TMQ131104 TWB131098:TWM131104 UFX131098:UGI131104 UPT131098:UQE131104 UZP131098:VAA131104 VJL131098:VJW131104 VTH131098:VTS131104 WDD131098:WDO131104 WMZ131098:WNK131104 WWV131098:WXG131104 L196634:AY196640 KJ196634:KU196640 UF196634:UQ196640 AEB196634:AEM196640 ANX196634:AOI196640 AXT196634:AYE196640 BHP196634:BIA196640 BRL196634:BRW196640 CBH196634:CBS196640 CLD196634:CLO196640 CUZ196634:CVK196640 DEV196634:DFG196640 DOR196634:DPC196640 DYN196634:DYY196640 EIJ196634:EIU196640 ESF196634:ESQ196640 FCB196634:FCM196640 FLX196634:FMI196640 FVT196634:FWE196640 GFP196634:GGA196640 GPL196634:GPW196640 GZH196634:GZS196640 HJD196634:HJO196640 HSZ196634:HTK196640 ICV196634:IDG196640 IMR196634:INC196640 IWN196634:IWY196640 JGJ196634:JGU196640 JQF196634:JQQ196640 KAB196634:KAM196640 KJX196634:KKI196640 KTT196634:KUE196640 LDP196634:LEA196640 LNL196634:LNW196640 LXH196634:LXS196640 MHD196634:MHO196640 MQZ196634:MRK196640 NAV196634:NBG196640 NKR196634:NLC196640 NUN196634:NUY196640 OEJ196634:OEU196640 OOF196634:OOQ196640 OYB196634:OYM196640 PHX196634:PII196640 PRT196634:PSE196640 QBP196634:QCA196640 QLL196634:QLW196640 QVH196634:QVS196640 RFD196634:RFO196640 ROZ196634:RPK196640 RYV196634:RZG196640 SIR196634:SJC196640 SSN196634:SSY196640 TCJ196634:TCU196640 TMF196634:TMQ196640 TWB196634:TWM196640 UFX196634:UGI196640 UPT196634:UQE196640 UZP196634:VAA196640 VJL196634:VJW196640 VTH196634:VTS196640 WDD196634:WDO196640 WMZ196634:WNK196640 WWV196634:WXG196640 L262170:AY262176 KJ262170:KU262176 UF262170:UQ262176 AEB262170:AEM262176 ANX262170:AOI262176 AXT262170:AYE262176 BHP262170:BIA262176 BRL262170:BRW262176 CBH262170:CBS262176 CLD262170:CLO262176 CUZ262170:CVK262176 DEV262170:DFG262176 DOR262170:DPC262176 DYN262170:DYY262176 EIJ262170:EIU262176 ESF262170:ESQ262176 FCB262170:FCM262176 FLX262170:FMI262176 FVT262170:FWE262176 GFP262170:GGA262176 GPL262170:GPW262176 GZH262170:GZS262176 HJD262170:HJO262176 HSZ262170:HTK262176 ICV262170:IDG262176 IMR262170:INC262176 IWN262170:IWY262176 JGJ262170:JGU262176 JQF262170:JQQ262176 KAB262170:KAM262176 KJX262170:KKI262176 KTT262170:KUE262176 LDP262170:LEA262176 LNL262170:LNW262176 LXH262170:LXS262176 MHD262170:MHO262176 MQZ262170:MRK262176 NAV262170:NBG262176 NKR262170:NLC262176 NUN262170:NUY262176 OEJ262170:OEU262176 OOF262170:OOQ262176 OYB262170:OYM262176 PHX262170:PII262176 PRT262170:PSE262176 QBP262170:QCA262176 QLL262170:QLW262176 QVH262170:QVS262176 RFD262170:RFO262176 ROZ262170:RPK262176 RYV262170:RZG262176 SIR262170:SJC262176 SSN262170:SSY262176 TCJ262170:TCU262176 TMF262170:TMQ262176 TWB262170:TWM262176 UFX262170:UGI262176 UPT262170:UQE262176 UZP262170:VAA262176 VJL262170:VJW262176 VTH262170:VTS262176 WDD262170:WDO262176 WMZ262170:WNK262176 WWV262170:WXG262176 L327706:AY327712 KJ327706:KU327712 UF327706:UQ327712 AEB327706:AEM327712 ANX327706:AOI327712 AXT327706:AYE327712 BHP327706:BIA327712 BRL327706:BRW327712 CBH327706:CBS327712 CLD327706:CLO327712 CUZ327706:CVK327712 DEV327706:DFG327712 DOR327706:DPC327712 DYN327706:DYY327712 EIJ327706:EIU327712 ESF327706:ESQ327712 FCB327706:FCM327712 FLX327706:FMI327712 FVT327706:FWE327712 GFP327706:GGA327712 GPL327706:GPW327712 GZH327706:GZS327712 HJD327706:HJO327712 HSZ327706:HTK327712 ICV327706:IDG327712 IMR327706:INC327712 IWN327706:IWY327712 JGJ327706:JGU327712 JQF327706:JQQ327712 KAB327706:KAM327712 KJX327706:KKI327712 KTT327706:KUE327712 LDP327706:LEA327712 LNL327706:LNW327712 LXH327706:LXS327712 MHD327706:MHO327712 MQZ327706:MRK327712 NAV327706:NBG327712 NKR327706:NLC327712 NUN327706:NUY327712 OEJ327706:OEU327712 OOF327706:OOQ327712 OYB327706:OYM327712 PHX327706:PII327712 PRT327706:PSE327712 QBP327706:QCA327712 QLL327706:QLW327712 QVH327706:QVS327712 RFD327706:RFO327712 ROZ327706:RPK327712 RYV327706:RZG327712 SIR327706:SJC327712 SSN327706:SSY327712 TCJ327706:TCU327712 TMF327706:TMQ327712 TWB327706:TWM327712 UFX327706:UGI327712 UPT327706:UQE327712 UZP327706:VAA327712 VJL327706:VJW327712 VTH327706:VTS327712 WDD327706:WDO327712 WMZ327706:WNK327712 WWV327706:WXG327712 L393242:AY393248 KJ393242:KU393248 UF393242:UQ393248 AEB393242:AEM393248 ANX393242:AOI393248 AXT393242:AYE393248 BHP393242:BIA393248 BRL393242:BRW393248 CBH393242:CBS393248 CLD393242:CLO393248 CUZ393242:CVK393248 DEV393242:DFG393248 DOR393242:DPC393248 DYN393242:DYY393248 EIJ393242:EIU393248 ESF393242:ESQ393248 FCB393242:FCM393248 FLX393242:FMI393248 FVT393242:FWE393248 GFP393242:GGA393248 GPL393242:GPW393248 GZH393242:GZS393248 HJD393242:HJO393248 HSZ393242:HTK393248 ICV393242:IDG393248 IMR393242:INC393248 IWN393242:IWY393248 JGJ393242:JGU393248 JQF393242:JQQ393248 KAB393242:KAM393248 KJX393242:KKI393248 KTT393242:KUE393248 LDP393242:LEA393248 LNL393242:LNW393248 LXH393242:LXS393248 MHD393242:MHO393248 MQZ393242:MRK393248 NAV393242:NBG393248 NKR393242:NLC393248 NUN393242:NUY393248 OEJ393242:OEU393248 OOF393242:OOQ393248 OYB393242:OYM393248 PHX393242:PII393248 PRT393242:PSE393248 QBP393242:QCA393248 QLL393242:QLW393248 QVH393242:QVS393248 RFD393242:RFO393248 ROZ393242:RPK393248 RYV393242:RZG393248 SIR393242:SJC393248 SSN393242:SSY393248 TCJ393242:TCU393248 TMF393242:TMQ393248 TWB393242:TWM393248 UFX393242:UGI393248 UPT393242:UQE393248 UZP393242:VAA393248 VJL393242:VJW393248 VTH393242:VTS393248 WDD393242:WDO393248 WMZ393242:WNK393248 WWV393242:WXG393248 L458778:AY458784 KJ458778:KU458784 UF458778:UQ458784 AEB458778:AEM458784 ANX458778:AOI458784 AXT458778:AYE458784 BHP458778:BIA458784 BRL458778:BRW458784 CBH458778:CBS458784 CLD458778:CLO458784 CUZ458778:CVK458784 DEV458778:DFG458784 DOR458778:DPC458784 DYN458778:DYY458784 EIJ458778:EIU458784 ESF458778:ESQ458784 FCB458778:FCM458784 FLX458778:FMI458784 FVT458778:FWE458784 GFP458778:GGA458784 GPL458778:GPW458784 GZH458778:GZS458784 HJD458778:HJO458784 HSZ458778:HTK458784 ICV458778:IDG458784 IMR458778:INC458784 IWN458778:IWY458784 JGJ458778:JGU458784 JQF458778:JQQ458784 KAB458778:KAM458784 KJX458778:KKI458784 KTT458778:KUE458784 LDP458778:LEA458784 LNL458778:LNW458784 LXH458778:LXS458784 MHD458778:MHO458784 MQZ458778:MRK458784 NAV458778:NBG458784 NKR458778:NLC458784 NUN458778:NUY458784 OEJ458778:OEU458784 OOF458778:OOQ458784 OYB458778:OYM458784 PHX458778:PII458784 PRT458778:PSE458784 QBP458778:QCA458784 QLL458778:QLW458784 QVH458778:QVS458784 RFD458778:RFO458784 ROZ458778:RPK458784 RYV458778:RZG458784 SIR458778:SJC458784 SSN458778:SSY458784 TCJ458778:TCU458784 TMF458778:TMQ458784 TWB458778:TWM458784 UFX458778:UGI458784 UPT458778:UQE458784 UZP458778:VAA458784 VJL458778:VJW458784 VTH458778:VTS458784 WDD458778:WDO458784 WMZ458778:WNK458784 WWV458778:WXG458784 L524314:AY524320 KJ524314:KU524320 UF524314:UQ524320 AEB524314:AEM524320 ANX524314:AOI524320 AXT524314:AYE524320 BHP524314:BIA524320 BRL524314:BRW524320 CBH524314:CBS524320 CLD524314:CLO524320 CUZ524314:CVK524320 DEV524314:DFG524320 DOR524314:DPC524320 DYN524314:DYY524320 EIJ524314:EIU524320 ESF524314:ESQ524320 FCB524314:FCM524320 FLX524314:FMI524320 FVT524314:FWE524320 GFP524314:GGA524320 GPL524314:GPW524320 GZH524314:GZS524320 HJD524314:HJO524320 HSZ524314:HTK524320 ICV524314:IDG524320 IMR524314:INC524320 IWN524314:IWY524320 JGJ524314:JGU524320 JQF524314:JQQ524320 KAB524314:KAM524320 KJX524314:KKI524320 KTT524314:KUE524320 LDP524314:LEA524320 LNL524314:LNW524320 LXH524314:LXS524320 MHD524314:MHO524320 MQZ524314:MRK524320 NAV524314:NBG524320 NKR524314:NLC524320 NUN524314:NUY524320 OEJ524314:OEU524320 OOF524314:OOQ524320 OYB524314:OYM524320 PHX524314:PII524320 PRT524314:PSE524320 QBP524314:QCA524320 QLL524314:QLW524320 QVH524314:QVS524320 RFD524314:RFO524320 ROZ524314:RPK524320 RYV524314:RZG524320 SIR524314:SJC524320 SSN524314:SSY524320 TCJ524314:TCU524320 TMF524314:TMQ524320 TWB524314:TWM524320 UFX524314:UGI524320 UPT524314:UQE524320 UZP524314:VAA524320 VJL524314:VJW524320 VTH524314:VTS524320 WDD524314:WDO524320 WMZ524314:WNK524320 WWV524314:WXG524320 L589850:AY589856 KJ589850:KU589856 UF589850:UQ589856 AEB589850:AEM589856 ANX589850:AOI589856 AXT589850:AYE589856 BHP589850:BIA589856 BRL589850:BRW589856 CBH589850:CBS589856 CLD589850:CLO589856 CUZ589850:CVK589856 DEV589850:DFG589856 DOR589850:DPC589856 DYN589850:DYY589856 EIJ589850:EIU589856 ESF589850:ESQ589856 FCB589850:FCM589856 FLX589850:FMI589856 FVT589850:FWE589856 GFP589850:GGA589856 GPL589850:GPW589856 GZH589850:GZS589856 HJD589850:HJO589856 HSZ589850:HTK589856 ICV589850:IDG589856 IMR589850:INC589856 IWN589850:IWY589856 JGJ589850:JGU589856 JQF589850:JQQ589856 KAB589850:KAM589856 KJX589850:KKI589856 KTT589850:KUE589856 LDP589850:LEA589856 LNL589850:LNW589856 LXH589850:LXS589856 MHD589850:MHO589856 MQZ589850:MRK589856 NAV589850:NBG589856 NKR589850:NLC589856 NUN589850:NUY589856 OEJ589850:OEU589856 OOF589850:OOQ589856 OYB589850:OYM589856 PHX589850:PII589856 PRT589850:PSE589856 QBP589850:QCA589856 QLL589850:QLW589856 QVH589850:QVS589856 RFD589850:RFO589856 ROZ589850:RPK589856 RYV589850:RZG589856 SIR589850:SJC589856 SSN589850:SSY589856 TCJ589850:TCU589856 TMF589850:TMQ589856 TWB589850:TWM589856 UFX589850:UGI589856 UPT589850:UQE589856 UZP589850:VAA589856 VJL589850:VJW589856 VTH589850:VTS589856 WDD589850:WDO589856 WMZ589850:WNK589856 WWV589850:WXG589856 L655386:AY655392 KJ655386:KU655392 UF655386:UQ655392 AEB655386:AEM655392 ANX655386:AOI655392 AXT655386:AYE655392 BHP655386:BIA655392 BRL655386:BRW655392 CBH655386:CBS655392 CLD655386:CLO655392 CUZ655386:CVK655392 DEV655386:DFG655392 DOR655386:DPC655392 DYN655386:DYY655392 EIJ655386:EIU655392 ESF655386:ESQ655392 FCB655386:FCM655392 FLX655386:FMI655392 FVT655386:FWE655392 GFP655386:GGA655392 GPL655386:GPW655392 GZH655386:GZS655392 HJD655386:HJO655392 HSZ655386:HTK655392 ICV655386:IDG655392 IMR655386:INC655392 IWN655386:IWY655392 JGJ655386:JGU655392 JQF655386:JQQ655392 KAB655386:KAM655392 KJX655386:KKI655392 KTT655386:KUE655392 LDP655386:LEA655392 LNL655386:LNW655392 LXH655386:LXS655392 MHD655386:MHO655392 MQZ655386:MRK655392 NAV655386:NBG655392 NKR655386:NLC655392 NUN655386:NUY655392 OEJ655386:OEU655392 OOF655386:OOQ655392 OYB655386:OYM655392 PHX655386:PII655392 PRT655386:PSE655392 QBP655386:QCA655392 QLL655386:QLW655392 QVH655386:QVS655392 RFD655386:RFO655392 ROZ655386:RPK655392 RYV655386:RZG655392 SIR655386:SJC655392 SSN655386:SSY655392 TCJ655386:TCU655392 TMF655386:TMQ655392 TWB655386:TWM655392 UFX655386:UGI655392 UPT655386:UQE655392 UZP655386:VAA655392 VJL655386:VJW655392 VTH655386:VTS655392 WDD655386:WDO655392 WMZ655386:WNK655392 WWV655386:WXG655392 L720922:AY720928 KJ720922:KU720928 UF720922:UQ720928 AEB720922:AEM720928 ANX720922:AOI720928 AXT720922:AYE720928 BHP720922:BIA720928 BRL720922:BRW720928 CBH720922:CBS720928 CLD720922:CLO720928 CUZ720922:CVK720928 DEV720922:DFG720928 DOR720922:DPC720928 DYN720922:DYY720928 EIJ720922:EIU720928 ESF720922:ESQ720928 FCB720922:FCM720928 FLX720922:FMI720928 FVT720922:FWE720928 GFP720922:GGA720928 GPL720922:GPW720928 GZH720922:GZS720928 HJD720922:HJO720928 HSZ720922:HTK720928 ICV720922:IDG720928 IMR720922:INC720928 IWN720922:IWY720928 JGJ720922:JGU720928 JQF720922:JQQ720928 KAB720922:KAM720928 KJX720922:KKI720928 KTT720922:KUE720928 LDP720922:LEA720928 LNL720922:LNW720928 LXH720922:LXS720928 MHD720922:MHO720928 MQZ720922:MRK720928 NAV720922:NBG720928 NKR720922:NLC720928 NUN720922:NUY720928 OEJ720922:OEU720928 OOF720922:OOQ720928 OYB720922:OYM720928 PHX720922:PII720928 PRT720922:PSE720928 QBP720922:QCA720928 QLL720922:QLW720928 QVH720922:QVS720928 RFD720922:RFO720928 ROZ720922:RPK720928 RYV720922:RZG720928 SIR720922:SJC720928 SSN720922:SSY720928 TCJ720922:TCU720928 TMF720922:TMQ720928 TWB720922:TWM720928 UFX720922:UGI720928 UPT720922:UQE720928 UZP720922:VAA720928 VJL720922:VJW720928 VTH720922:VTS720928 WDD720922:WDO720928 WMZ720922:WNK720928 WWV720922:WXG720928 L786458:AY786464 KJ786458:KU786464 UF786458:UQ786464 AEB786458:AEM786464 ANX786458:AOI786464 AXT786458:AYE786464 BHP786458:BIA786464 BRL786458:BRW786464 CBH786458:CBS786464 CLD786458:CLO786464 CUZ786458:CVK786464 DEV786458:DFG786464 DOR786458:DPC786464 DYN786458:DYY786464 EIJ786458:EIU786464 ESF786458:ESQ786464 FCB786458:FCM786464 FLX786458:FMI786464 FVT786458:FWE786464 GFP786458:GGA786464 GPL786458:GPW786464 GZH786458:GZS786464 HJD786458:HJO786464 HSZ786458:HTK786464 ICV786458:IDG786464 IMR786458:INC786464 IWN786458:IWY786464 JGJ786458:JGU786464 JQF786458:JQQ786464 KAB786458:KAM786464 KJX786458:KKI786464 KTT786458:KUE786464 LDP786458:LEA786464 LNL786458:LNW786464 LXH786458:LXS786464 MHD786458:MHO786464 MQZ786458:MRK786464 NAV786458:NBG786464 NKR786458:NLC786464 NUN786458:NUY786464 OEJ786458:OEU786464 OOF786458:OOQ786464 OYB786458:OYM786464 PHX786458:PII786464 PRT786458:PSE786464 QBP786458:QCA786464 QLL786458:QLW786464 QVH786458:QVS786464 RFD786458:RFO786464 ROZ786458:RPK786464 RYV786458:RZG786464 SIR786458:SJC786464 SSN786458:SSY786464 TCJ786458:TCU786464 TMF786458:TMQ786464 TWB786458:TWM786464 UFX786458:UGI786464 UPT786458:UQE786464 UZP786458:VAA786464 VJL786458:VJW786464 VTH786458:VTS786464 WDD786458:WDO786464 WMZ786458:WNK786464 WWV786458:WXG786464 L851994:AY852000 KJ851994:KU852000 UF851994:UQ852000 AEB851994:AEM852000 ANX851994:AOI852000 AXT851994:AYE852000 BHP851994:BIA852000 BRL851994:BRW852000 CBH851994:CBS852000 CLD851994:CLO852000 CUZ851994:CVK852000 DEV851994:DFG852000 DOR851994:DPC852000 DYN851994:DYY852000 EIJ851994:EIU852000 ESF851994:ESQ852000 FCB851994:FCM852000 FLX851994:FMI852000 FVT851994:FWE852000 GFP851994:GGA852000 GPL851994:GPW852000 GZH851994:GZS852000 HJD851994:HJO852000 HSZ851994:HTK852000 ICV851994:IDG852000 IMR851994:INC852000 IWN851994:IWY852000 JGJ851994:JGU852000 JQF851994:JQQ852000 KAB851994:KAM852000 KJX851994:KKI852000 KTT851994:KUE852000 LDP851994:LEA852000 LNL851994:LNW852000 LXH851994:LXS852000 MHD851994:MHO852000 MQZ851994:MRK852000 NAV851994:NBG852000 NKR851994:NLC852000 NUN851994:NUY852000 OEJ851994:OEU852000 OOF851994:OOQ852000 OYB851994:OYM852000 PHX851994:PII852000 PRT851994:PSE852000 QBP851994:QCA852000 QLL851994:QLW852000 QVH851994:QVS852000 RFD851994:RFO852000 ROZ851994:RPK852000 RYV851994:RZG852000 SIR851994:SJC852000 SSN851994:SSY852000 TCJ851994:TCU852000 TMF851994:TMQ852000 TWB851994:TWM852000 UFX851994:UGI852000 UPT851994:UQE852000 UZP851994:VAA852000 VJL851994:VJW852000 VTH851994:VTS852000 WDD851994:WDO852000 WMZ851994:WNK852000 WWV851994:WXG852000 L917530:AY917536 KJ917530:KU917536 UF917530:UQ917536 AEB917530:AEM917536 ANX917530:AOI917536 AXT917530:AYE917536 BHP917530:BIA917536 BRL917530:BRW917536 CBH917530:CBS917536 CLD917530:CLO917536 CUZ917530:CVK917536 DEV917530:DFG917536 DOR917530:DPC917536 DYN917530:DYY917536 EIJ917530:EIU917536 ESF917530:ESQ917536 FCB917530:FCM917536 FLX917530:FMI917536 FVT917530:FWE917536 GFP917530:GGA917536 GPL917530:GPW917536 GZH917530:GZS917536 HJD917530:HJO917536 HSZ917530:HTK917536 ICV917530:IDG917536 IMR917530:INC917536 IWN917530:IWY917536 JGJ917530:JGU917536 JQF917530:JQQ917536 KAB917530:KAM917536 KJX917530:KKI917536 KTT917530:KUE917536 LDP917530:LEA917536 LNL917530:LNW917536 LXH917530:LXS917536 MHD917530:MHO917536 MQZ917530:MRK917536 NAV917530:NBG917536 NKR917530:NLC917536 NUN917530:NUY917536 OEJ917530:OEU917536 OOF917530:OOQ917536 OYB917530:OYM917536 PHX917530:PII917536 PRT917530:PSE917536 QBP917530:QCA917536 QLL917530:QLW917536 QVH917530:QVS917536 RFD917530:RFO917536 ROZ917530:RPK917536 RYV917530:RZG917536 SIR917530:SJC917536 SSN917530:SSY917536 TCJ917530:TCU917536 TMF917530:TMQ917536 TWB917530:TWM917536 UFX917530:UGI917536 UPT917530:UQE917536 UZP917530:VAA917536 VJL917530:VJW917536 VTH917530:VTS917536 WDD917530:WDO917536 WMZ917530:WNK917536 WWV917530:WXG917536"/>
    <dataValidation allowBlank="1" prompt="Для выбора выполните двойной щелчок левой клавиши мыши по соответствующей ячейке." sqref="L983066:AY983072 KJ983066:KU983072 UF983066:UQ983072 AEB983066:AEM983072 ANX983066:AOI983072 AXT983066:AYE983072 BHP983066:BIA983072 BRL983066:BRW983072 CBH983066:CBS983072 CLD983066:CLO983072 CUZ983066:CVK983072 DEV983066:DFG983072 DOR983066:DPC983072 DYN983066:DYY983072 EIJ983066:EIU983072 ESF983066:ESQ983072 FCB983066:FCM983072 FLX983066:FMI983072 FVT983066:FWE983072 GFP983066:GGA983072 GPL983066:GPW983072 GZH983066:GZS983072 HJD983066:HJO983072 HSZ983066:HTK983072 ICV983066:IDG983072 IMR983066:INC983072 IWN983066:IWY983072 JGJ983066:JGU983072 JQF983066:JQQ983072 KAB983066:KAM983072 KJX983066:KKI983072 KTT983066:KUE983072 LDP983066:LEA983072 LNL983066:LNW983072 LXH983066:LXS983072 MHD983066:MHO983072 MQZ983066:MRK983072 NAV983066:NBG983072 NKR983066:NLC983072 NUN983066:NUY983072 OEJ983066:OEU983072 OOF983066:OOQ983072 OYB983066:OYM983072 PHX983066:PII983072 PRT983066:PSE983072 QBP983066:QCA983072 QLL983066:QLW983072 QVH983066:QVS983072 RFD983066:RFO983072 ROZ983066:RPK983072 RYV983066:RZG983072 SIR983066:SJC983072 SSN983066:SSY983072 TCJ983066:TCU983072 TMF983066:TMQ983072 TWB983066:TWM983072 UFX983066:UGI983072 UPT983066:UQE983072 UZP983066:VAA983072 VJL983066:VJW983072 VTH983066:VTS983072 WDD983066:WDO983072 WMZ983066:WNK983072 WWV983066:WXG983072"/>
    <dataValidation type="list" allowBlank="1" showInputMessage="1" prompt="Выберите значение из списка" errorTitle="Ошибка" error="Выберите значение из списка" sqref="KM23 UI23 AEE23 AOA23 AXW23 BHS23 BRO23 CBK23 CLG23 CVC23 DEY23 DOU23 DYQ23 EIM23 ESI23 FCE23 FMA23 FVW23 GFS23 GPO23 GZK23 HJG23 HTC23 ICY23 IMU23 IWQ23 JGM23 JQI23 KAE23 KKA23 KTW23 LDS23 LNO23 LXK23 MHG23 MRC23 NAY23 NKU23 NUQ23 OEM23 OOI23 OYE23 PIA23 PRW23 QBS23 QLO23 QVK23 RFG23 RPC23 RYY23 SIU23 SSQ23 TCM23 TMI23 TWE23 UGA23 UPW23 UZS23 VJO23 VTK23 WDG23 WNC23 WWY23 KM27 UI27 AEE27 AOA27 AXW27 BHS27 BRO27 CBK27 CLG27 CVC27 DEY27 DOU27 DYQ27 EIM27 ESI27 FCE27 FMA27 FVW27 GFS27 GPO27 GZK27 HJG27 HTC27 ICY27 IMU27 IWQ27 JGM27 JQI27 KAE27 KKA27 KTW27 LDS27 LNO27 LXK27 MHG27 MRC27 NAY27 NKU27 NUQ27 OEM27 OOI27 OYE27 PIA27 PRW27 QBS27 QLO27 QVK27 RFG27 RPC27 RYY27 SIU27 SSQ27 TCM27 TMI27 TWE27 UGA27 UPW27 UZS27 VJO27 VTK27 WDG27 WNC27 WWY27 O65559 V65559 AC65559 AJ65559 AQ65559 KM65559 UI65559 AEE65559 AOA65559 AXW65559 BHS65559 BRO65559 CBK65559 CLG65559 CVC65559 DEY65559 DOU65559 DYQ65559 EIM65559 ESI65559 FCE65559 FMA65559 FVW65559 GFS65559 GPO65559 GZK65559 HJG65559 HTC65559 ICY65559 IMU65559 IWQ65559 JGM65559 JQI65559 KAE65559 KKA65559 KTW65559 LDS65559 LNO65559 LXK65559 MHG65559 MRC65559 NAY65559 NKU65559 NUQ65559 OEM65559 OOI65559 OYE65559 PIA65559 PRW65559 QBS65559 QLO65559 QVK65559 RFG65559 RPC65559 RYY65559 SIU65559 SSQ65559 TCM65559 TMI65559 TWE65559 UGA65559 UPW65559 UZS65559 VJO65559 VTK65559 WDG65559 WNC65559 WWY65559 O131095 V131095 AC131095 AJ131095 AQ131095 KM131095 UI131095 AEE131095 AOA131095 AXW131095 BHS131095 BRO131095 CBK131095 CLG131095 CVC131095 DEY131095 DOU131095 DYQ131095 EIM131095 ESI131095 FCE131095 FMA131095 FVW131095 GFS131095 GPO131095 GZK131095 HJG131095 HTC131095 ICY131095 IMU131095 IWQ131095 JGM131095 JQI131095 KAE131095 KKA131095 KTW131095 LDS131095 LNO131095 LXK131095 MHG131095 MRC131095 NAY131095 NKU131095 NUQ131095 OEM131095 OOI131095 OYE131095 PIA131095 PRW131095 QBS131095 QLO131095 QVK131095 RFG131095 RPC131095 RYY131095 SIU131095 SSQ131095 TCM131095 TMI131095 TWE131095 UGA131095 UPW131095 UZS131095 VJO131095 VTK131095 WDG131095 WNC131095 WWY131095 O196631 V196631 AC196631 AJ196631 AQ196631 KM196631 UI196631 AEE196631 AOA196631 AXW196631 BHS196631 BRO196631 CBK196631 CLG196631 CVC196631 DEY196631 DOU196631 DYQ196631 EIM196631 ESI196631 FCE196631 FMA196631 FVW196631 GFS196631 GPO196631 GZK196631 HJG196631 HTC196631 ICY196631 IMU196631 IWQ196631 JGM196631 JQI196631 KAE196631 KKA196631 KTW196631 LDS196631 LNO196631 LXK196631 MHG196631 MRC196631 NAY196631 NKU196631 NUQ196631 OEM196631 OOI196631 OYE196631 PIA196631 PRW196631 QBS196631 QLO196631 QVK196631 RFG196631 RPC196631 RYY196631 SIU196631 SSQ196631 TCM196631 TMI196631 TWE196631 UGA196631 UPW196631 UZS196631 VJO196631 VTK196631 WDG196631 WNC196631 WWY196631 O262167 V262167 AC262167 AJ262167 AQ262167 KM262167 UI262167 AEE262167 AOA262167 AXW262167 BHS262167 BRO262167 CBK262167 CLG262167 CVC262167 DEY262167 DOU262167 DYQ262167 EIM262167 ESI262167 FCE262167 FMA262167 FVW262167 GFS262167 GPO262167 GZK262167 HJG262167 HTC262167 ICY262167 IMU262167 IWQ262167 JGM262167 JQI262167 KAE262167 KKA262167 KTW262167 LDS262167 LNO262167 LXK262167 MHG262167 MRC262167 NAY262167 NKU262167 NUQ262167 OEM262167 OOI262167 OYE262167 PIA262167 PRW262167 QBS262167 QLO262167 QVK262167 RFG262167 RPC262167 RYY262167 SIU262167 SSQ262167 TCM262167 TMI262167 TWE262167 UGA262167 UPW262167 UZS262167 VJO262167 VTK262167 WDG262167 WNC262167 WWY262167 O327703 V327703 AC327703 AJ327703 AQ327703 KM327703 UI327703 AEE327703 AOA327703 AXW327703 BHS327703 BRO327703 CBK327703 CLG327703 CVC327703 DEY327703 DOU327703 DYQ327703 EIM327703 ESI327703 FCE327703 FMA327703 FVW327703 GFS327703 GPO327703 GZK327703 HJG327703 HTC327703 ICY327703 IMU327703 IWQ327703 JGM327703 JQI327703 KAE327703 KKA327703 KTW327703 LDS327703 LNO327703 LXK327703 MHG327703 MRC327703 NAY327703 NKU327703 NUQ327703 OEM327703 OOI327703 OYE327703 PIA327703 PRW327703 QBS327703 QLO327703 QVK327703 RFG327703 RPC327703 RYY327703 SIU327703 SSQ327703 TCM327703 TMI327703 TWE327703 UGA327703 UPW327703 UZS327703 VJO327703 VTK327703 WDG327703 WNC327703 WWY327703 O393239 V393239 AC393239 AJ393239 AQ393239 KM393239 UI393239 AEE393239 AOA393239 AXW393239 BHS393239 BRO393239 CBK393239 CLG393239 CVC393239 DEY393239 DOU393239 DYQ393239 EIM393239 ESI393239 FCE393239 FMA393239 FVW393239 GFS393239 GPO393239 GZK393239 HJG393239 HTC393239 ICY393239 IMU393239 IWQ393239 JGM393239 JQI393239 KAE393239 KKA393239 KTW393239 LDS393239 LNO393239 LXK393239 MHG393239 MRC393239 NAY393239 NKU393239 NUQ393239 OEM393239 OOI393239 OYE393239 PIA393239 PRW393239 QBS393239 QLO393239 QVK393239 RFG393239 RPC393239 RYY393239 SIU393239 SSQ393239 TCM393239 TMI393239 TWE393239 UGA393239 UPW393239 UZS393239 VJO393239 VTK393239 WDG393239 WNC393239 WWY393239 O458775 V458775 AC458775 AJ458775 AQ458775 KM458775 UI458775 AEE458775 AOA458775 AXW458775 BHS458775 BRO458775 CBK458775 CLG458775 CVC458775 DEY458775 DOU458775 DYQ458775 EIM458775 ESI458775 FCE458775 FMA458775 FVW458775 GFS458775 GPO458775 GZK458775 HJG458775 HTC458775 ICY458775 IMU458775 IWQ458775 JGM458775 JQI458775 KAE458775 KKA458775 KTW458775 LDS458775 LNO458775 LXK458775 MHG458775 MRC458775 NAY458775 NKU458775 NUQ458775 OEM458775 OOI458775 OYE458775 PIA458775 PRW458775 QBS458775 QLO458775 QVK458775 RFG458775 RPC458775 RYY458775 SIU458775 SSQ458775 TCM458775 TMI458775 TWE458775 UGA458775 UPW458775 UZS458775 VJO458775 VTK458775 WDG458775 WNC458775 WWY458775 O524311 V524311 AC524311 AJ524311 AQ524311 KM524311 UI524311 AEE524311 AOA524311 AXW524311 BHS524311 BRO524311 CBK524311 CLG524311 CVC524311 DEY524311 DOU524311 DYQ524311 EIM524311 ESI524311 FCE524311 FMA524311 FVW524311 GFS524311 GPO524311 GZK524311 HJG524311 HTC524311 ICY524311 IMU524311 IWQ524311 JGM524311 JQI524311 KAE524311 KKA524311 KTW524311 LDS524311 LNO524311 LXK524311 MHG524311 MRC524311 NAY524311 NKU524311 NUQ524311 OEM524311 OOI524311 OYE524311 PIA524311 PRW524311 QBS524311 QLO524311 QVK524311 RFG524311 RPC524311 RYY524311 SIU524311 SSQ524311 TCM524311 TMI524311 TWE524311 UGA524311 UPW524311 UZS524311 VJO524311 VTK524311 WDG524311 WNC524311 WWY524311 O589847 V589847 AC589847 AJ589847 AQ589847 KM589847 UI589847 AEE589847 AOA589847 AXW589847 BHS589847 BRO589847 CBK589847 CLG589847 CVC589847 DEY589847 DOU589847 DYQ589847 EIM589847 ESI589847 FCE589847 FMA589847 FVW589847 GFS589847 GPO589847 GZK589847 HJG589847 HTC589847 ICY589847 IMU589847 IWQ589847 JGM589847 JQI589847 KAE589847 KKA589847 KTW589847 LDS589847 LNO589847 LXK589847 MHG589847 MRC589847 NAY589847 NKU589847 NUQ589847 OEM589847 OOI589847 OYE589847 PIA589847 PRW589847 QBS589847 QLO589847 QVK589847 RFG589847 RPC589847 RYY589847 SIU589847 SSQ589847 TCM589847 TMI589847 TWE589847 UGA589847 UPW589847 UZS589847 VJO589847 VTK589847 WDG589847 WNC589847 WWY589847 O655383 V655383 AC655383 AJ655383 AQ655383 KM655383 UI655383 AEE655383 AOA655383 AXW655383 BHS655383 BRO655383 CBK655383 CLG655383 CVC655383 DEY655383 DOU655383 DYQ655383 EIM655383 ESI655383 FCE655383 FMA655383 FVW655383 GFS655383 GPO655383 GZK655383 HJG655383 HTC655383 ICY655383 IMU655383 IWQ655383 JGM655383 JQI655383 KAE655383 KKA655383 KTW655383 LDS655383 LNO655383 LXK655383 MHG655383 MRC655383 NAY655383 NKU655383 NUQ655383 OEM655383 OOI655383 OYE655383 PIA655383 PRW655383 QBS655383 QLO655383 QVK655383 RFG655383 RPC655383 RYY655383 SIU655383 SSQ655383 TCM655383 TMI655383 TWE655383 UGA655383 UPW655383 UZS655383 VJO655383 VTK655383 WDG655383 WNC655383 WWY655383 O720919 V720919 AC720919 AJ720919 AQ720919 KM720919 UI720919 AEE720919 AOA720919 AXW720919 BHS720919 BRO720919 CBK720919 CLG720919 CVC720919 DEY720919 DOU720919 DYQ720919 EIM720919 ESI720919 FCE720919 FMA720919 FVW720919 GFS720919 GPO720919 GZK720919 HJG720919 HTC720919 ICY720919 IMU720919 IWQ720919 JGM720919 JQI720919 KAE720919 KKA720919 KTW720919 LDS720919 LNO720919 LXK720919 MHG720919 MRC720919 NAY720919 NKU720919 NUQ720919 OEM720919 OOI720919 OYE720919 PIA720919 PRW720919 QBS720919 QLO720919 QVK720919 RFG720919 RPC720919 RYY720919 SIU720919 SSQ720919 TCM720919 TMI720919 TWE720919 UGA720919 UPW720919 UZS720919 VJO720919 VTK720919 WDG720919 WNC720919 WWY720919 O786455 V786455 AC786455 AJ786455 AQ786455 KM786455 UI786455 AEE786455 AOA786455 AXW786455 BHS786455 BRO786455 CBK786455 CLG786455 CVC786455 DEY786455 DOU786455 DYQ786455 EIM786455 ESI786455 FCE786455 FMA786455 FVW786455 GFS786455 GPO786455 GZK786455 HJG786455 HTC786455 ICY786455 IMU786455 IWQ786455 JGM786455 JQI786455 KAE786455 KKA786455 KTW786455 LDS786455 LNO786455 LXK786455 MHG786455 MRC786455 NAY786455 NKU786455 NUQ786455 OEM786455 OOI786455 OYE786455 PIA786455 PRW786455 QBS786455 QLO786455 QVK786455 RFG786455 RPC786455 RYY786455 SIU786455 SSQ786455 TCM786455 TMI786455 TWE786455 UGA786455 UPW786455 UZS786455 VJO786455 VTK786455 WDG786455 WNC786455 WWY786455 O851991 V851991 AC851991 AJ851991 AQ851991 KM851991 UI851991 AEE851991 AOA851991 AXW851991 BHS851991 BRO851991 CBK851991 CLG851991 CVC851991 DEY851991 DOU851991 DYQ851991 EIM851991 ESI851991 FCE851991 FMA851991 FVW851991 GFS851991 GPO851991 GZK851991 HJG851991 HTC851991 ICY851991 IMU851991 IWQ851991 JGM851991 JQI851991 KAE851991 KKA851991 KTW851991 LDS851991 LNO851991 LXK851991 MHG851991 MRC851991 NAY851991 NKU851991 NUQ851991 OEM851991 OOI851991 OYE851991 PIA851991 PRW851991 QBS851991 QLO851991 QVK851991 RFG851991 RPC851991 RYY851991 SIU851991 SSQ851991 TCM851991 TMI851991 TWE851991 UGA851991 UPW851991 UZS851991 VJO851991 VTK851991 WDG851991 WNC851991 WWY851991 O917527 V917527 AC917527 AJ917527 AQ917527 KM917527 UI917527 AEE917527 AOA917527 AXW917527 BHS917527 BRO917527 CBK917527 CLG917527">
      <formula1>kind_of_cons</formula1>
    </dataValidation>
    <dataValidation type="list" allowBlank="1" showInputMessage="1" prompt="Выберите значение из списка" errorTitle="Ошибка" error="Выберите значение из списка" sqref="CVC917527 DEY917527 DOU917527 DYQ917527 EIM917527 ESI917527 FCE917527 FMA917527 FVW917527 GFS917527 GPO917527 GZK917527 HJG917527 HTC917527 ICY917527 IMU917527 IWQ917527 JGM917527 JQI917527 KAE917527 KKA917527 KTW917527 LDS917527 LNO917527 LXK917527 MHG917527 MRC917527 NAY917527 NKU917527 NUQ917527 OEM917527 OOI917527 OYE917527 PIA917527 PRW917527 QBS917527 QLO917527 QVK917527 RFG917527 RPC917527 RYY917527 SIU917527 SSQ917527 TCM917527 TMI917527 TWE917527 UGA917527 UPW917527 UZS917527 VJO917527 VTK917527 WDG917527 WNC917527 WWY917527 O983063 V983063 AC983063 AJ983063 AQ983063 KM983063 UI983063 AEE983063 AOA983063 AXW983063 BHS983063 BRO983063 CBK983063 CLG983063 CVC983063 DEY983063 DOU983063 DYQ983063 EIM983063 ESI983063 FCE983063 FMA983063 FVW983063 GFS983063 GPO983063 GZK983063 HJG983063 HTC983063 ICY983063 IMU983063 IWQ983063 JGM983063 JQI983063 KAE983063 KKA983063 KTW983063 LDS983063 LNO983063 LXK983063 MHG983063 MRC983063 NAY983063 NKU983063 NUQ983063 OEM983063 OOI983063 OYE983063 PIA983063 PRW983063 QBS983063 QLO983063 QVK983063 RFG983063 RPC983063 RYY983063 SIU983063 SSQ983063 TCM983063 TMI983063 TWE983063 UGA983063 UPW983063 UZS983063 VJO983063 VTK983063 WDG983063 WNC983063 WWY983063">
      <formula1>kind_of_cons</formula1>
    </dataValidation>
    <dataValidation type="textLength" operator="lessThanOrEqual" allowBlank="1" showInputMessage="1" showErrorMessage="1" errorTitle="Ошибка" error="Допускается ввод не более 900 символов!" sqref="KU18:KU24 UQ18:UQ24 AEM18:AEM24 AOI18:AOI24 AYE18:AYE24 BIA18:BIA24 BRW18:BRW24 CBS18:CBS24 CLO18:CLO24 CVK18:CVK24 DFG18:DFG24 DPC18:DPC24 DYY18:DYY24 EIU18:EIU24 ESQ18:ESQ24 FCM18:FCM24 FMI18:FMI24 FWE18:FWE24 GGA18:GGA24 GPW18:GPW24 GZS18:GZS24 HJO18:HJO24 HTK18:HTK24 IDG18:IDG24 INC18:INC24 IWY18:IWY24 JGU18:JGU24 JQQ18:JQQ24 KAM18:KAM24 KKI18:KKI24 KUE18:KUE24 LEA18:LEA24 LNW18:LNW24 LXS18:LXS24 MHO18:MHO24 MRK18:MRK24 NBG18:NBG24 NLC18:NLC24 NUY18:NUY24 OEU18:OEU24 OOQ18:OOQ24 OYM18:OYM24 PII18:PII24 PSE18:PSE24 QCA18:QCA24 QLW18:QLW24 QVS18:QVS24 RFO18:RFO24 RPK18:RPK24 RZG18:RZG24 SJC18:SJC24 SSY18:SSY24 TCU18:TCU24 TMQ18:TMQ24 TWM18:TWM24 UGI18:UGI24 UQE18:UQE24 VAA18:VAA24 VJW18:VJW24 VTS18:VTS24 WDO18:WDO24 WNK18:WNK24 WXG18:WXG24 KU27:KU28 UQ27:UQ28 AEM27:AEM28 AOI27:AOI28 AYE27:AYE28 BIA27:BIA28 BRW27:BRW28 CBS27:CBS28 CLO27:CLO28 CVK27:CVK28 DFG27:DFG28 DPC27:DPC28 DYY27:DYY28 EIU27:EIU28 ESQ27:ESQ28 FCM27:FCM28 FMI27:FMI28 FWE27:FWE28 GGA27:GGA28 GPW27:GPW28 GZS27:GZS28 HJO27:HJO28 HTK27:HTK28 IDG27:IDG28 INC27:INC28 IWY27:IWY28 JGU27:JGU28 JQQ27:JQQ28 KAM27:KAM28 KKI27:KKI28 KUE27:KUE28 LEA27:LEA28 LNW27:LNW28 LXS27:LXS28 MHO27:MHO28 MRK27:MRK28 NBG27:NBG28 NLC27:NLC28 NUY27:NUY28 OEU27:OEU28 OOQ27:OOQ28 OYM27:OYM28 PII27:PII28 PSE27:PSE28 QCA27:QCA28 QLW27:QLW28 QVS27:QVS28 RFO27:RFO28 RPK27:RPK28 RZG27:RZG28 SJC27:SJC28 SSY27:SSY28 TCU27:TCU28 TMQ27:TMQ28 TWM27:TWM28 UGI27:UGI28 UQE27:UQE28 VAA27:VAA28 VJW27:VJW28 VTS27:VTS28 WDO27:WDO28 WNK27:WNK28 WXG27:WXG28 AY65554:AY65560 KU65554:KU65560 UQ65554:UQ65560 AEM65554:AEM65560 AOI65554:AOI65560 AYE65554:AYE65560 BIA65554:BIA65560 BRW65554:BRW65560 CBS65554:CBS65560 CLO65554:CLO65560 CVK65554:CVK65560 DFG65554:DFG65560 DPC65554:DPC65560 DYY65554:DYY65560 EIU65554:EIU65560 ESQ65554:ESQ65560 FCM65554:FCM65560 FMI65554:FMI65560 FWE65554:FWE65560 GGA65554:GGA65560 GPW65554:GPW65560 GZS65554:GZS65560 HJO65554:HJO65560 HTK65554:HTK65560 IDG65554:IDG65560 INC65554:INC65560 IWY65554:IWY65560 JGU65554:JGU65560 JQQ65554:JQQ65560 KAM65554:KAM65560 KKI65554:KKI65560 KUE65554:KUE65560 LEA65554:LEA65560 LNW65554:LNW65560 LXS65554:LXS65560 MHO65554:MHO65560 MRK65554:MRK65560 NBG65554:NBG65560 NLC65554:NLC65560 NUY65554:NUY65560 OEU65554:OEU65560 OOQ65554:OOQ65560 OYM65554:OYM65560 PII65554:PII65560 PSE65554:PSE65560 QCA65554:QCA65560 QLW65554:QLW65560 QVS65554:QVS65560 RFO65554:RFO65560 RPK65554:RPK65560 RZG65554:RZG65560 SJC65554:SJC65560 SSY65554:SSY65560 TCU65554:TCU65560 TMQ65554:TMQ65560 TWM65554:TWM65560 UGI65554:UGI65560 UQE65554:UQE65560 VAA65554:VAA65560 VJW65554:VJW65560 VTS65554:VTS65560 WDO65554:WDO65560 WNK65554:WNK65560 WXG65554:WXG65560 AY131090:AY131096 KU131090:KU131096 UQ131090:UQ131096 AEM131090:AEM131096 AOI131090:AOI131096 AYE131090:AYE131096 BIA131090:BIA131096 BRW131090:BRW131096 CBS131090:CBS131096 CLO131090:CLO131096 CVK131090:CVK131096 DFG131090:DFG131096 DPC131090:DPC131096 DYY131090:DYY131096 EIU131090:EIU131096 ESQ131090:ESQ131096 FCM131090:FCM131096 FMI131090:FMI131096 FWE131090:FWE131096 GGA131090:GGA131096 GPW131090:GPW131096 GZS131090:GZS131096 HJO131090:HJO131096 HTK131090:HTK131096 IDG131090:IDG131096 INC131090:INC131096 IWY131090:IWY131096 JGU131090:JGU131096 JQQ131090:JQQ131096 KAM131090:KAM131096 KKI131090:KKI131096 KUE131090:KUE131096 LEA131090:LEA131096 LNW131090:LNW131096 LXS131090:LXS131096 MHO131090:MHO131096 MRK131090:MRK131096 NBG131090:NBG131096 NLC131090:NLC131096 NUY131090:NUY131096 OEU131090:OEU131096 OOQ131090:OOQ131096 OYM131090:OYM131096 PII131090:PII131096 PSE131090:PSE131096 QCA131090:QCA131096 QLW131090:QLW131096 QVS131090:QVS131096 RFO131090:RFO131096 RPK131090:RPK131096 RZG131090:RZG131096 SJC131090:SJC131096 SSY131090:SSY131096 TCU131090:TCU131096 TMQ131090:TMQ131096 TWM131090:TWM131096 UGI131090:UGI131096 UQE131090:UQE131096 VAA131090:VAA131096 VJW131090:VJW131096 VTS131090:VTS131096 WDO131090:WDO131096 WNK131090:WNK131096 WXG131090:WXG131096 AY196626:AY196632 KU196626:KU196632 UQ196626:UQ196632 AEM196626:AEM196632 AOI196626:AOI196632 AYE196626:AYE196632 BIA196626:BIA196632 BRW196626:BRW196632 CBS196626:CBS196632 CLO196626:CLO196632 CVK196626:CVK196632 DFG196626:DFG196632 DPC196626:DPC196632 DYY196626:DYY196632 EIU196626:EIU196632 ESQ196626:ESQ196632 FCM196626:FCM196632 FMI196626:FMI196632 FWE196626:FWE196632 GGA196626:GGA196632 GPW196626:GPW196632 GZS196626:GZS196632 HJO196626:HJO196632 HTK196626:HTK196632 IDG196626:IDG196632 INC196626:INC196632 IWY196626:IWY196632 JGU196626:JGU196632 JQQ196626:JQQ196632 KAM196626:KAM196632 KKI196626:KKI196632 KUE196626:KUE196632 LEA196626:LEA196632 LNW196626:LNW196632 LXS196626:LXS196632 MHO196626:MHO196632 MRK196626:MRK196632 NBG196626:NBG196632 NLC196626:NLC196632 NUY196626:NUY196632 OEU196626:OEU196632 OOQ196626:OOQ196632 OYM196626:OYM196632 PII196626:PII196632 PSE196626:PSE196632 QCA196626:QCA196632 QLW196626:QLW196632 QVS196626:QVS196632 RFO196626:RFO196632 RPK196626:RPK196632 RZG196626:RZG196632 SJC196626:SJC196632 SSY196626:SSY196632 TCU196626:TCU196632 TMQ196626:TMQ196632 TWM196626:TWM196632 UGI196626:UGI196632 UQE196626:UQE196632 VAA196626:VAA196632 VJW196626:VJW196632 VTS196626:VTS196632 WDO196626:WDO196632 WNK196626:WNK196632 WXG196626:WXG196632 AY262162:AY262168 KU262162:KU262168 UQ262162:UQ262168 AEM262162:AEM262168 AOI262162:AOI262168 AYE262162:AYE262168 BIA262162:BIA262168 BRW262162:BRW262168 CBS262162:CBS262168 CLO262162:CLO262168 CVK262162:CVK262168 DFG262162:DFG262168 DPC262162:DPC262168 DYY262162:DYY262168 EIU262162:EIU262168 ESQ262162:ESQ262168 FCM262162:FCM262168 FMI262162:FMI262168 FWE262162:FWE262168 GGA262162:GGA262168 GPW262162:GPW262168 GZS262162:GZS262168 HJO262162:HJO262168 HTK262162:HTK262168 IDG262162:IDG262168 INC262162:INC262168 IWY262162:IWY262168 JGU262162:JGU262168 JQQ262162:JQQ262168 KAM262162:KAM262168 KKI262162:KKI262168 KUE262162:KUE262168 LEA262162:LEA262168 LNW262162:LNW262168 LXS262162:LXS262168 MHO262162:MHO262168 MRK262162:MRK262168 NBG262162:NBG262168 NLC262162:NLC262168 NUY262162:NUY262168 OEU262162:OEU262168 OOQ262162:OOQ262168 OYM262162:OYM262168 PII262162:PII262168 PSE262162:PSE262168 QCA262162:QCA262168 QLW262162:QLW262168 QVS262162:QVS262168 RFO262162:RFO262168 RPK262162:RPK262168 RZG262162:RZG262168 SJC262162:SJC262168 SSY262162:SSY262168 TCU262162:TCU262168 TMQ262162:TMQ262168 TWM262162:TWM262168 UGI262162:UGI262168 UQE262162:UQE262168 VAA262162:VAA262168 VJW262162:VJW262168 VTS262162:VTS262168 WDO262162:WDO262168 WNK262162:WNK262168 WXG262162:WXG262168 AY327698:AY327704 KU327698:KU327704 UQ327698:UQ327704 AEM327698:AEM327704 AOI327698:AOI327704 AYE327698:AYE327704 BIA327698:BIA327704 BRW327698:BRW327704 CBS327698:CBS327704 CLO327698:CLO327704 CVK327698:CVK327704 DFG327698:DFG327704 DPC327698:DPC327704 DYY327698:DYY327704 EIU327698:EIU327704 ESQ327698:ESQ327704 FCM327698:FCM327704 FMI327698:FMI327704 FWE327698:FWE327704 GGA327698:GGA327704 GPW327698:GPW327704 GZS327698:GZS327704 HJO327698:HJO327704 HTK327698:HTK327704 IDG327698:IDG327704 INC327698:INC327704 IWY327698:IWY327704 JGU327698:JGU327704 JQQ327698:JQQ327704 KAM327698:KAM327704 KKI327698:KKI327704 KUE327698:KUE327704 LEA327698:LEA327704 LNW327698:LNW327704 LXS327698:LXS327704 MHO327698:MHO327704 MRK327698:MRK327704 NBG327698:NBG327704 NLC327698:NLC327704 NUY327698:NUY327704 OEU327698:OEU327704 OOQ327698:OOQ327704 OYM327698:OYM327704 PII327698:PII327704 PSE327698:PSE327704 QCA327698:QCA327704 QLW327698:QLW327704 QVS327698:QVS327704 RFO327698:RFO327704 RPK327698:RPK327704 RZG327698:RZG327704 SJC327698:SJC327704 SSY327698:SSY327704 TCU327698:TCU327704 TMQ327698:TMQ327704 TWM327698:TWM327704 UGI327698:UGI327704 UQE327698:UQE327704 VAA327698:VAA327704 VJW327698:VJW327704 VTS327698:VTS327704 WDO327698:WDO327704 WNK327698:WNK327704 WXG327698:WXG327704 AY393234:AY393240 KU393234:KU393240 UQ393234:UQ393240 AEM393234:AEM393240 AOI393234:AOI393240 AYE393234:AYE393240 BIA393234:BIA393240 BRW393234:BRW393240 CBS393234:CBS393240 CLO393234:CLO393240 CVK393234:CVK393240 DFG393234:DFG393240 DPC393234:DPC393240 DYY393234:DYY393240 EIU393234:EIU393240 ESQ393234:ESQ393240 FCM393234:FCM393240 FMI393234:FMI393240 FWE393234:FWE393240 GGA393234:GGA393240 GPW393234:GPW393240 GZS393234:GZS393240 HJO393234:HJO393240 HTK393234:HTK393240 IDG393234:IDG393240 INC393234:INC393240 IWY393234:IWY393240 JGU393234:JGU393240 JQQ393234:JQQ393240 KAM393234:KAM393240 KKI393234:KKI393240 KUE393234:KUE393240 LEA393234:LEA393240 LNW393234:LNW393240 LXS393234:LXS393240 MHO393234:MHO393240 MRK393234:MRK393240 NBG393234:NBG393240 NLC393234:NLC393240 NUY393234:NUY393240 OEU393234:OEU393240 OOQ393234:OOQ393240 OYM393234:OYM393240 PII393234:PII393240 PSE393234:PSE393240 QCA393234:QCA393240 QLW393234:QLW393240 QVS393234:QVS393240 RFO393234:RFO393240 RPK393234:RPK393240 RZG393234:RZG393240 SJC393234:SJC393240 SSY393234:SSY393240 TCU393234:TCU393240 TMQ393234:TMQ393240 TWM393234:TWM393240 UGI393234:UGI393240 UQE393234:UQE393240 VAA393234:VAA393240 VJW393234:VJW393240 VTS393234:VTS393240 WDO393234:WDO393240 WNK393234:WNK393240 WXG393234:WXG393240 AY458770:AY458776 KU458770:KU458776 UQ458770:UQ458776 AEM458770:AEM458776 AOI458770:AOI458776 AYE458770:AYE458776 BIA458770:BIA458776 BRW458770:BRW458776 CBS458770:CBS458776 CLO458770:CLO458776 CVK458770:CVK458776 DFG458770:DFG458776 DPC458770:DPC458776 DYY458770:DYY458776 EIU458770:EIU458776 ESQ458770:ESQ458776 FCM458770:FCM458776 FMI458770:FMI458776 FWE458770:FWE458776 GGA458770:GGA458776 GPW458770:GPW458776 GZS458770:GZS458776 HJO458770:HJO458776 HTK458770:HTK458776 IDG458770:IDG458776 INC458770:INC458776 IWY458770:IWY458776 JGU458770:JGU458776 JQQ458770:JQQ458776 KAM458770:KAM458776 KKI458770:KKI458776 KUE458770:KUE458776 LEA458770:LEA458776 LNW458770:LNW458776 LXS458770:LXS458776 MHO458770:MHO458776 MRK458770:MRK458776 NBG458770:NBG458776 NLC458770:NLC458776 NUY458770:NUY458776 OEU458770:OEU458776 OOQ458770:OOQ458776 OYM458770:OYM458776 PII458770:PII458776 PSE458770:PSE458776 QCA458770:QCA458776 QLW458770:QLW458776 QVS458770:QVS458776 RFO458770:RFO458776 RPK458770:RPK458776 RZG458770:RZG458776 SJC458770:SJC458776 SSY458770:SSY458776 TCU458770:TCU458776 TMQ458770:TMQ458776 TWM458770:TWM458776 UGI458770:UGI458776 UQE458770:UQE458776 VAA458770:VAA458776 VJW458770:VJW458776 VTS458770:VTS458776 WDO458770:WDO458776 WNK458770:WNK458776 WXG458770:WXG458776 AY524306:AY524312 KU524306:KU524312 UQ524306:UQ524312 AEM524306:AEM524312 AOI524306:AOI524312 AYE524306:AYE524312 BIA524306:BIA524312 BRW524306:BRW524312 CBS524306:CBS524312 CLO524306:CLO524312 CVK524306:CVK524312 DFG524306:DFG524312 DPC524306:DPC524312 DYY524306:DYY524312 EIU524306:EIU524312 ESQ524306:ESQ524312 FCM524306:FCM524312 FMI524306:FMI524312 FWE524306:FWE524312 GGA524306:GGA524312 GPW524306:GPW524312 GZS524306:GZS524312 HJO524306:HJO524312 HTK524306:HTK524312 IDG524306:IDG524312 INC524306:INC524312 IWY524306:IWY524312 JGU524306:JGU524312 JQQ524306:JQQ524312 KAM524306:KAM524312 KKI524306:KKI524312 KUE524306:KUE524312 LEA524306:LEA524312 LNW524306:LNW524312 LXS524306:LXS524312 MHO524306:MHO524312 MRK524306:MRK524312 NBG524306:NBG524312 NLC524306:NLC524312 NUY524306:NUY524312 OEU524306:OEU524312 OOQ524306:OOQ524312 OYM524306:OYM524312 PII524306:PII524312 PSE524306:PSE524312 QCA524306:QCA524312 QLW524306:QLW524312 QVS524306:QVS524312 RFO524306:RFO524312 RPK524306:RPK524312 RZG524306:RZG524312 SJC524306:SJC524312 SSY524306:SSY524312 TCU524306:TCU524312 TMQ524306:TMQ524312 TWM524306:TWM524312 UGI524306:UGI524312 UQE524306:UQE524312 VAA524306:VAA524312 VJW524306:VJW524312 VTS524306:VTS524312 WDO524306:WDO524312 WNK524306:WNK524312 WXG524306:WXG524312 AY589842:AY589848 KU589842:KU589848 UQ589842:UQ589848 AEM589842:AEM589848 AOI589842:AOI589848 AYE589842:AYE589848 BIA589842:BIA589848 BRW589842:BRW589848 CBS589842:CBS589848 CLO589842:CLO589848 CVK589842:CVK589848 DFG589842:DFG589848 DPC589842:DPC589848 DYY589842:DYY589848 EIU589842:EIU589848 ESQ589842:ESQ589848 FCM589842:FCM589848 FMI589842:FMI589848 FWE589842:FWE589848 GGA589842:GGA589848 GPW589842:GPW589848 GZS589842:GZS589848 HJO589842:HJO589848 HTK589842:HTK589848 IDG589842:IDG589848 INC589842:INC589848 IWY589842:IWY589848 JGU589842:JGU589848 JQQ589842:JQQ589848 KAM589842:KAM589848 KKI589842:KKI589848 KUE589842:KUE589848 LEA589842:LEA589848 LNW589842:LNW589848 LXS589842:LXS589848 MHO589842:MHO589848 MRK589842:MRK589848 NBG589842:NBG589848 NLC589842:NLC589848 NUY589842:NUY589848 OEU589842:OEU589848 OOQ589842:OOQ589848 OYM589842:OYM589848 PII589842:PII589848 PSE589842:PSE589848 QCA589842:QCA589848 QLW589842:QLW589848 QVS589842:QVS589848 RFO589842:RFO589848 RPK589842:RPK589848 RZG589842:RZG589848 SJC589842:SJC589848 SSY589842:SSY589848 TCU589842:TCU589848 TMQ589842:TMQ589848 TWM589842:TWM589848 UGI589842:UGI589848 UQE589842:UQE589848 VAA589842:VAA589848 VJW589842:VJW589848 VTS589842:VTS589848 WDO589842:WDO589848 WNK589842:WNK589848 WXG589842:WXG589848 AY655378:AY655384 KU655378:KU655384 UQ655378:UQ655384 AEM655378:AEM655384 AOI655378:AOI655384 AYE655378:AYE655384 BIA655378:BIA655384 BRW655378:BRW655384 CBS655378:CBS655384 CLO655378:CLO655384 CVK655378:CVK655384 DFG655378:DFG655384 DPC655378:DPC655384 DYY655378:DYY655384 EIU655378:EIU655384 ESQ655378:ESQ655384 FCM655378:FCM655384 FMI655378:FMI655384 FWE655378:FWE655384 GGA655378:GGA655384 GPW655378:GPW655384 GZS655378:GZS655384 HJO655378:HJO655384 HTK655378:HTK655384 IDG655378:IDG655384 INC655378:INC655384 IWY655378:IWY655384 JGU655378:JGU655384 JQQ655378:JQQ655384 KAM655378:KAM655384 KKI655378:KKI655384 KUE655378:KUE655384 LEA655378:LEA655384 LNW655378:LNW655384 LXS655378:LXS655384 MHO655378:MHO655384 MRK655378:MRK655384 NBG655378:NBG655384 NLC655378:NLC655384 NUY655378:NUY655384 OEU655378:OEU655384 OOQ655378:OOQ655384 OYM655378:OYM655384 PII655378:PII655384 PSE655378:PSE655384 QCA655378:QCA655384 QLW655378:QLW655384 QVS655378:QVS655384 RFO655378:RFO655384 RPK655378:RPK655384 RZG655378:RZG655384 SJC655378:SJC655384 SSY655378:SSY655384 TCU655378:TCU655384 TMQ655378:TMQ655384 TWM655378:TWM655384 UGI655378:UGI655384 UQE655378:UQE655384 VAA655378:VAA655384 VJW655378:VJW655384 VTS655378:VTS655384 WDO655378:WDO655384 WNK655378:WNK655384 WXG655378:WXG655384 AY720914:AY720920 KU720914:KU720920 UQ720914:UQ720920 AEM720914:AEM720920 AOI720914:AOI720920 AYE720914:AYE720920 BIA720914:BIA720920 BRW720914:BRW720920 CBS720914:CBS720920 CLO720914:CLO720920 CVK720914:CVK720920 DFG720914:DFG720920 DPC720914:DPC720920 DYY720914:DYY720920 EIU720914:EIU720920 ESQ720914:ESQ720920 FCM720914:FCM720920 FMI720914:FMI720920 FWE720914:FWE720920 GGA720914:GGA720920 GPW720914:GPW720920 GZS720914:GZS720920 HJO720914:HJO720920 HTK720914:HTK720920 IDG720914:IDG720920 INC720914:INC720920 IWY720914:IWY720920 JGU720914:JGU720920 JQQ720914:JQQ720920 KAM720914:KAM720920 KKI720914:KKI720920 KUE720914:KUE720920 LEA720914:LEA720920 LNW720914:LNW720920 LXS720914:LXS720920 MHO720914:MHO720920 MRK720914:MRK720920 NBG720914:NBG720920 NLC720914:NLC720920 NUY720914:NUY720920 OEU720914:OEU720920 OOQ720914:OOQ720920 OYM720914:OYM720920 PII720914:PII720920 PSE720914:PSE720920 QCA720914:QCA720920 QLW720914:QLW720920 QVS720914:QVS720920 RFO720914:RFO720920 RPK720914:RPK720920 RZG720914:RZG720920 SJC720914:SJC720920 SSY720914:SSY720920 TCU720914:TCU720920 TMQ720914:TMQ720920 TWM720914:TWM720920 UGI720914:UGI720920 UQE720914:UQE720920 VAA720914:VAA720920 VJW720914:VJW720920 VTS720914:VTS720920 WDO720914:WDO720920 WNK720914:WNK720920 WXG720914:WXG720920 AY786450:AY786456 KU786450:KU786456 UQ786450:UQ786456 AEM786450:AEM786456 AOI786450:AOI786456 AYE786450:AYE786456 BIA786450:BIA786456 BRW786450:BRW786456 CBS786450:CBS786456 CLO786450:CLO786456 CVK786450:CVK786456 DFG786450:DFG786456 DPC786450:DPC786456 DYY786450:DYY786456 EIU786450:EIU786456 ESQ786450:ESQ786456 FCM786450:FCM786456 FMI786450:FMI786456 FWE786450:FWE786456 GGA786450:GGA786456 GPW786450:GPW786456 GZS786450:GZS786456 HJO786450:HJO786456 HTK786450:HTK786456 IDG786450:IDG786456 INC786450:INC786456 IWY786450:IWY786456 JGU786450:JGU786456 JQQ786450:JQQ786456 KAM786450:KAM786456 KKI786450:KKI786456 KUE786450:KUE786456 LEA786450:LEA786456 LNW786450:LNW786456 LXS786450:LXS786456 MHO786450:MHO786456 MRK786450:MRK786456 NBG786450:NBG786456 NLC786450:NLC786456 NUY786450:NUY786456 OEU786450:OEU786456 OOQ786450:OOQ786456 OYM786450:OYM786456 PII786450:PII786456 PSE786450:PSE786456 QCA786450:QCA786456 QLW786450:QLW786456 QVS786450:QVS786456 RFO786450:RFO786456 RPK786450:RPK786456 RZG786450:RZG786456 SJC786450:SJC786456 SSY786450:SSY786456 TCU786450:TCU786456 TMQ786450:TMQ786456 TWM786450:TWM786456 UGI786450:UGI786456 UQE786450:UQE786456 VAA786450:VAA786456 VJW786450:VJW786456 VTS786450:VTS786456 WDO786450:WDO786456 WNK786450:WNK786456 WXG786450:WXG786456 AY851986:AY851992 KU851986:KU851992 UQ851986:UQ851992 AEM851986:AEM851992 AOI851986:AOI851992 AYE851986:AYE851992 BIA851986:BIA851992 BRW851986:BRW851992 CBS851986:CBS851992 CLO851986:CLO851992 CVK851986:CVK851992 DFG851986:DFG851992 DPC851986:DPC851992 DYY851986:DYY851992 EIU851986:EIU851992 ESQ851986:ESQ851992 FCM851986:FCM851992 FMI851986:FMI851992 FWE851986:FWE851992 GGA851986:GGA851992 GPW851986:GPW851992 GZS851986:GZS851992 HJO851986:HJO851992 HTK851986:HTK851992 IDG851986:IDG851992 INC851986:INC851992 IWY851986:IWY851992 JGU851986:JGU851992 JQQ851986:JQQ851992 KAM851986:KAM851992 KKI851986:KKI851992 KUE851986:KUE851992 LEA851986:LEA851992 LNW851986:LNW851992 LXS851986:LXS851992 MHO851986:MHO851992 MRK851986:MRK851992 NBG851986:NBG851992 NLC851986:NLC851992 NUY851986:NUY851992 OEU851986:OEU851992 OOQ851986:OOQ851992 OYM851986:OYM851992 PII851986:PII851992 PSE851986:PSE851992 QCA851986:QCA851992 QLW851986:QLW851992 QVS851986:QVS851992 RFO851986:RFO851992 RPK851986:RPK851992 RZG851986:RZG851992 SJC851986:SJC851992 SSY851986:SSY851992 TCU851986:TCU851992 TMQ851986:TMQ851992 TWM851986:TWM851992 UGI851986:UGI851992 UQE851986:UQE851992 VAA851986:VAA851992 VJW851986:VJW851992 VTS851986:VTS851992 WDO851986:WDO851992 WNK851986:WNK851992 WXG851986:WXG851992 AY917522:AY917528 KU917522:KU917528 UQ917522:UQ917528 AEM917522:AEM917528 AOI917522:AOI917528 AYE917522:AYE917528 BIA917522:BIA917528 BRW917522:BRW917528 CBS917522:CBS917528 CLO917522:CLO917528 CVK917522:CVK917528 DFG917522:DFG917528 DPC917522:DPC917528 DYY917522:DYY917528 EIU917522:EIU917528 ESQ917522:ESQ917528 FCM917522:FCM917528 FMI917522:FMI917528 FWE917522:FWE917528 GGA917522:GGA917528 GPW917522:GPW917528 GZS917522:GZS917528 HJO917522:HJO917528 HTK917522:HTK917528 IDG917522:IDG917528 INC917522:INC917528 IWY917522:IWY917528 JGU917522:JGU917528 JQQ917522:JQQ917528 KAM917522:KAM917528 KKI917522:KKI917528 KUE917522:KUE917528 LEA917522:LEA917528 LNW917522:LNW917528 LXS917522:LXS917528 MHO917522:MHO917528 MRK917522:MRK917528 NBG917522:NBG917528 NLC917522:NLC917528 NUY917522:NUY917528 OEU917522:OEU917528 OOQ917522:OOQ917528 OYM917522:OYM917528 PII917522:PII917528 PSE917522:PSE917528 QCA917522:QCA917528 QLW917522:QLW917528 QVS917522:QVS917528 RFO917522:RFO917528 RPK917522:RPK917528 RZG917522:RZG917528 SJC917522:SJC917528 SSY917522:SSY917528 TCU917522:TCU917528 TMQ917522:TMQ917528 TWM917522:TWM917528 UGI917522:UGI917528 UQE917522:UQE917528 VAA917522:VAA917528 VJW917522:VJW917528 VTS917522:VTS917528 WDO917522:WDO917528 WNK917522:WNK917528 WXG917522:WXG917528 AY983058:AY983064 KU983058:KU983064">
      <formula1>900</formula1>
    </dataValidation>
    <dataValidation type="textLength" operator="lessThanOrEqual" allowBlank="1" showInputMessage="1" showErrorMessage="1" errorTitle="Ошибка" error="Допускается ввод не более 900 символов!" sqref="UQ983058:UQ983064 AEM983058:AEM983064 AOI983058:AOI983064 AYE983058:AYE983064 BIA983058:BIA983064 BRW983058:BRW983064 CBS983058:CBS983064 CLO983058:CLO983064 CVK983058:CVK983064 DFG983058:DFG983064 DPC983058:DPC983064 DYY983058:DYY983064 EIU983058:EIU983064 ESQ983058:ESQ983064 FCM983058:FCM983064 FMI983058:FMI983064 FWE983058:FWE983064 GGA983058:GGA983064 GPW983058:GPW983064 GZS983058:GZS983064 HJO983058:HJO983064 HTK983058:HTK983064 IDG983058:IDG983064 INC983058:INC983064 IWY983058:IWY983064 JGU983058:JGU983064 JQQ983058:JQQ983064 KAM983058:KAM983064 KKI983058:KKI983064 KUE983058:KUE983064 LEA983058:LEA983064 LNW983058:LNW983064 LXS983058:LXS983064 MHO983058:MHO983064 MRK983058:MRK983064 NBG983058:NBG983064 NLC983058:NLC983064 NUY983058:NUY983064 OEU983058:OEU983064 OOQ983058:OOQ983064 OYM983058:OYM983064 PII983058:PII983064 PSE983058:PSE983064 QCA983058:QCA983064 QLW983058:QLW983064 QVS983058:QVS983064 RFO983058:RFO983064 RPK983058:RPK983064 RZG983058:RZG983064 SJC983058:SJC983064 SSY983058:SSY983064 TCU983058:TCU983064 TMQ983058:TMQ983064 TWM983058:TWM983064 UGI983058:UGI983064 UQE983058:UQE983064 VAA983058:VAA983064 VJW983058:VJW983064 VTS983058:VTS983064 WDO983058:WDO983064 WNK983058:WNK983064 WXG983058:WXG983064">
      <formula1>900</formula1>
    </dataValidation>
    <dataValidation type="list" allowBlank="1" showInputMessage="1" showErrorMessage="1" errorTitle="Ошибка" error="Выберите значение из списка" sqref="M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M28 KK28 UG28 AEC28 ANY28 AXU28 BHQ28 BRM28 CBI28 CLE28 CVA28 DEW28 DOS28 DYO28 EIK28 ESG28 FCC28 FLY28 FVU28 GFQ28 GPM28 GZI28 HJE28 HTA28 ICW28 IMS28 IWO28 JGK28 JQG28 KAC28 KJY28 KTU28 LDQ28 LNM28 LXI28 MHE28 MRA28 NAW28 NKS28 NUO28 OEK28 OOG28 OYC28 PHY28 PRU28 QBQ28 QLM28 QVI28 RFE28 RPA28 RYW28 SIS28 SSO28 TCK28 TMG28 TWC28 UFY28 UPU28 UZQ28 VJM28 VTI28 WDE28 WNA28 WWW28 M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M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M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M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M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M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M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M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M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M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M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M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M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M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formula1>kind_of_heat_transfer</formula1>
    </dataValidation>
    <dataValidation type="list" allowBlank="1" showInputMessage="1" showErrorMessage="1" errorTitle="Ошибка" error="Выберите значение из списка" sqref="M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Y24:Y25 AA24:AA25 AF24:AF25 AH24:AH25 AM24:AM25 AO24:AO25 AT24:AT25 AV24:AV25 KP24:KP25 KR24:KR25 UL24:UL25 UN24:UN25 AEH24:AEH25 AEJ24:AEJ25 AOD24:AOD25 AOF24:AOF25 AXZ24:AXZ25 AYB24:AYB25 BHV24:BHV25 BHX24:BHX25 BRR24:BRR25 BRT24:BRT25 CBN24:CBN25 CBP24:CBP25 CLJ24:CLJ25 CLL24:CLL25 CVF24:CVF25 CVH24:CVH25 DFB24:DFB25 DFD24:DFD25 DOX24:DOX25 DOZ24:DOZ25 DYT24:DYT25 DYV24:DYV25 EIP24:EIP25 EIR24:EIR25 ESL24:ESL25 ESN24:ESN25 FCH24:FCH25 FCJ24:FCJ25 FMD24:FMD25 FMF24:FMF25 FVZ24:FVZ25 FWB24:FWB25 GFV24:GFV25 GFX24:GFX25 GPR24:GPR25 GPT24:GPT25 GZN24:GZN25 GZP24:GZP25 HJJ24:HJJ25 HJL24:HJL25 HTF24:HTF25 HTH24:HTH25 IDB24:IDB25 IDD24:IDD25 IMX24:IMX25 IMZ24:IMZ25 IWT24:IWT25 IWV24:IWV25 JGP24:JGP25 JGR24:JGR25 JQL24:JQL25 JQN24:JQN25 KAH24:KAH25 KAJ24:KAJ25 KKD24:KKD25 KKF24:KKF25 KTZ24:KTZ25 KUB24:KUB25 LDV24:LDV25 LDX24:LDX25 LNR24:LNR25 LNT24:LNT25 LXN24:LXN25 LXP24:LXP25 MHJ24:MHJ25 MHL24:MHL25 MRF24:MRF25 MRH24:MRH25 NBB24:NBB25 NBD24:NBD25 NKX24:NKX25 NKZ24:NKZ25 NUT24:NUT25 NUV24:NUV25 OEP24:OEP25 OER24:OER25 OOL24:OOL25 OON24:OON25 OYH24:OYH25 OYJ24:OYJ25 PID24:PID25 PIF24:PIF25 PRZ24:PRZ25 PSB24:PSB25 QBV24:QBV25 QBX24:QBX25 QLR24:QLR25 QLT24:QLT25 QVN24:QVN25 QVP24:QVP25 RFJ24:RFJ25 RFL24:RFL25 RPF24:RPF25 RPH24:RPH25 RZB24:RZB25 RZD24:RZD25 SIX24:SIX25 SIZ24:SIZ25 SST24:SST25 SSV24:SSV25 TCP24:TCP25 TCR24:TCR25 TML24:TML25 TMN24:TMN25 TWH24:TWH25 TWJ24:TWJ25 UGD24:UGD25 UGF24:UGF25 UPZ24:UPZ25 UQB24:UQB25 UZV24:UZV25 UZX24:UZX25 VJR24:VJR25 VJT24:VJT25 VTN24:VTN25 VTP24:VTP25 WDJ24:WDJ25 WDL24:WDL25 WNF24:WNF25 WNH24:WNH25 WXB24:WXB25 WXD24:WXD25 R28:R29 T28:T29 Y28:Y29 AA28:AA29 AF28:AF29 AH28:AH29 AM28:AM29 AO28:AO29 AT28:AT29 AV28:AV29 KP28:KP29 KR28:KR29 UL28:UL29 UN28:UN29 AEH28:AEH29 AEJ28:AEJ29 AOD28:AOD29 AOF28:AOF29 AXZ28:AXZ29 AYB28:AYB29 BHV28:BHV29 BHX28:BHX29 BRR28:BRR29 BRT28:BRT29 CBN28:CBN29 CBP28:CBP29 CLJ28:CLJ29 CLL28:CLL29 CVF28:CVF29 CVH28:CVH29 DFB28:DFB29 DFD28:DFD29 DOX28:DOX29 DOZ28:DOZ29 DYT28:DYT29 DYV28:DYV29 EIP28:EIP29 EIR28:EIR29 ESL28:ESL29 ESN28:ESN29 FCH28:FCH29 FCJ28:FCJ29 FMD28:FMD29 FMF28:FMF29 FVZ28:FVZ29 FWB28:FWB29 GFV28:GFV29 GFX28:GFX29 GPR28:GPR29 GPT28:GPT29 GZN28:GZN29 GZP28:GZP29 HJJ28:HJJ29 HJL28:HJL29 HTF28:HTF29 HTH28:HTH29 IDB28:IDB29 IDD28:IDD29 IMX28:IMX29 IMZ28:IMZ29 IWT28:IWT29 IWV28:IWV29 JGP28:JGP29 JGR28:JGR29 JQL28:JQL29 JQN28:JQN29 KAH28:KAH29 KAJ28:KAJ29 KKD28:KKD29 KKF28:KKF29 KTZ28:KTZ29 KUB28:KUB29 LDV28:LDV29 LDX28:LDX29 LNR28:LNR29 LNT28:LNT29 LXN28:LXN29 LXP28:LXP29 MHJ28:MHJ29 MHL28:MHL29 MRF28:MRF29 MRH28:MRH29 NBB28:NBB29 NBD28:NBD29 NKX28:NKX29 NKZ28:NKZ29 NUT28:NUT29 NUV28:NUV29 OEP28:OEP29 OER28:OER29 OOL28:OOL29 OON28:OON29 OYH28:OYH29 OYJ28:OYJ29 PID28:PID29 PIF28:PIF29 PRZ28:PRZ29 PSB28:PSB29 QBV28:QBV29 QBX28:QBX29 QLR28:QLR29 QLT28:QLT29 QVN28:QVN29 QVP28:QVP29 RFJ28:RFJ29 RFL28:RFL29 RPF28:RPF29 RPH28:RPH29 RZB28:RZB29 RZD28:RZD29 SIX28:SIX29 SIZ28:SIZ29 SST28:SST29 SSV28:SSV29 TCP28:TCP29 TCR28:TCR29 TML28:TML29 TMN28:TMN29 TWH28:TWH29 TWJ28:TWJ29 UGD28:UGD29 UGF28:UGF29 UPZ28:UPZ29 UQB28:UQB29 UZV28:UZV29 UZX28:UZX29 VJR28:VJR29 VJT28:VJT29 VTN28:VTN29 VTP28:VTP29 WDJ28:WDJ29 WDL28:WDL29 WNF28:WNF29 WNH28:WNH29 WXB28:WXB29 WXD28:WXD29 R65560:R65561 T65560:T65561 Y65560:Y65561 AA65560:AA65561 AF65560:AF65561 AH65560:AH65561 AM65560:AM65561 AO65560:AO65561 AT65560:AT65561 AV65560:AV65561 KP65560:KP65561 KR65560:KR65561 UL65560:UL65561 UN65560:UN65561 AEH65560:AEH65561 AEJ65560:AEJ65561 AOD65560:AOD65561 AOF65560:AOF65561 AXZ65560:AXZ65561 AYB65560:AYB65561 BHV65560:BHV65561 BHX65560:BHX65561 BRR65560:BRR65561 BRT65560:BRT65561 CBN65560:CBN65561 CBP65560:CBP65561 CLJ65560:CLJ65561 CLL65560:CLL65561 CVF65560:CVF65561 CVH65560:CVH65561 DFB65560:DFB65561 DFD65560:DFD65561 DOX65560:DOX65561 DOZ65560:DOZ65561 DYT65560:DYT65561 DYV65560:DYV65561 EIP65560:EIP65561 EIR65560:EIR65561 ESL65560:ESL65561 ESN65560:ESN65561 FCH65560:FCH65561 FCJ65560:FCJ65561 FMD65560:FMD65561 FMF65560:FMF65561 FVZ65560:FVZ65561 FWB65560:FWB65561 GFV65560:GFV65561 GFX65560:GFX65561 GPR65560:GPR65561 GPT65560:GPT65561 GZN65560:GZN65561 GZP65560:GZP65561 HJJ65560:HJJ65561 HJL65560:HJL65561 HTF65560:HTF65561 HTH65560:HTH65561 IDB65560:IDB65561 IDD65560:IDD65561 IMX65560:IMX65561 IMZ65560:IMZ65561 IWT65560:IWT65561 IWV65560:IWV65561 JGP65560:JGP65561 JGR65560:JGR65561 JQL65560:JQL65561 JQN65560:JQN65561 KAH65560:KAH65561 KAJ65560:KAJ65561 KKD65560:KKD65561 KKF65560:KKF65561 KTZ65560:KTZ65561 KUB65560:KUB65561 LDV65560:LDV65561 LDX65560:LDX65561 LNR65560:LNR65561 LNT65560:LNT65561 LXN65560:LXN65561 LXP65560:LXP65561 MHJ65560:MHJ65561 MHL65560:MHL65561 MRF65560:MRF65561 MRH65560:MRH65561 NBB65560:NBB65561 NBD65560:NBD65561 NKX65560:NKX65561 NKZ65560:NKZ65561 NUT65560:NUT65561 NUV65560:NUV65561 OEP65560:OEP65561 OER65560:OER65561 OOL65560:OOL65561 OON65560:OON65561 OYH65560:OYH65561 OYJ65560:OYJ65561 PID65560:PID65561 PIF65560:PIF65561 PRZ65560:PRZ65561 PSB65560:PSB65561 QBV65560:QBV65561 QBX65560:QBX65561 QLR65560:QLR65561 QLT65560:QLT65561 QVN65560:QVN65561 QVP65560:QVP65561 RFJ65560:RFJ65561 RFL65560:RFL65561 RPF65560:RPF65561 RPH65560:RPH65561 RZB65560:RZB65561 RZD65560:RZD65561 SIX65560:SIX65561 SIZ65560:SIZ65561 SST65560:SST65561 SSV65560:SSV65561 TCP65560:TCP65561 TCR65560:TCR65561 TML65560:TML65561 TMN65560:TMN65561 TWH65560:TWH65561 TWJ65560:TWJ65561 UGD65560:UGD65561 UGF65560:UGF65561 UPZ65560:UPZ65561 UQB65560:UQB65561 UZV65560:UZV65561 UZX65560:UZX65561 VJR65560:VJR65561 VJT65560:VJT65561 VTN65560:VTN65561 VTP65560:VTP65561 WDJ65560:WDJ65561 WDL65560:WDL65561 WNF65560:WNF65561 WNH65560:WNH65561 WXB65560:WXB65561 WXD65560:WXD65561 R131096:R131097 T131096:T131097 Y131096:Y131097 AA131096:AA131097 AF131096:AF131097 AH131096:AH131097 AM131096:AM131097 AO131096:AO131097 AT131096:AT131097 AV131096:AV131097 KP131096:KP131097 KR131096:KR131097 UL131096:UL131097 UN131096:UN131097 AEH131096:AEH131097 AEJ131096:AEJ131097 AOD131096:AOD131097 AOF131096:AOF131097 AXZ131096:AXZ131097 AYB131096:AYB131097 BHV131096:BHV131097 BHX131096:BHX131097 BRR131096:BRR131097 BRT131096:BRT131097 CBN131096:CBN131097 CBP131096:CBP131097 CLJ131096:CLJ131097 CLL131096:CLL131097 CVF131096:CVF131097 CVH131096:CVH131097 DFB131096:DFB131097 DFD131096:DFD131097 DOX131096:DOX131097 DOZ131096:DOZ131097 DYT131096:DYT131097 DYV131096:DYV131097 EIP131096:EIP131097 EIR131096:EIR131097 ESL131096:ESL131097 ESN131096:ESN131097 FCH131096:FCH131097 FCJ131096:FCJ131097 FMD131096:FMD131097 FMF131096:FMF131097 FVZ131096:FVZ131097 FWB131096:FWB131097 GFV131096:GFV131097 GFX131096:GFX131097 GPR131096:GPR131097 GPT131096:GPT131097 GZN131096:GZN131097 GZP131096:GZP131097 HJJ131096:HJJ131097 HJL131096:HJL131097 HTF131096:HTF131097 HTH131096:HTH131097 IDB131096:IDB131097 IDD131096:IDD131097 IMX131096:IMX131097 IMZ131096:IMZ131097 IWT131096:IWT131097 IWV131096:IWV131097 JGP131096:JGP131097 JGR131096:JGR131097 JQL131096:JQL131097 JQN131096:JQN131097 KAH131096:KAH131097 KAJ131096:KAJ131097 KKD131096:KKD131097 KKF131096:KKF131097 KTZ131096:KTZ131097 KUB131096:KUB131097 LDV131096:LDV131097 LDX131096:LDX131097 LNR131096:LNR131097 LNT131096:LNT131097 LXN131096:LXN131097 LXP131096:LXP131097 MHJ131096:MHJ131097 MHL131096:MHL131097 MRF131096:MRF131097 MRH131096:MRH131097 NBB131096:NBB131097 NBD131096:NBD131097 NKX131096:NKX131097 NKZ131096:NKZ131097 NUT131096:NUT131097 NUV131096:NUV131097 OEP131096:OEP131097 OER131096:OER131097 OOL131096:OOL131097 OON131096:OON131097 OYH131096:OYH131097 OYJ131096:OYJ131097 PID131096:PID131097 PIF131096:PIF131097 PRZ131096:PRZ131097 PSB131096:PSB131097 QBV131096:QBV131097 QBX131096:QBX131097 QLR131096:QLR131097 QLT131096:QLT131097 QVN131096:QVN131097 QVP131096:QVP131097 RFJ131096:RFJ131097 RFL131096:RFL131097 RPF131096:RPF131097 RPH131096:RPH131097 RZB131096:RZB131097 RZD131096:RZD131097 SIX131096:SIX131097 SIZ131096:SIZ131097 SST131096:SST131097 SSV131096:SSV131097 TCP131096:TCP131097 TCR131096:TCR131097 TML131096:TML131097 TMN131096:TMN131097 TWH131096:TWH131097 TWJ131096:TWJ131097 UGD131096:UGD131097 UGF131096:UGF131097 UPZ131096:UPZ131097 UQB131096:UQB131097 UZV131096:UZV131097 UZX131096:UZX131097 VJR131096:VJR131097 VJT131096:VJT131097 VTN131096:VTN131097 VTP131096:VTP131097 WDJ131096:WDJ131097 WDL131096:WDL131097 WNF131096:WNF131097 WNH131096:WNH131097 WXB131096:WXB131097 WXD131096:WXD131097 R196632:R196633 T196632:T196633 Y196632:Y196633 AA196632:AA196633 AF196632:AF196633 AH196632:AH196633 AM196632:AM196633 AO196632:AO196633 AT196632:AT196633 AV196632:AV196633 KP196632:KP196633 KR196632:KR196633 UL196632:UL196633 UN196632:UN196633 AEH196632:AEH196633 AEJ196632:AEJ196633 AOD196632:AOD196633 AOF196632:AOF196633 AXZ196632:AXZ196633 AYB196632:AYB196633 BHV196632:BHV196633 BHX196632:BHX196633 BRR196632:BRR196633 BRT196632:BRT196633 CBN196632:CBN196633 CBP196632:CBP196633 CLJ196632:CLJ196633 CLL196632:CLL196633 CVF196632:CVF196633 CVH196632:CVH196633 DFB196632:DFB196633 DFD196632:DFD196633 DOX196632:DOX196633 DOZ196632:DOZ196633 DYT196632:DYT196633 DYV196632:DYV196633 EIP196632:EIP196633 EIR196632:EIR196633 ESL196632:ESL196633 ESN196632:ESN196633 FCH196632:FCH196633 FCJ196632:FCJ196633 FMD196632:FMD196633 FMF196632:FMF196633 FVZ196632:FVZ196633 FWB196632:FWB196633 GFV196632:GFV196633 GFX196632:GFX196633 GPR196632:GPR196633 GPT196632:GPT196633 GZN196632:GZN196633 GZP196632:GZP196633 HJJ196632:HJJ196633 HJL196632:HJL196633 HTF196632:HTF196633 HTH196632:HTH196633 IDB196632:IDB196633 IDD196632:IDD196633 IMX196632:IMX196633 IMZ196632:IMZ196633 IWT196632:IWT196633 IWV196632:IWV196633 JGP196632:JGP196633 JGR196632:JGR196633 JQL196632:JQL196633 JQN196632:JQN196633 KAH196632:KAH196633 KAJ196632:KAJ196633 KKD196632:KKD196633 KKF196632:KKF196633 KTZ196632:KTZ196633 KUB196632:KUB196633 LDV196632:LDV196633 LDX196632:LDX196633 LNR196632:LNR196633 LNT196632:LNT196633 LXN196632:LXN196633 LXP196632:LXP196633 MHJ196632:MHJ196633 MHL196632:MHL196633 MRF196632:MRF196633 MRH196632:MRH196633 NBB196632:NBB196633 NBD196632:NBD196633 NKX196632:NKX196633 NKZ196632:NKZ196633 NUT196632:NUT196633 NUV196632:NUV196633 OEP196632:OEP196633 OER196632:OER196633 OOL196632:OOL196633 OON196632:OON196633 OYH196632:OYH196633 OYJ196632:OYJ196633 PID196632:PID196633 PIF196632:PIF196633 PRZ196632:PRZ196633 PSB196632:PSB196633 QBV196632:QBV196633 QBX196632:QBX196633 QLR196632:QLR196633 QLT196632:QLT196633 QVN196632:QVN196633 QVP196632:QVP196633 RFJ196632:RFJ196633 RFL196632:RFL196633 RPF196632:RPF196633 RPH196632:RPH196633 RZB196632:RZB196633 RZD196632:RZD196633 SIX196632:SIX196633 SIZ196632:SIZ196633 SST196632:SST196633 SSV196632:SSV196633 TCP196632:TCP196633 TCR196632:TCR196633 TML196632:TML196633 TMN196632:TMN196633 TWH196632:TWH196633 TWJ196632:TWJ196633 UGD196632:UGD196633 UGF196632:UGF196633 UPZ196632:UPZ196633 UQB196632:UQB196633 UZV196632:UZV196633 UZX196632:UZX196633 VJR196632:VJR196633 VJT196632:VJT196633 VTN196632:VTN196633 VTP196632:VTP196633 WDJ196632:WDJ196633 WDL196632:WDL196633 WNF196632:WNF196633 WNH196632:WNH196633 WXB196632:WXB196633 WXD196632:WXD196633 R262168:R262169 T262168:T262169 Y262168:Y262169 AA262168:AA262169 AF262168:AF262169 AH262168:AH262169 AM262168:AM262169 AO262168:AO262169 AT262168:AT262169 AV262168:AV262169 KP262168:KP262169 KR262168:KR262169 UL262168:UL262169 UN262168:UN262169 AEH262168:AEH262169 AEJ262168:AEJ262169 AOD262168:AOD262169 AOF262168:AOF262169 AXZ262168:AXZ262169 AYB262168:AYB262169 BHV262168:BHV262169 BHX262168:BHX262169 BRR262168:BRR262169 BRT262168:BRT262169 CBN262168:CBN262169 CBP262168:CBP262169 CLJ262168:CLJ262169 CLL262168:CLL262169 CVF262168:CVF262169 CVH262168:CVH262169 DFB262168:DFB262169 DFD262168:DFD262169 DOX262168:DOX262169 DOZ262168:DOZ262169 DYT262168:DYT262169 DYV262168:DYV262169 EIP262168:EIP262169 EIR262168:EIR262169 ESL262168:ESL262169 ESN262168:ESN262169 FCH262168:FCH262169 FCJ262168:FCJ262169 FMD262168:FMD262169 FMF262168:FMF262169 FVZ262168:FVZ262169 FWB262168:FWB262169 GFV262168:GFV262169 GFX262168:GFX262169 GPR262168:GPR262169 GPT262168:GPT262169 GZN262168:GZN262169 GZP262168:GZP262169 HJJ262168:HJJ262169 HJL262168:HJL262169 HTF262168:HTF262169 HTH262168:HTH262169 IDB262168:IDB262169 IDD262168:IDD262169 IMX262168:IMX262169 IMZ262168:IMZ262169 IWT262168:IWT262169 IWV262168:IWV262169 JGP262168:JGP262169 JGR262168:JGR262169 JQL262168:JQL262169 JQN262168:JQN262169 KAH262168:KAH262169 KAJ262168:KAJ262169 KKD262168:KKD262169 KKF262168:KKF262169 KTZ262168:KTZ262169 KUB262168:KUB262169 LDV262168:LDV262169 LDX262168:LDX262169 LNR262168:LNR262169 LNT262168:LNT262169 LXN262168:LXN262169 LXP262168:LXP262169 MHJ262168:MHJ262169 MHL262168:MHL262169 MRF262168:MRF262169 MRH262168:MRH262169 NBB262168:NBB262169 NBD262168:NBD262169 NKX262168:NKX262169 NKZ262168:NKZ262169 NUT262168:NUT262169 NUV262168:NUV262169 OEP262168:OEP262169 OER262168:OER262169 OOL262168:OOL262169 OON262168:OON262169 OYH262168:OYH262169 OYJ262168:OYJ262169 PID262168:PID262169 PIF262168:PIF262169 PRZ262168:PRZ262169 PSB262168:PSB262169 QBV262168:QBV262169 QBX262168:QBX262169 QLR262168:QLR262169 QLT262168:QLT262169 QVN262168:QVN262169 QVP262168:QVP262169 RFJ262168:RFJ262169 RFL262168:RFL262169 RPF262168:RPF262169 RPH262168:RPH262169 RZB262168:RZB262169 RZD262168:RZD262169 SIX262168:SIX262169 SIZ262168:SIZ262169 SST262168:SST262169 SSV262168:SSV262169 TCP262168:TCP262169 TCR262168:TCR262169 TML262168:TML262169 TMN262168:TMN262169 TWH262168:TWH262169 TWJ262168:TWJ262169 UGD262168:UGD262169 UGF262168:UGF262169 UPZ262168:UPZ262169 UQB262168:UQB262169 UZV262168:UZV262169 UZX262168:UZX262169 VJR262168:VJR262169 VJT262168:VJT262169 VTN262168:VTN262169 VTP262168:VTP262169 WDJ262168:WDJ262169 WDL262168:WDL262169 WNF262168:WNF262169 WNH262168:WNH262169 WXB262168:WXB262169 WXD262168:WXD262169 R327704:R327705 T327704:T327705 Y327704:Y327705 AA327704:AA327705 AF327704:AF327705 AH327704:AH327705 AM327704:AM327705 AO327704:AO327705 AT327704:AT327705 AV327704:AV327705 KP327704:KP327705 KR327704:KR327705 UL327704:UL327705 UN327704:UN327705 AEH327704:AEH327705 AEJ327704:AEJ327705 AOD327704:AOD327705 AOF327704:AOF327705 AXZ327704:AXZ327705 AYB327704:AYB327705 BHV327704:BHV327705 BHX327704:BHX327705 BRR327704:BRR327705 BRT327704:BRT327705 CBN327704:CBN327705 CBP327704:CBP327705 CLJ327704:CLJ327705 CLL327704:CLL327705 CVF327704:CVF327705 CVH327704:CVH327705 DFB327704:DFB327705 DFD327704:DFD327705 DOX327704:DOX327705 DOZ327704:DOZ327705 DYT327704:DYT327705 DYV327704:DYV327705 EIP327704:EIP327705 EIR327704:EIR327705 ESL327704:ESL327705 ESN327704:ESN327705 FCH327704:FCH327705 FCJ327704:FCJ327705 FMD327704:FMD327705 FMF327704:FMF327705 FVZ327704:FVZ327705 FWB327704:FWB327705 GFV327704:GFV327705 GFX327704:GFX327705 GPR327704:GPR327705 GPT327704:GPT327705 GZN327704:GZN327705 GZP327704:GZP327705 HJJ327704:HJJ327705 HJL327704:HJL327705 HTF327704:HTF327705 HTH327704:HTH327705 IDB327704:IDB327705 IDD327704:IDD327705 IMX327704:IMX327705 IMZ327704:IMZ327705 IWT327704:IWT327705 IWV327704:IWV327705 JGP327704:JGP327705 JGR327704:JGR327705 JQL327704:JQL327705 JQN327704:JQN327705 KAH327704:KAH327705 KAJ327704:KAJ327705 KKD327704:KKD327705 KKF327704:KKF327705 KTZ327704:KTZ327705 KUB327704:KUB327705 LDV327704:LDV327705 LDX327704:LDX327705 LNR327704:LNR327705 LNT327704:LNT327705 LXN327704:LXN327705 LXP327704:LXP327705 MHJ327704:MHJ327705 MHL327704:MHL327705 MRF327704:MRF327705 MRH327704:MRH327705 NBB327704:NBB327705 NBD327704:NBD327705 NKX327704:NKX327705 NKZ327704:NKZ327705 NUT327704:NUT327705 NUV327704:NUV327705 OEP327704:OEP327705 OER327704:OER327705 OOL327704:OOL327705 OON327704:OON327705 OYH327704:OYH327705 OYJ327704:OYJ327705 PID327704:PID327705 PIF327704:PIF327705 PRZ327704:PRZ327705 PSB327704:PSB327705 QBV327704:QBV327705 QBX327704:QBX327705 QLR327704:QLR327705 QLT327704:QLT327705 QVN327704:QVN327705 QVP327704:QVP327705 RFJ327704:RFJ327705 RFL327704:RFL327705 RPF327704:RPF327705 RPH327704:RPH327705 RZB327704:RZB327705 RZD327704:RZD327705 SIX327704:SIX327705 SIZ327704:SIZ327705 SST327704:SST327705 SSV327704:SSV327705 TCP327704:TCP327705 TCR327704:TCR327705 TML327704:TML327705 TMN327704:TMN327705 TWH327704:TWH327705 TWJ327704:TWJ327705 UGD327704:UGD327705 UGF327704:UGF327705 UPZ327704:UPZ327705 UQB327704:UQB327705 UZV327704:UZV327705 UZX327704:UZX327705 VJR327704:VJR327705 VJT327704:VJT327705 VTN327704:VTN327705 VTP327704:VTP327705 WDJ327704:WDJ327705 WDL327704:WDL327705 WNF327704:WNF327705 WNH327704:WNH327705 WXB327704:WXB327705 WXD327704:WXD327705 R393240:R393241 T393240:T393241 Y393240:Y393241 AA393240:AA393241 AF393240:AF393241 AH393240:AH393241 AM393240:AM393241 AO393240:AO393241 AT393240:AT393241 AV393240:AV393241 KP393240:KP393241 KR393240:KR393241 UL393240:UL393241 UN393240:UN393241 AEH393240:AEH393241 AEJ393240:AEJ393241 AOD393240:AOD393241 AOF393240:AOF393241 AXZ393240:AXZ393241 AYB393240:AYB393241 BHV393240:BHV393241 BHX393240:BHX393241 BRR393240:BRR393241 BRT393240:BRT393241 CBN393240:CBN393241 CBP393240:CBP393241 CLJ393240:CLJ393241 CLL393240:CLL393241 CVF393240:CVF393241 CVH393240:CVH393241 DFB393240:DFB393241 DFD393240:DFD393241 DOX393240:DOX393241 DOZ393240:DOZ393241 DYT393240:DYT393241 DYV393240:DYV393241 EIP393240:EIP393241 EIR393240:EIR393241 ESL393240:ESL393241 ESN393240:ESN393241 FCH393240:FCH393241 FCJ393240:FCJ393241 FMD393240:FMD393241 FMF393240:FMF393241 FVZ393240:FVZ393241 FWB393240:FWB393241 GFV393240:GFV393241 GFX393240:GFX393241 GPR393240:GPR393241 GPT393240:GPT393241 GZN393240:GZN393241 GZP393240:GZP393241 HJJ393240:HJJ393241 HJL393240:HJL393241 HTF393240:HTF393241 HTH393240:HTH393241 IDB393240:IDB393241 IDD393240:IDD393241 IMX393240:IMX393241 IMZ393240:IMZ393241 IWT393240:IWT393241 IWV393240:IWV393241 JGP393240:JGP393241 JGR393240:JGR393241 JQL393240:JQL393241 JQN393240:JQN393241 KAH393240:KAH393241 KAJ393240:KAJ393241 KKD393240:KKD393241 KKF393240:KKF393241 KTZ393240:KTZ393241 KUB393240:KUB39324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LDV393240:LDV393241 LDX393240:LDX393241 LNR393240:LNR393241 LNT393240:LNT393241 LXN393240:LXN393241 LXP393240:LXP393241 MHJ393240:MHJ393241 MHL393240:MHL393241 MRF393240:MRF393241 MRH393240:MRH393241 NBB393240:NBB393241 NBD393240:NBD393241 NKX393240:NKX393241 NKZ393240:NKZ393241 NUT393240:NUT393241 NUV393240:NUV393241 OEP393240:OEP393241 OER393240:OER393241 OOL393240:OOL393241 OON393240:OON393241 OYH393240:OYH393241 OYJ393240:OYJ393241 PID393240:PID393241 PIF393240:PIF393241 PRZ393240:PRZ393241 PSB393240:PSB393241 QBV393240:QBV393241 QBX393240:QBX393241 QLR393240:QLR393241 QLT393240:QLT393241 QVN393240:QVN393241 QVP393240:QVP393241 RFJ393240:RFJ393241 RFL393240:RFL393241 RPF393240:RPF393241 RPH393240:RPH393241 RZB393240:RZB393241 RZD393240:RZD393241 SIX393240:SIX393241 SIZ393240:SIZ393241 SST393240:SST393241 SSV393240:SSV393241 TCP393240:TCP393241 TCR393240:TCR393241 TML393240:TML393241 TMN393240:TMN393241 TWH393240:TWH393241 TWJ393240:TWJ393241 UGD393240:UGD393241 UGF393240:UGF393241 UPZ393240:UPZ393241 UQB393240:UQB393241 UZV393240:UZV393241 UZX393240:UZX393241 VJR393240:VJR393241 VJT393240:VJT393241 VTN393240:VTN393241 VTP393240:VTP393241 WDJ393240:WDJ393241 WDL393240:WDL393241 WNF393240:WNF393241 WNH393240:WNH393241 WXB393240:WXB393241 WXD393240:WXD393241 R458776:R458777 T458776:T458777 Y458776:Y458777 AA458776:AA458777 AF458776:AF458777 AH458776:AH458777 AM458776:AM458777 AO458776:AO458777 AT458776:AT458777 AV458776:AV458777 KP458776:KP458777 KR458776:KR458777 UL458776:UL458777 UN458776:UN458777 AEH458776:AEH458777 AEJ458776:AEJ458777 AOD458776:AOD458777 AOF458776:AOF458777 AXZ458776:AXZ458777 AYB458776:AYB458777 BHV458776:BHV458777 BHX458776:BHX458777 BRR458776:BRR458777 BRT458776:BRT458777 CBN458776:CBN458777 CBP458776:CBP458777 CLJ458776:CLJ458777 CLL458776:CLL458777 CVF458776:CVF458777 CVH458776:CVH458777 DFB458776:DFB458777 DFD458776:DFD458777 DOX458776:DOX458777 DOZ458776:DOZ458777 DYT458776:DYT458777 DYV458776:DYV458777 EIP458776:EIP458777 EIR458776:EIR458777 ESL458776:ESL458777 ESN458776:ESN458777 FCH458776:FCH458777 FCJ458776:FCJ458777 FMD458776:FMD458777 FMF458776:FMF458777 FVZ458776:FVZ458777 FWB458776:FWB458777 GFV458776:GFV458777 GFX458776:GFX458777 GPR458776:GPR458777 GPT458776:GPT458777 GZN458776:GZN458777 GZP458776:GZP458777 HJJ458776:HJJ458777 HJL458776:HJL458777 HTF458776:HTF458777 HTH458776:HTH458777 IDB458776:IDB458777 IDD458776:IDD458777 IMX458776:IMX458777 IMZ458776:IMZ458777 IWT458776:IWT458777 IWV458776:IWV458777 JGP458776:JGP458777 JGR458776:JGR458777 JQL458776:JQL458777 JQN458776:JQN458777 KAH458776:KAH458777 KAJ458776:KAJ458777 KKD458776:KKD458777 KKF458776:KKF458777 KTZ458776:KTZ458777 KUB458776:KUB458777 LDV458776:LDV458777 LDX458776:LDX458777 LNR458776:LNR458777 LNT458776:LNT458777 LXN458776:LXN458777 LXP458776:LXP458777 MHJ458776:MHJ458777 MHL458776:MHL458777 MRF458776:MRF458777 MRH458776:MRH458777 NBB458776:NBB458777 NBD458776:NBD458777 NKX458776:NKX458777 NKZ458776:NKZ458777 NUT458776:NUT458777 NUV458776:NUV458777 OEP458776:OEP458777 OER458776:OER458777 OOL458776:OOL458777 OON458776:OON458777 OYH458776:OYH458777 OYJ458776:OYJ458777 PID458776:PID458777 PIF458776:PIF458777 PRZ458776:PRZ458777 PSB458776:PSB458777 QBV458776:QBV458777 QBX458776:QBX458777 QLR458776:QLR458777 QLT458776:QLT458777 QVN458776:QVN458777 QVP458776:QVP458777 RFJ458776:RFJ458777 RFL458776:RFL458777 RPF458776:RPF458777 RPH458776:RPH458777 RZB458776:RZB458777 RZD458776:RZD458777 SIX458776:SIX458777 SIZ458776:SIZ458777 SST458776:SST458777 SSV458776:SSV458777 TCP458776:TCP458777 TCR458776:TCR458777 TML458776:TML458777 TMN458776:TMN458777 TWH458776:TWH458777 TWJ458776:TWJ458777 UGD458776:UGD458777 UGF458776:UGF458777 UPZ458776:UPZ458777 UQB458776:UQB458777 UZV458776:UZV458777 UZX458776:UZX458777 VJR458776:VJR458777 VJT458776:VJT458777 VTN458776:VTN458777 VTP458776:VTP458777 WDJ458776:WDJ458777 WDL458776:WDL458777 WNF458776:WNF458777 WNH458776:WNH458777 WXB458776:WXB458777 WXD458776:WXD458777 R524312:R524313 T524312:T524313 Y524312:Y524313 AA524312:AA524313 AF524312:AF524313 AH524312:AH524313 AM524312:AM524313 AO524312:AO524313 AT524312:AT524313 AV524312:AV524313 KP524312:KP524313 KR524312:KR524313 UL524312:UL524313 UN524312:UN524313 AEH524312:AEH524313 AEJ524312:AEJ524313 AOD524312:AOD524313 AOF524312:AOF524313 AXZ524312:AXZ524313 AYB524312:AYB524313 BHV524312:BHV524313 BHX524312:BHX524313 BRR524312:BRR524313 BRT524312:BRT524313 CBN524312:CBN524313 CBP524312:CBP524313 CLJ524312:CLJ524313 CLL524312:CLL524313 CVF524312:CVF524313 CVH524312:CVH524313 DFB524312:DFB524313 DFD524312:DFD524313 DOX524312:DOX524313 DOZ524312:DOZ524313 DYT524312:DYT524313 DYV524312:DYV524313 EIP524312:EIP524313 EIR524312:EIR524313 ESL524312:ESL524313 ESN524312:ESN524313 FCH524312:FCH524313 FCJ524312:FCJ524313 FMD524312:FMD524313 FMF524312:FMF524313 FVZ524312:FVZ524313 FWB524312:FWB524313 GFV524312:GFV524313 GFX524312:GFX524313 GPR524312:GPR524313 GPT524312:GPT524313 GZN524312:GZN524313 GZP524312:GZP524313 HJJ524312:HJJ524313 HJL524312:HJL524313 HTF524312:HTF524313 HTH524312:HTH524313 IDB524312:IDB524313 IDD524312:IDD524313 IMX524312:IMX524313 IMZ524312:IMZ524313 IWT524312:IWT524313 IWV524312:IWV524313 JGP524312:JGP524313 JGR524312:JGR524313 JQL524312:JQL524313 JQN524312:JQN524313 KAH524312:KAH524313 KAJ524312:KAJ524313 KKD524312:KKD524313 KKF524312:KKF524313 KTZ524312:KTZ524313 KUB524312:KUB524313 LDV524312:LDV524313 LDX524312:LDX524313 LNR524312:LNR524313 LNT524312:LNT524313 LXN524312:LXN524313 LXP524312:LXP524313 MHJ524312:MHJ524313 MHL524312:MHL524313 MRF524312:MRF524313 MRH524312:MRH524313 NBB524312:NBB524313 NBD524312:NBD524313 NKX524312:NKX524313 NKZ524312:NKZ524313 NUT524312:NUT524313 NUV524312:NUV524313 OEP524312:OEP524313 OER524312:OER524313 OOL524312:OOL524313 OON524312:OON524313 OYH524312:OYH524313 OYJ524312:OYJ524313 PID524312:PID524313 PIF524312:PIF524313 PRZ524312:PRZ524313 PSB524312:PSB524313 QBV524312:QBV524313 QBX524312:QBX524313 QLR524312:QLR524313 QLT524312:QLT524313 QVN524312:QVN524313 QVP524312:QVP524313 RFJ524312:RFJ524313 RFL524312:RFL524313 RPF524312:RPF524313 RPH524312:RPH524313 RZB524312:RZB524313 RZD524312:RZD524313 SIX524312:SIX524313 SIZ524312:SIZ524313 SST524312:SST524313 SSV524312:SSV524313 TCP524312:TCP524313 TCR524312:TCR524313 TML524312:TML524313 TMN524312:TMN524313 TWH524312:TWH524313 TWJ524312:TWJ524313 UGD524312:UGD524313 UGF524312:UGF524313 UPZ524312:UPZ524313 UQB524312:UQB524313 UZV524312:UZV524313 UZX524312:UZX524313 VJR524312:VJR524313 VJT524312:VJT524313 VTN524312:VTN524313 VTP524312:VTP524313 WDJ524312:WDJ524313 WDL524312:WDL524313 WNF524312:WNF524313 WNH524312:WNH524313 WXB524312:WXB524313 WXD524312:WXD524313 R589848:R589849 T589848:T589849 Y589848:Y589849 AA589848:AA589849 AF589848:AF589849 AH589848:AH589849 AM589848:AM589849 AO589848:AO589849 AT589848:AT589849 AV589848:AV589849 KP589848:KP589849 KR589848:KR589849 UL589848:UL589849 UN589848:UN589849 AEH589848:AEH589849 AEJ589848:AEJ589849 AOD589848:AOD589849 AOF589848:AOF589849 AXZ589848:AXZ589849 AYB589848:AYB589849 BHV589848:BHV589849 BHX589848:BHX589849 BRR589848:BRR589849 BRT589848:BRT589849 CBN589848:CBN589849 CBP589848:CBP589849 CLJ589848:CLJ589849 CLL589848:CLL589849 CVF589848:CVF589849 CVH589848:CVH589849 DFB589848:DFB589849 DFD589848:DFD589849 DOX589848:DOX589849 DOZ589848:DOZ589849 DYT589848:DYT589849 DYV589848:DYV589849 EIP589848:EIP589849 EIR589848:EIR589849 ESL589848:ESL589849 ESN589848:ESN589849 FCH589848:FCH589849 FCJ589848:FCJ589849 FMD589848:FMD589849 FMF589848:FMF589849 FVZ589848:FVZ589849 FWB589848:FWB589849 GFV589848:GFV589849 GFX589848:GFX589849 GPR589848:GPR589849 GPT589848:GPT589849 GZN589848:GZN589849 GZP589848:GZP589849 HJJ589848:HJJ589849 HJL589848:HJL589849 HTF589848:HTF589849 HTH589848:HTH589849 IDB589848:IDB589849 IDD589848:IDD589849 IMX589848:IMX589849 IMZ589848:IMZ589849 IWT589848:IWT589849 IWV589848:IWV589849 JGP589848:JGP589849 JGR589848:JGR589849 JQL589848:JQL589849 JQN589848:JQN589849 KAH589848:KAH589849 KAJ589848:KAJ589849 KKD589848:KKD589849 KKF589848:KKF589849 KTZ589848:KTZ589849 KUB589848:KUB589849 LDV589848:LDV589849 LDX589848:LDX589849 LNR589848:LNR589849 LNT589848:LNT589849 LXN589848:LXN589849 LXP589848:LXP589849 MHJ589848:MHJ589849 MHL589848:MHL589849 MRF589848:MRF589849 MRH589848:MRH589849 NBB589848:NBB589849 NBD589848:NBD589849 NKX589848:NKX589849 NKZ589848:NKZ589849 NUT589848:NUT589849 NUV589848:NUV589849 OEP589848:OEP589849 OER589848:OER589849 OOL589848:OOL589849 OON589848:OON589849 OYH589848:OYH589849 OYJ589848:OYJ589849 PID589848:PID589849 PIF589848:PIF589849 PRZ589848:PRZ589849 PSB589848:PSB589849 QBV589848:QBV589849 QBX589848:QBX589849 QLR589848:QLR589849 QLT589848:QLT589849 QVN589848:QVN589849 QVP589848:QVP589849 RFJ589848:RFJ589849 RFL589848:RFL589849 RPF589848:RPF589849 RPH589848:RPH589849 RZB589848:RZB589849 RZD589848:RZD589849 SIX589848:SIX589849 SIZ589848:SIZ589849 SST589848:SST589849 SSV589848:SSV589849 TCP589848:TCP589849 TCR589848:TCR589849 TML589848:TML589849 TMN589848:TMN589849 TWH589848:TWH589849 TWJ589848:TWJ589849 UGD589848:UGD589849 UGF589848:UGF589849 UPZ589848:UPZ589849 UQB589848:UQB589849 UZV589848:UZV589849 UZX589848:UZX589849 VJR589848:VJR589849 VJT589848:VJT589849 VTN589848:VTN589849 VTP589848:VTP589849 WDJ589848:WDJ589849 WDL589848:WDL589849 WNF589848:WNF589849 WNH589848:WNH589849 WXB589848:WXB589849 WXD589848:WXD589849 R655384:R655385 T655384:T655385 Y655384:Y655385 AA655384:AA655385 AF655384:AF655385 AH655384:AH655385 AM655384:AM655385 AO655384:AO655385 AT655384:AT655385 AV655384:AV655385 KP655384:KP655385 KR655384:KR655385 UL655384:UL655385 UN655384:UN655385 AEH655384:AEH655385 AEJ655384:AEJ655385 AOD655384:AOD655385 AOF655384:AOF655385 AXZ655384:AXZ655385 AYB655384:AYB655385 BHV655384:BHV655385 BHX655384:BHX655385 BRR655384:BRR655385 BRT655384:BRT655385 CBN655384:CBN655385 CBP655384:CBP655385 CLJ655384:CLJ655385 CLL655384:CLL655385 CVF655384:CVF655385 CVH655384:CVH655385 DFB655384:DFB655385 DFD655384:DFD655385 DOX655384:DOX655385 DOZ655384:DOZ655385 DYT655384:DYT655385 DYV655384:DYV655385 EIP655384:EIP655385 EIR655384:EIR655385 ESL655384:ESL655385 ESN655384:ESN655385 FCH655384:FCH655385 FCJ655384:FCJ655385 FMD655384:FMD655385 FMF655384:FMF655385 FVZ655384:FVZ655385 FWB655384:FWB655385 GFV655384:GFV655385 GFX655384:GFX655385 GPR655384:GPR655385 GPT655384:GPT655385 GZN655384:GZN655385 GZP655384:GZP655385 HJJ655384:HJJ655385 HJL655384:HJL655385 HTF655384:HTF655385 HTH655384:HTH655385 IDB655384:IDB655385 IDD655384:IDD655385 IMX655384:IMX655385 IMZ655384:IMZ655385 IWT655384:IWT655385 IWV655384:IWV655385 JGP655384:JGP655385 JGR655384:JGR655385 JQL655384:JQL655385 JQN655384:JQN655385 KAH655384:KAH655385 KAJ655384:KAJ655385 KKD655384:KKD655385 KKF655384:KKF655385 KTZ655384:KTZ655385 KUB655384:KUB655385 LDV655384:LDV655385 LDX655384:LDX655385 LNR655384:LNR655385 LNT655384:LNT655385 LXN655384:LXN655385 LXP655384:LXP655385 MHJ655384:MHJ655385 MHL655384:MHL655385 MRF655384:MRF655385 MRH655384:MRH655385 NBB655384:NBB655385 NBD655384:NBD655385 NKX655384:NKX655385 NKZ655384:NKZ655385 NUT655384:NUT655385 NUV655384:NUV655385 OEP655384:OEP655385 OER655384:OER655385 OOL655384:OOL655385 OON655384:OON655385 OYH655384:OYH655385 OYJ655384:OYJ655385 PID655384:PID655385 PIF655384:PIF655385 PRZ655384:PRZ655385 PSB655384:PSB655385 QBV655384:QBV655385 QBX655384:QBX655385 QLR655384:QLR655385 QLT655384:QLT655385 QVN655384:QVN655385 QVP655384:QVP655385 RFJ655384:RFJ655385 RFL655384:RFL655385 RPF655384:RPF655385 RPH655384:RPH655385 RZB655384:RZB655385 RZD655384:RZD655385 SIX655384:SIX655385 SIZ655384:SIZ655385 SST655384:SST655385 SSV655384:SSV655385 TCP655384:TCP655385 TCR655384:TCR655385 TML655384:TML655385 TMN655384:TMN655385 TWH655384:TWH655385 TWJ655384:TWJ655385 UGD655384:UGD655385 UGF655384:UGF655385 UPZ655384:UPZ655385 UQB655384:UQB655385 UZV655384:UZV655385 UZX655384:UZX655385 VJR655384:VJR655385 VJT655384:VJT655385 VTN655384:VTN655385 VTP655384:VTP655385 WDJ655384:WDJ655385 WDL655384:WDL655385 WNF655384:WNF655385 WNH655384:WNH655385 WXB655384:WXB655385 WXD655384:WXD655385 R720920:R720921 T720920:T720921 Y720920:Y720921 AA720920:AA720921 AF720920:AF720921 AH720920:AH720921 AM720920:AM720921 AO720920:AO720921 AT720920:AT720921 AV720920:AV720921 KP720920:KP720921 KR720920:KR720921 UL720920:UL720921 UN720920:UN720921 AEH720920:AEH720921 AEJ720920:AEJ720921 AOD720920:AOD720921 AOF720920:AOF720921 AXZ720920:AXZ720921 AYB720920:AYB720921 BHV720920:BHV720921 BHX720920:BHX720921 BRR720920:BRR720921 BRT720920:BRT720921 CBN720920:CBN720921 CBP720920:CBP720921 CLJ720920:CLJ720921 CLL720920:CLL720921 CVF720920:CVF720921 CVH720920:CVH720921 DFB720920:DFB720921 DFD720920:DFD720921 DOX720920:DOX720921 DOZ720920:DOZ720921 DYT720920:DYT720921 DYV720920:DYV720921 EIP720920:EIP720921 EIR720920:EIR720921 ESL720920:ESL720921 ESN720920:ESN720921 FCH720920:FCH720921 FCJ720920:FCJ720921 FMD720920:FMD720921 FMF720920:FMF720921 FVZ720920:FVZ720921 FWB720920:FWB720921 GFV720920:GFV720921 GFX720920:GFX720921 GPR720920:GPR720921 GPT720920:GPT720921 GZN720920:GZN720921 GZP720920:GZP720921 HJJ720920:HJJ720921 HJL720920:HJL720921 HTF720920:HTF720921 HTH720920:HTH720921 IDB720920:IDB720921 IDD720920:IDD720921 IMX720920:IMX720921 IMZ720920:IMZ720921 IWT720920:IWT720921 IWV720920:IWV720921 JGP720920:JGP720921 JGR720920:JGR720921 JQL720920:JQL720921 JQN720920:JQN720921 KAH720920:KAH720921 KAJ720920:KAJ720921 KKD720920:KKD720921 KKF720920:KKF720921 KTZ720920:KTZ720921 KUB720920:KUB720921 LDV720920:LDV720921 LDX720920:LDX720921 LNR720920:LNR720921 LNT720920:LNT720921 LXN720920:LXN720921 LXP720920:LXP720921 MHJ720920:MHJ720921 MHL720920:MHL720921 MRF720920:MRF720921 MRH720920:MRH720921 NBB720920:NBB720921 NBD720920:NBD720921 NKX720920:NKX720921 NKZ720920:NKZ720921 NUT720920:NUT720921 NUV720920:NUV720921 OEP720920:OEP720921 OER720920:OER720921 OOL720920:OOL720921 OON720920:OON720921 OYH720920:OYH720921 OYJ720920:OYJ720921 PID720920:PID720921 PIF720920:PIF720921 PRZ720920:PRZ720921 PSB720920:PSB720921 QBV720920:QBV720921 QBX720920:QBX720921 QLR720920:QLR720921 QLT720920:QLT720921 QVN720920:QVN720921 QVP720920:QVP720921 RFJ720920:RFJ720921 RFL720920:RFL720921 RPF720920:RPF720921 RPH720920:RPH720921 RZB720920:RZB720921 RZD720920:RZD720921 SIX720920:SIX720921 SIZ720920:SIZ720921 SST720920:SST720921 SSV720920:SSV720921 TCP720920:TCP720921 TCR720920:TCR720921 TML720920:TML720921 TMN720920:TMN720921 TWH720920:TWH720921 TWJ720920:TWJ720921 UGD720920:UGD720921 UGF720920:UGF720921 UPZ720920:UPZ720921 UQB720920:UQB720921 UZV720920:UZV720921 UZX720920:UZX720921 VJR720920:VJR720921 VJT720920:VJT720921 VTN720920:VTN720921 VTP720920:VTP720921 WDJ720920:WDJ720921 WDL720920:WDL720921 WNF720920:WNF720921 WNH720920:WNH720921 WXB720920:WXB720921 WXD720920:WXD720921 R786456:R786457 T786456:T786457 Y786456:Y786457 AA786456:AA786457 AF786456:AF786457 AH786456:AH786457 AM786456:AM786457 AO786456:AO786457 AT786456:AT786457 AV786456:AV786457 KP786456:KP786457 KR786456:KR786457 UL786456:UL786457 UN786456:UN786457 AEH786456:AEH786457 AEJ786456:AEJ786457 AOD786456:AOD786457 AOF786456:AOF786457 AXZ786456:AXZ786457 AYB786456:AYB786457 BHV786456:BHV786457 BHX786456:BHX786457 BRR786456:BRR786457 BRT786456:BRT786457 CBN786456:CBN786457 CBP786456:CBP786457 CLJ786456:CLJ786457 CLL786456:CLL786457 CVF786456:CVF786457 CVH786456:CVH786457 DFB786456:DFB786457 DFD786456:DFD786457 DOX786456:DOX786457 DOZ786456:DOZ786457 DYT786456:DYT786457 DYV786456:DYV786457 EIP786456:EIP786457 EIR786456:EIR786457 ESL786456:ESL786457 ESN786456:ESN786457 FCH786456:FCH786457 FCJ786456:FCJ786457 FMD786456:FMD786457 FMF786456:FMF786457 FVZ786456:FVZ786457 FWB786456:FWB786457 GFV786456:GFV786457 GFX786456:GFX786457 GPR786456:GPR786457 GPT786456:GPT786457 GZN786456:GZN786457 GZP786456:GZP786457 HJJ786456:HJJ786457 HJL786456:HJL786457 HTF786456:HTF786457 HTH786456:HTH786457 IDB786456:IDB786457 IDD786456:IDD786457 IMX786456:IMX786457 IMZ786456:IMZ786457 IWT786456:IWT786457 IWV786456:IWV786457 JGP786456:JGP786457 JGR786456:JGR786457 JQL786456:JQL786457 JQN786456:JQN786457 KAH786456:KAH786457 KAJ786456:KAJ786457 KKD786456:KKD786457 KKF786456:KKF786457 KTZ786456:KTZ786457 KUB786456:KUB786457 LDV786456:LDV786457 LDX786456:LDX786457 LNR786456:LNR786457 LNT786456:LNT786457 LXN786456:LXN786457 LXP786456:LXP786457 MHJ786456:MHJ786457 MHL786456:MHL786457 MRF786456:MRF786457 MRH786456:MRH786457 NBB786456:NBB786457 NBD786456:NBD786457 NKX786456:NKX786457 NKZ786456:NKZ786457 NUT786456:NUT786457 NUV786456:NUV786457 OEP786456:OEP786457 OER786456:OER786457 OOL786456:OOL786457 OON786456:OON786457 OYH786456:OYH786457 OYJ786456:OYJ786457 PID786456:PID786457 PIF786456:PIF786457 PRZ786456:PRZ786457 PSB786456:PSB786457 QBV786456:QBV786457 QBX786456:QBX786457 QLR786456:QLR786457 QLT786456:QLT786457 QVN786456:QVN786457 QVP786456:QVP786457 RFJ786456:RFJ786457 RFL786456:RFL786457 RPF786456:RPF786457 RPH786456:RPH786457 RZB786456:RZB786457 RZD786456:RZD786457 SIX786456:SIX786457 SIZ786456:SIZ786457 SST786456:SST786457 SSV786456:SSV786457 TCP786456:TCP786457 TCR786456:TCR786457 TML786456:TML786457 TMN786456:TMN786457 TWH786456:TWH786457 TWJ786456:TWJ786457 UGD786456:UGD786457 UGF786456:UGF786457 UPZ786456:UPZ786457 UQB786456:UQB786457 UZV786456:UZV786457 UZX786456:UZX786457 VJR786456:VJR786457 VJT786456:VJT786457 VTN786456:VTN786457 VTP786456:VTP786457 WDJ786456:WDJ786457 WDL786456:WDL786457 WNF786456:WNF786457 WNH786456:WNH786457 WXB786456:WXB786457 WXD786456:WXD786457 R851992:R851993 T851992:T851993 Y851992:Y851993 AA851992:AA851993 AF851992:AF851993 AH851992:AH851993 AM851992:AM851993 AO851992:AO851993 AT851992:AT851993 AV851992:AV851993 KP851992:KP851993 KR851992:KR851993 UL851992:UL851993 UN851992:UN851993 AEH851992:AEH851993 AEJ851992:AEJ851993 AOD851992:AOD851993 AOF851992:AOF851993 AXZ851992:AXZ851993 AYB851992:AYB851993 BHV851992:BHV851993 BHX851992:BHX851993 BRR851992:BRR851993 BRT851992:BRT851993 CBN851992:CBN851993 CBP851992:CBP851993 CLJ851992:CLJ851993 CLL851992:CLL851993 CVF851992:CVF851993 CVH851992:CVH851993 DFB851992:DFB851993 DFD851992:DFD851993 DOX851992:DOX851993 DOZ851992:DOZ851993 DYT851992:DYT851993 DYV851992:DYV851993 EIP851992:EIP851993 EIR851992:EIR851993 ESL851992:ESL851993 ESN851992:ESN851993 FCH851992:FCH851993 FCJ851992:FCJ851993 FMD851992:FMD851993 FMF851992:FMF851993 FVZ851992:FVZ851993 FWB851992:FWB851993 GFV851992:GFV851993 GFX851992:GFX851993 GPR851992:GPR851993 GPT851992:GPT851993 GZN851992:GZN851993 GZP851992:GZP851993 HJJ851992:HJJ851993 HJL851992:HJL851993 HTF851992:HTF851993 HTH851992:HTH851993 IDB851992:IDB851993 IDD851992:IDD851993 IMX851992:IMX851993 IMZ851992:IMZ851993 IWT851992:IWT851993 IWV851992:IWV851993 JGP851992:JGP851993 JGR851992:JGR851993 JQL851992:JQL851993 JQN851992:JQN851993 KAH851992:KAH851993 KAJ851992:KAJ851993 KKD851992:KKD851993 KKF851992:KKF851993 KTZ851992:KTZ851993 KUB851992:KUB851993 LDV851992:LDV851993 LDX851992:LDX851993 LNR851992:LNR851993 LNT851992:LNT851993 LXN851992:LXN851993 LXP851992:LXP851993 MHJ851992:MHJ851993 MHL851992:MHL851993 MRF851992:MRF851993 MRH851992:MRH851993 NBB851992:NBB851993 NBD851992:NBD851993 NKX851992:NKX851993 NKZ851992:NKZ851993 NUT851992:NUT851993 NUV851992:NUV851993 OEP851992:OEP851993 OER851992:OER851993 OOL851992:OOL851993 OON851992:OON851993 OYH851992:OYH851993 OYJ851992:OYJ851993 PID851992:PID851993 PIF851992:PIF851993 PRZ851992:PRZ851993 PSB851992:PSB851993 QBV851992:QBV851993 QBX851992:QBX851993 QLR851992:QLR851993 QLT851992:QLT851993 QVN851992:QVN851993 QVP851992:QVP851993 RFJ851992:RFJ851993 RFL851992:RFL851993 RPF851992:RPF851993 RPH851992:RPH851993 RZB851992:RZB851993 RZD851992:RZD851993 SIX851992:SIX851993 SIZ851992:SIZ851993 SST851992:SST851993 SSV851992:SSV851993 TCP851992:TCP851993 TCR851992:TCR851993 TML851992:TML851993 TMN851992:TMN851993 TWH851992:TWH851993 TWJ851992:TWJ851993 UGD851992:UGD851993 UGF851992:UGF851993 UPZ851992:UPZ851993 UQB851992:UQB851993 UZV851992:UZV851993 UZX851992:UZX851993 VJR851992:VJR851993 VJT851992:VJT851993 VTN851992:VTN851993 VTP851992:VTP851993 WDJ851992:WDJ851993 WDL851992:WDL851993 WNF851992:WNF851993 WNH851992:WNH851993 WXB851992:WXB851993 WXD851992:WXD851993 R917528:R917529 T917528:T917529 Y917528:Y917529 AA917528:AA917529 AF917528:AF917529 AH917528:AH917529 AM917528:AM917529 AO917528:AO9175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T917528:AT917529 AV917528:AV917529 KP917528:KP917529 KR917528:KR917529 UL917528:UL917529 UN917528:UN917529 AEH917528:AEH917529 AEJ917528:AEJ917529 AOD917528:AOD917529 AOF917528:AOF917529 AXZ917528:AXZ917529 AYB917528:AYB917529 BHV917528:BHV917529 BHX917528:BHX917529 BRR917528:BRR917529 BRT917528:BRT917529 CBN917528:CBN917529 CBP917528:CBP917529 CLJ917528:CLJ917529 CLL917528:CLL917529 CVF917528:CVF917529 CVH917528:CVH917529 DFB917528:DFB917529 DFD917528:DFD917529 DOX917528:DOX917529 DOZ917528:DOZ917529 DYT917528:DYT917529 DYV917528:DYV917529 EIP917528:EIP917529 EIR917528:EIR917529 ESL917528:ESL917529 ESN917528:ESN917529 FCH917528:FCH917529 FCJ917528:FCJ917529 FMD917528:FMD917529 FMF917528:FMF917529 FVZ917528:FVZ917529 FWB917528:FWB917529 GFV917528:GFV917529 GFX917528:GFX917529 GPR917528:GPR917529 GPT917528:GPT917529 GZN917528:GZN917529 GZP917528:GZP917529 HJJ917528:HJJ917529 HJL917528:HJL917529 HTF917528:HTF917529 HTH917528:HTH917529 IDB917528:IDB917529 IDD917528:IDD917529 IMX917528:IMX917529 IMZ917528:IMZ917529 IWT917528:IWT917529 IWV917528:IWV917529 JGP917528:JGP917529 JGR917528:JGR917529 JQL917528:JQL917529 JQN917528:JQN917529 KAH917528:KAH917529 KAJ917528:KAJ917529 KKD917528:KKD917529 KKF917528:KKF917529 KTZ917528:KTZ917529 KUB917528:KUB917529 LDV917528:LDV917529 LDX917528:LDX917529 LNR917528:LNR917529 LNT917528:LNT917529 LXN917528:LXN917529 LXP917528:LXP917529 MHJ917528:MHJ917529 MHL917528:MHL917529 MRF917528:MRF917529 MRH917528:MRH917529 NBB917528:NBB917529 NBD917528:NBD917529 NKX917528:NKX917529 NKZ917528:NKZ917529 NUT917528:NUT917529 NUV917528:NUV917529 OEP917528:OEP917529 OER917528:OER917529 OOL917528:OOL917529 OON917528:OON917529 OYH917528:OYH917529 OYJ917528:OYJ917529 PID917528:PID917529 PIF917528:PIF917529 PRZ917528:PRZ917529 PSB917528:PSB917529 QBV917528:QBV917529 QBX917528:QBX917529 QLR917528:QLR917529 QLT917528:QLT917529 QVN917528:QVN917529 QVP917528:QVP917529 RFJ917528:RFJ917529 RFL917528:RFL917529 RPF917528:RPF917529 RPH917528:RPH917529 RZB917528:RZB917529 RZD917528:RZD917529 SIX917528:SIX917529 SIZ917528:SIZ917529 SST917528:SST917529 SSV917528:SSV917529 TCP917528:TCP917529 TCR917528:TCR917529 TML917528:TML917529 TMN917528:TMN917529 TWH917528:TWH917529 TWJ917528:TWJ917529 UGD917528:UGD917529 UGF917528:UGF917529 UPZ917528:UPZ917529 UQB917528:UQB917529 UZV917528:UZV917529 UZX917528:UZX917529 VJR917528:VJR917529 VJT917528:VJT917529 VTN917528:VTN917529 VTP917528:VTP917529 WDJ917528:WDJ917529 WDL917528:WDL917529 WNF917528:WNF917529 WNH917528:WNH917529 WXB917528:WXB917529 WXD917528:WXD917529 R983064:R983065 T983064:T983065 Y983064:Y983065 AA983064:AA983065 AF983064:AF983065 AH983064:AH983065 AM983064:AM983065 AO983064:AO983065 AT983064:AT983065 AV983064:AV983065 KP983064:KP983065 KR983064:KR983065 UL983064:UL983065 UN983064:UN983065 AEH983064:AEH983065 AEJ983064:AEJ983065 AOD983064:AOD983065 AOF983064:AOF983065 AXZ983064:AXZ983065 AYB983064:AYB983065 BHV983064:BHV983065 BHX983064:BHX983065 BRR983064:BRR983065 BRT983064:BRT983065 CBN983064:CBN983065 CBP983064:CBP983065 CLJ983064:CLJ983065 CLL983064:CLL983065 CVF983064:CVF983065 CVH983064:CVH983065 DFB983064:DFB983065 DFD983064:DFD983065 DOX983064:DOX983065 DOZ983064:DOZ983065 DYT983064:DYT983065 DYV983064:DYV983065 EIP983064:EIP983065 EIR983064:EIR983065 ESL983064:ESL983065 ESN983064:ESN983065 FCH983064:FCH983065 FCJ983064:FCJ983065 FMD983064:FMD983065 FMF983064:FMF983065 FVZ983064:FVZ983065 FWB983064:FWB983065 GFV983064:GFV983065 GFX983064:GFX983065 GPR983064:GPR983065 GPT983064:GPT983065 GZN983064:GZN983065 GZP983064:GZP983065 HJJ983064:HJJ983065 HJL983064:HJL983065 HTF983064:HTF983065 HTH983064:HTH983065 IDB983064:IDB983065 IDD983064:IDD983065 IMX983064:IMX983065 IMZ983064:IMZ983065 IWT983064:IWT983065 IWV983064:IWV983065 JGP983064:JGP983065 JGR983064:JGR983065 JQL983064:JQL983065 JQN983064:JQN983065 KAH983064:KAH983065 KAJ983064:KAJ983065 KKD983064:KKD983065 KKF983064:KKF983065 KTZ983064:KTZ983065 KUB983064:KUB983065 LDV983064:LDV983065 LDX983064:LDX983065 LNR983064:LNR983065 LNT983064:LNT983065 LXN983064:LXN983065 LXP983064:LXP983065 MHJ983064:MHJ983065 MHL983064:MHL983065 MRF983064:MRF983065 MRH983064:MRH983065 NBB983064:NBB983065 NBD983064:NBD983065 NKX983064:NKX983065 NKZ983064:NKZ983065 NUT983064:NUT983065 NUV983064:NUV983065 OEP983064:OEP983065 OER983064:OER983065 OOL983064:OOL983065 OON983064:OON983065 OYH983064:OYH983065 OYJ983064:OYJ983065 PID983064:PID983065 PIF983064:PIF983065 PRZ983064:PRZ983065 PSB983064:PSB983065 QBV983064:QBV983065 QBX983064:QBX983065 QLR983064:QLR983065 QLT983064:QLT983065 QVN983064:QVN983065 QVP983064:QVP983065 RFJ983064:RFJ983065 RFL983064:RFL983065 RPF983064:RPF983065 RPH983064:RPH983065 RZB983064:RZB983065 RZD983064:RZD983065 SIX983064:SIX983065 SIZ983064:SIZ983065 SST983064:SST983065 SSV983064:SSV983065 TCP983064:TCP983065 TCR983064:TCR983065 TML983064:TML983065 TMN983064:TMN983065 TWH983064:TWH983065 TWJ983064:TWJ983065 UGD983064:UGD983065 UGF983064:UGF983065 UPZ983064:UPZ983065 UQB983064:UQB983065 UZV983064:UZV983065 UZX983064:UZX983065 VJR983064:VJR983065 VJT983064:VJT983065 VTN983064:VTN983065 VTP983064:VTP983065 WDJ983064:WDJ983065 WDL983064:WDL983065 WNF983064:WNF983065 WNH983064:WNH983065 WXB983064:WXB983065 WXD983064:WXD983065"/>
    <dataValidation allowBlank="1" showInputMessage="1" showErrorMessage="1" prompt="Для выбора выполните двойной щелчок левой клавиши мыши по соответствующей ячейке." sqref="S24:S25 U24 Z24:Z25 AB24 AG24:AG25 AI24 AN24:AN25 AP24 AU24:AU25 AW24 KQ24:KQ25 KS24 UM24:UM25 UO24 AEI24:AEI25 AEK24 AOE24:AOE25 AOG24 AYA24:AYA25 AYC24 BHW24:BHW25 BHY24 BRS24:BRS25 BRU24 CBO24:CBO25 CBQ24 CLK24:CLK25 CLM24 CVG24:CVG25 CVI24 DFC24:DFC25 DFE24 DOY24:DOY25 DPA24 DYU24:DYU25 DYW24 EIQ24:EIQ25 EIS24 ESM24:ESM25 ESO24 FCI24:FCI25 FCK24 FME24:FME25 FMG24 FWA24:FWA25 FWC24 GFW24:GFW25 GFY24 GPS24:GPS25 GPU24 GZO24:GZO25 GZQ24 HJK24:HJK25 HJM24 HTG24:HTG25 HTI24 IDC24:IDC25 IDE24 IMY24:IMY25 INA24 IWU24:IWU25 IWW24 JGQ24:JGQ25 JGS24 JQM24:JQM25 JQO24 KAI24:KAI25 KAK24 KKE24:KKE25 KKG24 KUA24:KUA25 KUC24 LDW24:LDW25 LDY24 LNS24:LNS25 LNU24 LXO24:LXO25 LXQ24 MHK24:MHK25 MHM24 MRG24:MRG25 MRI24 NBC24:NBC25 NBE24 NKY24:NKY25 NLA24 NUU24:NUU25 NUW24 OEQ24:OEQ25 OES24 OOM24:OOM25 OOO24 OYI24:OYI25 OYK24 PIE24:PIE25 PIG24 PSA24:PSA25 PSC24 QBW24:QBW25 QBY24 QLS24:QLS25 QLU24 QVO24:QVO25 QVQ24 RFK24:RFK25 RFM24 RPG24:RPG25 RPI24 RZC24:RZC25 RZE24 SIY24:SIY25 SJA24 SSU24:SSU25 SSW24 TCQ24:TCQ25 TCS24 TMM24:TMM25 TMO24 TWI24:TWI25 TWK24 UGE24:UGE25 UGG24 UQA24:UQA25 UQC24 UZW24:UZW25 UZY24 VJS24:VJS25 VJU24 VTO24:VTO25 VTQ24 WDK24:WDK25 WDM24 WNG24:WNG25 WNI24 WXC24:WXC25 WXE24 S28:S29 U28 Z28:Z29 AB28 AG28:AG29 AI28 AN28:AN29 AP28 AU28:AU29 AW28 KQ28:KQ29 KS28 UM28:UM29 UO28 AEI28:AEI29 AEK28 AOE28:AOE29 AOG28 AYA28:AYA29 AYC28 BHW28:BHW29 BHY28 BRS28:BRS29 BRU28 CBO28:CBO29 CBQ28 CLK28:CLK29 CLM28 CVG28:CVG29 CVI28 DFC28:DFC29 DFE28 DOY28:DOY29 DPA28 DYU28:DYU29 DYW28 EIQ28:EIQ29 EIS28 ESM28:ESM29 ESO28 FCI28:FCI29 FCK28 FME28:FME29 FMG28 FWA28:FWA29 FWC28 GFW28:GFW29 GFY28 GPS28:GPS29 GPU28 GZO28:GZO29 GZQ28 HJK28:HJK29 HJM28 HTG28:HTG29 HTI28 IDC28:IDC29 IDE28 IMY28:IMY29 INA28 IWU28:IWU29 IWW28 JGQ28:JGQ29 JGS28 JQM28:JQM29 JQO28 KAI28:KAI29 KAK28 KKE28:KKE29 KKG28 KUA28:KUA29 KUC28 LDW28:LDW29 LDY28 LNS28:LNS29 LNU28 LXO28:LXO29 LXQ28 MHK28:MHK29 MHM28 MRG28:MRG29 MRI28 NBC28:NBC29 NBE28 NKY28:NKY29 NLA28 NUU28:NUU29 NUW28 OEQ28:OEQ29 OES28 OOM28:OOM29 OOO28 OYI28:OYI29 OYK28 PIE28:PIE29 PIG28 PSA28:PSA29 PSC28 QBW28:QBW29 QBY28 QLS28:QLS29 QLU28 QVO28:QVO29 QVQ28 RFK28:RFK29 RFM28 RPG28:RPG29 RPI28 RZC28:RZC29 RZE28 SIY28:SIY29 SJA28 SSU28:SSU29 SSW28 TCQ28:TCQ29 TCS28 TMM28:TMM29 TMO28 TWI28:TWI29 TWK28 UGE28:UGE29 UGG28 UQA28:UQA29 UQC28 UZW28:UZW29 UZY28 VJS28:VJS29 VJU28 VTO28:VTO29 VTQ28 WDK28:WDK29 WDM28 WNG28:WNG29 WNI28 WXC28:WXC29 WXE28 S65560:S65561 U65560 Z65560:Z65561 AB65560 AG65560:AG65561 AI65560 AN65560:AN65561 AP65560 AU65560:AU65561 AW65560 KQ65560:KQ65561 KS65560 UM65560:UM65561 UO65560 AEI65560:AEI65561 AEK65560 AOE65560:AOE65561 AOG65560 AYA65560:AYA65561 AYC65560 BHW65560:BHW65561 BHY65560 BRS65560:BRS65561 BRU65560 CBO65560:CBO65561 CBQ65560 CLK65560:CLK65561 CLM65560 CVG65560:CVG65561 CVI65560 DFC65560:DFC65561 DFE65560 DOY65560:DOY65561 DPA65560 DYU65560:DYU65561 DYW65560 EIQ65560:EIQ65561 EIS65560 ESM65560:ESM65561 ESO65560 FCI65560:FCI65561 FCK65560 FME65560:FME65561 FMG65560 FWA65560:FWA65561 FWC65560 GFW65560:GFW65561 GFY65560 GPS65560:GPS65561 GPU65560 GZO65560:GZO65561 GZQ65560 HJK65560:HJK65561 HJM65560 HTG65560:HTG65561 HTI65560 IDC65560:IDC65561 IDE65560 IMY65560:IMY65561 INA65560 IWU65560:IWU65561 IWW65560 JGQ65560:JGQ65561 JGS65560 JQM65560:JQM65561 JQO65560 KAI65560:KAI65561 KAK65560 KKE65560:KKE65561 KKG65560 KUA65560:KUA65561 KUC65560 LDW65560:LDW65561 LDY65560 LNS65560:LNS65561 LNU65560 LXO65560:LXO65561 LXQ65560 MHK65560:MHK65561 MHM65560 MRG65560:MRG65561 MRI65560 NBC65560:NBC65561 NBE65560 NKY65560:NKY65561 NLA65560 NUU65560:NUU65561 NUW65560 OEQ65560:OEQ65561 OES65560 OOM65560:OOM65561 OOO65560 OYI65560:OYI65561 OYK65560 PIE65560:PIE65561 PIG65560 PSA65560:PSA65561 PSC65560 QBW65560:QBW65561 QBY65560 QLS65560:QLS65561 QLU65560 QVO65560:QVO65561 QVQ65560 RFK65560:RFK65561 RFM65560 RPG65560:RPG65561 RPI65560 RZC65560:RZC65561 RZE65560 SIY65560:SIY65561 SJA65560 SSU65560:SSU65561 SSW65560 TCQ65560:TCQ65561 TCS65560 TMM65560:TMM65561 TMO65560 TWI65560:TWI65561 TWK65560 UGE65560:UGE65561 UGG65560 UQA65560:UQA65561 UQC65560 UZW65560:UZW65561 UZY65560 VJS65560:VJS65561 VJU65560 VTO65560:VTO65561 VTQ65560 WDK65560:WDK65561 WDM65560 WNG65560:WNG65561 WNI65560 WXC65560:WXC65561 WXE65560 S131096:S131097 U131096 Z131096:Z131097 AB131096 AG131096:AG131097 AI131096 AN131096:AN131097 AP131096 AU131096:AU131097 AW131096 KQ131096:KQ131097 KS131096 UM131096:UM131097 UO131096 AEI131096:AEI131097 AEK131096 AOE131096:AOE131097 AOG131096 AYA131096:AYA131097 AYC131096 BHW131096:BHW131097 BHY131096 BRS131096:BRS131097 BRU131096 CBO131096:CBO131097 CBQ131096 CLK131096:CLK131097 CLM131096 CVG131096:CVG131097 CVI131096 DFC131096:DFC131097 DFE131096 DOY131096:DOY131097 DPA131096 DYU131096:DYU131097 DYW131096 EIQ131096:EIQ131097 EIS131096 ESM131096:ESM131097 ESO131096 FCI131096:FCI131097 FCK131096 FME131096:FME131097 FMG131096 FWA131096:FWA131097 FWC131096 GFW131096:GFW131097 GFY131096 GPS131096:GPS131097 GPU131096 GZO131096:GZO131097 GZQ131096 HJK131096:HJK131097 HJM131096 HTG131096:HTG131097 HTI131096 IDC131096:IDC131097 IDE131096 IMY131096:IMY131097 INA131096 IWU131096:IWU131097 IWW131096 JGQ131096:JGQ131097 JGS131096 JQM131096:JQM131097 JQO131096 KAI131096:KAI131097 KAK131096 KKE131096:KKE131097 KKG131096 KUA131096:KUA131097 KUC131096 LDW131096:LDW131097 LDY131096 LNS131096:LNS131097 LNU131096 LXO131096:LXO131097 LXQ131096 MHK131096:MHK131097 MHM131096 MRG131096:MRG131097 MRI131096 NBC131096:NBC131097 NBE131096 NKY131096:NKY131097 NLA131096 NUU131096:NUU131097 NUW131096 OEQ131096:OEQ131097 OES131096 OOM131096:OOM131097 OOO131096 OYI131096:OYI131097 OYK131096 PIE131096:PIE131097 PIG131096 PSA131096:PSA131097 PSC131096 QBW131096:QBW131097 QBY131096 QLS131096:QLS131097 QLU131096 QVO131096:QVO131097 QVQ131096 RFK131096:RFK131097 RFM131096 RPG131096:RPG131097 RPI131096 RZC131096:RZC131097 RZE131096 SIY131096:SIY131097 SJA131096 SSU131096:SSU131097 SSW131096 TCQ131096:TCQ131097 TCS131096 TMM131096:TMM131097 TMO131096 TWI131096:TWI131097 TWK131096 UGE131096:UGE131097 UGG131096 UQA131096:UQA131097 UQC131096 UZW131096:UZW131097 UZY131096 VJS131096:VJS131097 VJU131096 VTO131096:VTO131097 VTQ131096 WDK131096:WDK131097 WDM131096 WNG131096:WNG131097 WNI131096 WXC131096:WXC131097 WXE131096 S196632:S196633 U196632 Z196632:Z196633 AB196632 AG196632:AG196633 AI196632 AN196632:AN196633 AP196632 AU196632:AU196633 AW196632 KQ196632:KQ196633 KS196632 UM196632:UM196633 UO196632 AEI196632:AEI196633 AEK196632 AOE196632:AOE196633 AOG196632 AYA196632:AYA196633 AYC196632 BHW196632:BHW196633 BHY196632 BRS196632:BRS196633 BRU196632 CBO196632:CBO196633 CBQ196632 CLK196632:CLK196633 CLM196632 CVG196632:CVG196633 CVI196632 DFC196632:DFC196633 DFE196632 DOY196632:DOY196633 DPA196632 DYU196632:DYU196633 DYW196632 EIQ196632:EIQ196633 EIS196632 ESM196632:ESM196633 ESO196632 FCI196632:FCI196633 FCK196632 FME196632:FME196633 FMG196632 FWA196632:FWA196633 FWC196632 GFW196632:GFW196633 GFY196632 GPS196632:GPS196633 GPU196632 GZO196632:GZO196633 GZQ196632 HJK196632:HJK196633 HJM196632 HTG196632:HTG196633 HTI196632 IDC196632:IDC196633 IDE196632 IMY196632:IMY196633 INA196632 IWU196632:IWU196633 IWW196632 JGQ196632:JGQ196633 JGS196632 JQM196632:JQM196633 JQO196632 KAI196632:KAI196633 KAK196632 KKE196632:KKE196633 KKG196632 KUA196632:KUA196633 KUC196632 LDW196632:LDW196633 LDY196632 LNS196632:LNS196633 LNU196632 LXO196632:LXO196633 LXQ196632 MHK196632:MHK196633 MHM196632 MRG196632:MRG196633 MRI196632 NBC196632:NBC196633 NBE196632 NKY196632:NKY196633 NLA196632 NUU196632:NUU196633 NUW196632 OEQ196632:OEQ196633 OES196632 OOM196632:OOM196633 OOO196632 OYI196632:OYI196633 OYK196632 PIE196632:PIE196633 PIG196632 PSA196632:PSA196633 PSC196632 QBW196632:QBW196633 QBY196632 QLS196632:QLS196633 QLU196632 QVO196632:QVO196633 QVQ196632 RFK196632:RFK196633 RFM196632 RPG196632:RPG196633 RPI196632 RZC196632:RZC196633 RZE196632 SIY196632:SIY196633 SJA196632 SSU196632:SSU196633 SSW196632 TCQ196632:TCQ196633 TCS196632 TMM196632:TMM196633 TMO196632 TWI196632:TWI196633 TWK196632 UGE196632:UGE196633 UGG196632 UQA196632:UQA196633 UQC196632 UZW196632:UZW196633 UZY196632 VJS196632:VJS196633 VJU196632 VTO196632:VTO196633 VTQ196632 WDK196632:WDK196633 WDM196632 WNG196632:WNG196633 WNI196632 WXC196632:WXC196633 WXE196632 S262168:S262169 U262168 Z262168:Z262169 AB262168 AG262168:AG262169 AI262168 AN262168:AN262169 AP262168 AU262168:AU262169 AW262168 KQ262168:KQ262169 KS262168 UM262168:UM262169 UO262168 AEI262168:AEI262169 AEK262168 AOE262168:AOE262169 AOG262168 AYA262168:AYA262169 AYC262168 BHW262168:BHW262169 BHY262168 BRS262168:BRS262169 BRU262168 CBO262168:CBO262169 CBQ262168 CLK262168:CLK262169 CLM262168 CVG262168:CVG262169 CVI262168 DFC262168:DFC262169 DFE262168 DOY262168:DOY262169 DPA262168 DYU262168:DYU262169 DYW262168 EIQ262168:EIQ262169 EIS262168 ESM262168:ESM262169 ESO262168 FCI262168:FCI262169 FCK262168 FME262168:FME262169 FMG262168 FWA262168:FWA262169 FWC262168 GFW262168:GFW262169 GFY262168 GPS262168:GPS262169 GPU262168 GZO262168:GZO262169 GZQ262168 HJK262168:HJK262169 HJM262168 HTG262168:HTG262169 HTI262168 IDC262168:IDC262169 IDE262168 IMY262168:IMY262169 INA262168 IWU262168:IWU262169 IWW262168 JGQ262168:JGQ262169 JGS262168 JQM262168:JQM262169 JQO262168 KAI262168:KAI262169 KAK262168 KKE262168:KKE262169 KKG262168 KUA262168:KUA262169 KUC262168 LDW262168:LDW262169 LDY262168 LNS262168:LNS262169 LNU262168 LXO262168:LXO262169 LXQ262168 MHK262168:MHK262169 MHM262168 MRG262168:MRG262169 MRI262168 NBC262168:NBC262169 NBE262168 NKY262168:NKY262169 NLA262168 NUU262168:NUU262169 NUW262168 OEQ262168:OEQ262169 OES262168 OOM262168:OOM262169 OOO262168 OYI262168:OYI262169 OYK262168 PIE262168:PIE262169 PIG262168 PSA262168:PSA262169 PSC262168 QBW262168:QBW262169 QBY262168 QLS262168:QLS262169 QLU262168 QVO262168:QVO262169 QVQ262168 RFK262168:RFK262169 RFM262168 RPG262168:RPG262169 RPI262168 RZC262168:RZC262169 RZE262168 SIY262168:SIY262169 SJA262168 SSU262168:SSU262169 SSW262168 TCQ262168:TCQ262169 TCS262168 TMM262168:TMM262169 TMO262168 TWI262168:TWI262169 TWK262168 UGE262168:UGE262169 UGG262168 UQA262168:UQA262169 UQC262168 UZW262168:UZW262169 UZY262168 VJS262168:VJS262169 VJU262168 VTO262168:VTO262169 VTQ262168 WDK262168:WDK262169 WDM262168 WNG262168:WNG262169 WNI262168 WXC262168:WXC262169 WXE262168 S327704:S327705 U327704 Z327704:Z327705 AB327704 AG327704:AG327705 AI327704 AN327704:AN327705 AP327704 AU327704:AU327705 AW327704 KQ327704:KQ327705 KS327704 UM327704:UM327705 UO327704 AEI327704:AEI327705 AEK327704 AOE327704:AOE327705 AOG327704 AYA327704:AYA327705 AYC327704 BHW327704:BHW327705 BHY327704 BRS327704:BRS327705 BRU327704 CBO327704:CBO327705 CBQ327704 CLK327704:CLK327705 CLM327704 CVG327704:CVG327705 CVI327704 DFC327704:DFC327705 DFE327704 DOY327704:DOY327705 DPA327704 DYU327704:DYU327705 DYW327704 EIQ327704:EIQ327705 EIS327704 ESM327704:ESM327705 ESO327704 FCI327704:FCI327705 FCK327704 FME327704:FME327705 FMG327704 FWA327704:FWA327705 FWC327704 GFW327704:GFW327705 GFY327704 GPS327704:GPS327705 GPU327704 GZO327704:GZO327705 GZQ327704 HJK327704:HJK327705 HJM327704 HTG327704:HTG327705 HTI327704 IDC327704:IDC327705 IDE327704 IMY327704:IMY327705 INA327704 IWU327704:IWU327705 IWW327704 JGQ327704:JGQ327705 JGS327704 JQM327704:JQM327705 JQO327704 KAI327704:KAI327705 KAK327704 KKE327704:KKE327705 KKG327704 KUA327704:KUA327705 KUC327704 LDW327704:LDW327705 LDY327704 LNS327704:LNS327705 LNU327704 LXO327704:LXO327705 LXQ327704 MHK327704:MHK327705 MHM327704 MRG327704:MRG327705 MRI327704 NBC327704:NBC327705 NBE327704 NKY327704:NKY327705 NLA327704 NUU327704:NUU327705 NUW327704 OEQ327704:OEQ327705 OES327704 OOM327704:OOM327705 OOO327704 OYI327704:OYI327705 OYK327704 PIE327704:PIE327705 PIG327704 PSA327704:PSA327705 PSC327704 QBW327704:QBW327705 QBY327704 QLS327704:QLS327705 QLU327704 QVO327704:QVO327705 QVQ327704 RFK327704:RFK327705 RFM327704 RPG327704:RPG327705 RPI327704 RZC327704:RZC327705 RZE327704 SIY327704:SIY327705 SJA327704 SSU327704:SSU327705 SSW327704 TCQ327704:TCQ327705 TCS327704 TMM327704:TMM327705 TMO327704 TWI327704:TWI327705 TWK327704 UGE327704:UGE327705 UGG327704 UQA327704:UQA327705 UQC327704 UZW327704:UZW327705 UZY327704 VJS327704:VJS327705 VJU327704 VTO327704:VTO327705 VTQ327704 WDK327704:WDK327705 WDM327704 WNG327704:WNG327705 WNI327704 WXC327704:WXC327705 WXE327704 S393240:S393241 U393240 Z393240:Z393241 AB393240 AG393240:AG393241 AI393240 AN393240:AN393241 AP393240 AU393240:AU393241 AW393240 KQ393240:KQ393241 KS393240 UM393240:UM393241 UO393240 AEI393240:AEI393241 AEK393240 AOE393240:AOE393241 AOG393240 AYA393240:AYA393241 AYC393240 BHW393240:BHW393241 BHY393240 BRS393240:BRS393241 BRU393240 CBO393240:CBO393241 CBQ393240 CLK393240:CLK393241 CLM393240 CVG393240:CVG393241 CVI393240 DFC393240:DFC393241 DFE393240 DOY393240:DOY393241 DPA393240 DYU393240:DYU393241 DYW393240 EIQ393240:EIQ393241 EIS393240 ESM393240:ESM393241 ESO393240 FCI393240:FCI393241 FCK393240 FME393240:FME393241 FMG393240 FWA393240:FWA393241 FWC393240 GFW393240:GFW393241 GFY393240 GPS393240:GPS393241 GPU393240 GZO393240:GZO393241 GZQ393240 HJK393240:HJK393241 HJM393240 HTG393240:HTG393241 HTI393240 IDC393240:IDC393241 IDE393240 IMY393240:IMY393241 INA393240 IWU393240:IWU393241 IWW393240 JGQ393240:JGQ393241 JGS393240 JQM393240:JQM393241 JQO393240 KAI393240:KAI393241 KAK393240 KKE393240:KKE393241 KKG393240 KUA393240:KUA393241 KUC393240"/>
    <dataValidation allowBlank="1" showInputMessage="1" showErrorMessage="1" prompt="Для выбора выполните двойной щелчок левой клавиши мыши по соответствующей ячейке." sqref="LDW393240:LDW393241 LDY393240 LNS393240:LNS393241 LNU393240 LXO393240:LXO393241 LXQ393240 MHK393240:MHK393241 MHM393240 MRG393240:MRG393241 MRI393240 NBC393240:NBC393241 NBE393240 NKY393240:NKY393241 NLA393240 NUU393240:NUU393241 NUW393240 OEQ393240:OEQ393241 OES393240 OOM393240:OOM393241 OOO393240 OYI393240:OYI393241 OYK393240 PIE393240:PIE393241 PIG393240 PSA393240:PSA393241 PSC393240 QBW393240:QBW393241 QBY393240 QLS393240:QLS393241 QLU393240 QVO393240:QVO393241 QVQ393240 RFK393240:RFK393241 RFM393240 RPG393240:RPG393241 RPI393240 RZC393240:RZC393241 RZE393240 SIY393240:SIY393241 SJA393240 SSU393240:SSU393241 SSW393240 TCQ393240:TCQ393241 TCS393240 TMM393240:TMM393241 TMO393240 TWI393240:TWI393241 TWK393240 UGE393240:UGE393241 UGG393240 UQA393240:UQA393241 UQC393240 UZW393240:UZW393241 UZY393240 VJS393240:VJS393241 VJU393240 VTO393240:VTO393241 VTQ393240 WDK393240:WDK393241 WDM393240 WNG393240:WNG393241 WNI393240 WXC393240:WXC393241 WXE393240 S458776:S458777 U458776 Z458776:Z458777 AB458776 AG458776:AG458777 AI458776 AN458776:AN458777 AP458776 AU458776:AU458777 AW458776 KQ458776:KQ458777 KS458776 UM458776:UM458777 UO458776 AEI458776:AEI458777 AEK458776 AOE458776:AOE458777 AOG458776 AYA458776:AYA458777 AYC458776 BHW458776:BHW458777 BHY458776 BRS458776:BRS458777 BRU458776 CBO458776:CBO458777 CBQ458776 CLK458776:CLK458777 CLM458776 CVG458776:CVG458777 CVI458776 DFC458776:DFC458777 DFE458776 DOY458776:DOY458777 DPA458776 DYU458776:DYU458777 DYW458776 EIQ458776:EIQ458777 EIS458776 ESM458776:ESM458777 ESO458776 FCI458776:FCI458777 FCK458776 FME458776:FME458777 FMG458776 FWA458776:FWA458777 FWC458776 GFW458776:GFW458777 GFY458776 GPS458776:GPS458777 GPU458776 GZO458776:GZO458777 GZQ458776 HJK458776:HJK458777 HJM458776 HTG458776:HTG458777 HTI458776 IDC458776:IDC458777 IDE458776 IMY458776:IMY458777 INA458776 IWU458776:IWU458777 IWW458776 JGQ458776:JGQ458777 JGS458776 JQM458776:JQM458777 JQO458776 KAI458776:KAI458777 KAK458776 KKE458776:KKE458777 KKG458776 KUA458776:KUA458777 KUC458776 LDW458776:LDW458777 LDY458776 LNS458776:LNS458777 LNU458776 LXO458776:LXO458777 LXQ458776 MHK458776:MHK458777 MHM458776 MRG458776:MRG458777 MRI458776 NBC458776:NBC458777 NBE458776 NKY458776:NKY458777 NLA458776 NUU458776:NUU458777 NUW458776 OEQ458776:OEQ458777 OES458776 OOM458776:OOM458777 OOO458776 OYI458776:OYI458777 OYK458776 PIE458776:PIE458777 PIG458776 PSA458776:PSA458777 PSC458776 QBW458776:QBW458777 QBY458776 QLS458776:QLS458777 QLU458776 QVO458776:QVO458777 QVQ458776 RFK458776:RFK458777 RFM458776 RPG458776:RPG458777 RPI458776 RZC458776:RZC458777 RZE458776 SIY458776:SIY458777 SJA458776 SSU458776:SSU458777 SSW458776 TCQ458776:TCQ458777 TCS458776 TMM458776:TMM458777 TMO458776 TWI458776:TWI458777 TWK458776 UGE458776:UGE458777 UGG458776 UQA458776:UQA458777 UQC458776 UZW458776:UZW458777 UZY458776 VJS458776:VJS458777 VJU458776 VTO458776:VTO458777 VTQ458776 WDK458776:WDK458777 WDM458776 WNG458776:WNG458777 WNI458776 WXC458776:WXC458777 WXE458776 S524312:S524313 U524312 Z524312:Z524313 AB524312 AG524312:AG524313 AI524312 AN524312:AN524313 AP524312 AU524312:AU524313 AW524312 KQ524312:KQ524313 KS524312 UM524312:UM524313 UO524312 AEI524312:AEI524313 AEK524312 AOE524312:AOE524313 AOG524312 AYA524312:AYA524313 AYC524312 BHW524312:BHW524313 BHY524312 BRS524312:BRS524313 BRU524312 CBO524312:CBO524313 CBQ524312 CLK524312:CLK524313 CLM524312 CVG524312:CVG524313 CVI524312 DFC524312:DFC524313 DFE524312 DOY524312:DOY524313 DPA524312 DYU524312:DYU524313 DYW524312 EIQ524312:EIQ524313 EIS524312 ESM524312:ESM524313 ESO524312 FCI524312:FCI524313 FCK524312 FME524312:FME524313 FMG524312 FWA524312:FWA524313 FWC524312 GFW524312:GFW524313 GFY524312 GPS524312:GPS524313 GPU524312 GZO524312:GZO524313 GZQ524312 HJK524312:HJK524313 HJM524312 HTG524312:HTG524313 HTI524312 IDC524312:IDC524313 IDE524312 IMY524312:IMY524313 INA524312 IWU524312:IWU524313 IWW524312 JGQ524312:JGQ524313 JGS524312 JQM524312:JQM524313 JQO524312 KAI524312:KAI524313 KAK524312 KKE524312:KKE524313 KKG524312 KUA524312:KUA524313 KUC524312 LDW524312:LDW524313 LDY524312 LNS524312:LNS524313 LNU524312 LXO524312:LXO524313 LXQ524312 MHK524312:MHK524313 MHM524312 MRG524312:MRG524313 MRI524312 NBC524312:NBC524313 NBE524312 NKY524312:NKY524313 NLA524312 NUU524312:NUU524313 NUW524312 OEQ524312:OEQ524313 OES524312 OOM524312:OOM524313 OOO524312 OYI524312:OYI524313 OYK524312 PIE524312:PIE524313 PIG524312 PSA524312:PSA524313 PSC524312 QBW524312:QBW524313 QBY524312 QLS524312:QLS524313 QLU524312 QVO524312:QVO524313 QVQ524312 RFK524312:RFK524313 RFM524312 RPG524312:RPG524313 RPI524312 RZC524312:RZC524313 RZE524312 SIY524312:SIY524313 SJA524312 SSU524312:SSU524313 SSW524312 TCQ524312:TCQ524313 TCS524312 TMM524312:TMM524313 TMO524312 TWI524312:TWI524313 TWK524312 UGE524312:UGE524313 UGG524312 UQA524312:UQA524313 UQC524312 UZW524312:UZW524313 UZY524312 VJS524312:VJS524313 VJU524312 VTO524312:VTO524313 VTQ524312 WDK524312:WDK524313 WDM524312 WNG524312:WNG524313 WNI524312 WXC524312:WXC524313 WXE524312 S589848:S589849 U589848 Z589848:Z589849 AB589848 AG589848:AG589849 AI589848 AN589848:AN589849 AP589848 AU589848:AU589849 AW589848 KQ589848:KQ589849 KS589848 UM589848:UM589849 UO589848 AEI589848:AEI589849 AEK589848 AOE589848:AOE589849 AOG589848 AYA589848:AYA589849 AYC589848 BHW589848:BHW589849 BHY589848 BRS589848:BRS589849 BRU589848 CBO589848:CBO589849 CBQ589848 CLK589848:CLK589849 CLM589848 CVG589848:CVG589849 CVI589848 DFC589848:DFC589849 DFE589848 DOY589848:DOY589849 DPA589848 DYU589848:DYU589849 DYW589848 EIQ589848:EIQ589849 EIS589848 ESM589848:ESM589849 ESO589848 FCI589848:FCI589849 FCK589848 FME589848:FME589849 FMG589848 FWA589848:FWA589849 FWC589848 GFW589848:GFW589849 GFY589848 GPS589848:GPS589849 GPU589848 GZO589848:GZO589849 GZQ589848 HJK589848:HJK589849 HJM589848 HTG589848:HTG589849 HTI589848 IDC589848:IDC589849 IDE589848 IMY589848:IMY589849 INA589848 IWU589848:IWU589849 IWW589848 JGQ589848:JGQ589849 JGS589848 JQM589848:JQM589849 JQO589848 KAI589848:KAI589849 KAK589848 KKE589848:KKE589849 KKG589848 KUA589848:KUA589849 KUC589848 LDW589848:LDW589849 LDY589848 LNS589848:LNS589849 LNU589848 LXO589848:LXO589849 LXQ589848 MHK589848:MHK589849 MHM589848 MRG589848:MRG589849 MRI589848 NBC589848:NBC589849 NBE589848 NKY589848:NKY589849 NLA589848 NUU589848:NUU589849 NUW589848 OEQ589848:OEQ589849 OES589848 OOM589848:OOM589849 OOO589848 OYI589848:OYI589849 OYK589848 PIE589848:PIE589849 PIG589848 PSA589848:PSA589849 PSC589848 QBW589848:QBW589849 QBY589848 QLS589848:QLS589849 QLU589848 QVO589848:QVO589849 QVQ589848 RFK589848:RFK589849 RFM589848 RPG589848:RPG589849 RPI589848 RZC589848:RZC589849 RZE589848 SIY589848:SIY589849 SJA589848 SSU589848:SSU589849 SSW589848 TCQ589848:TCQ589849 TCS589848 TMM589848:TMM589849 TMO589848 TWI589848:TWI589849 TWK589848 UGE589848:UGE589849 UGG589848 UQA589848:UQA589849 UQC589848 UZW589848:UZW589849 UZY589848 VJS589848:VJS589849 VJU589848 VTO589848:VTO589849 VTQ589848 WDK589848:WDK589849 WDM589848 WNG589848:WNG589849 WNI589848 WXC589848:WXC589849 WXE589848 S655384:S655385 U655384 Z655384:Z655385 AB655384 AG655384:AG655385 AI655384 AN655384:AN655385 AP655384 AU655384:AU655385 AW655384 KQ655384:KQ655385 KS655384 UM655384:UM655385 UO655384 AEI655384:AEI655385 AEK655384 AOE655384:AOE655385 AOG655384 AYA655384:AYA655385 AYC655384 BHW655384:BHW655385 BHY655384 BRS655384:BRS655385 BRU655384 CBO655384:CBO655385 CBQ655384 CLK655384:CLK655385 CLM655384 CVG655384:CVG655385 CVI655384 DFC655384:DFC655385 DFE655384 DOY655384:DOY655385 DPA655384 DYU655384:DYU655385 DYW655384 EIQ655384:EIQ655385 EIS655384 ESM655384:ESM655385 ESO655384 FCI655384:FCI655385 FCK655384 FME655384:FME655385 FMG655384 FWA655384:FWA655385 FWC655384 GFW655384:GFW655385 GFY655384 GPS655384:GPS655385 GPU655384 GZO655384:GZO655385 GZQ655384 HJK655384:HJK655385 HJM655384 HTG655384:HTG655385 HTI655384 IDC655384:IDC655385 IDE655384 IMY655384:IMY655385 INA655384 IWU655384:IWU655385 IWW655384 JGQ655384:JGQ655385 JGS655384 JQM655384:JQM655385 JQO655384 KAI655384:KAI655385 KAK655384 KKE655384:KKE655385 KKG655384 KUA655384:KUA655385 KUC655384 LDW655384:LDW655385 LDY655384 LNS655384:LNS655385 LNU655384 LXO655384:LXO655385 LXQ655384 MHK655384:MHK655385 MHM655384 MRG655384:MRG655385 MRI655384 NBC655384:NBC655385 NBE655384 NKY655384:NKY655385 NLA655384 NUU655384:NUU655385 NUW655384 OEQ655384:OEQ655385 OES655384 OOM655384:OOM655385 OOO655384 OYI655384:OYI655385 OYK655384 PIE655384:PIE655385 PIG655384 PSA655384:PSA655385 PSC655384 QBW655384:QBW655385 QBY655384 QLS655384:QLS655385 QLU655384 QVO655384:QVO655385 QVQ655384 RFK655384:RFK655385 RFM655384 RPG655384:RPG655385 RPI655384 RZC655384:RZC655385 RZE655384 SIY655384:SIY655385 SJA655384 SSU655384:SSU655385 SSW655384 TCQ655384:TCQ655385 TCS655384 TMM655384:TMM655385 TMO655384 TWI655384:TWI655385 TWK655384 UGE655384:UGE655385 UGG655384 UQA655384:UQA655385 UQC655384 UZW655384:UZW655385 UZY655384 VJS655384:VJS655385 VJU655384 VTO655384:VTO655385 VTQ655384 WDK655384:WDK655385 WDM655384 WNG655384:WNG655385 WNI655384 WXC655384:WXC655385 WXE655384 S720920:S720921 U720920 Z720920:Z720921 AB720920 AG720920:AG720921 AI720920 AN720920:AN720921 AP720920 AU720920:AU720921 AW720920 KQ720920:KQ720921 KS720920 UM720920:UM720921 UO720920 AEI720920:AEI720921 AEK720920 AOE720920:AOE720921 AOG720920 AYA720920:AYA720921 AYC720920 BHW720920:BHW720921 BHY720920 BRS720920:BRS720921 BRU720920 CBO720920:CBO720921 CBQ720920 CLK720920:CLK720921 CLM720920 CVG720920:CVG720921 CVI720920 DFC720920:DFC720921 DFE720920 DOY720920:DOY720921 DPA720920 DYU720920:DYU720921 DYW720920 EIQ720920:EIQ720921 EIS720920 ESM720920:ESM720921 ESO720920 FCI720920:FCI720921 FCK720920 FME720920:FME720921 FMG720920 FWA720920:FWA720921 FWC720920 GFW720920:GFW720921 GFY720920 GPS720920:GPS720921 GPU720920 GZO720920:GZO720921 GZQ720920 HJK720920:HJK720921 HJM720920 HTG720920:HTG720921 HTI720920 IDC720920:IDC720921 IDE720920 IMY720920:IMY720921 INA720920 IWU720920:IWU720921 IWW720920 JGQ720920:JGQ720921 JGS720920 JQM720920:JQM720921 JQO720920 KAI720920:KAI720921 KAK720920 KKE720920:KKE720921 KKG720920 KUA720920:KUA720921 KUC720920 LDW720920:LDW720921 LDY720920 LNS720920:LNS720921 LNU720920 LXO720920:LXO720921 LXQ720920 MHK720920:MHK720921 MHM720920 MRG720920:MRG720921 MRI720920 NBC720920:NBC720921 NBE720920 NKY720920:NKY720921 NLA720920 NUU720920:NUU720921 NUW720920 OEQ720920:OEQ720921 OES720920 OOM720920:OOM720921 OOO720920 OYI720920:OYI720921 OYK720920 PIE720920:PIE720921 PIG720920 PSA720920:PSA720921 PSC720920 QBW720920:QBW720921 QBY720920 QLS720920:QLS720921 QLU720920 QVO720920:QVO720921 QVQ720920 RFK720920:RFK720921 RFM720920 RPG720920:RPG720921 RPI720920 RZC720920:RZC720921 RZE720920 SIY720920:SIY720921 SJA720920 SSU720920:SSU720921 SSW720920 TCQ720920:TCQ720921 TCS720920 TMM720920:TMM720921 TMO720920 TWI720920:TWI720921 TWK720920 UGE720920:UGE720921 UGG720920 UQA720920:UQA720921 UQC720920 UZW720920:UZW720921 UZY720920 VJS720920:VJS720921 VJU720920 VTO720920:VTO720921 VTQ720920 WDK720920:WDK720921 WDM720920 WNG720920:WNG720921 WNI720920 WXC720920:WXC720921 WXE720920 S786456:S786457 U786456 Z786456:Z786457 AB786456 AG786456:AG786457 AI786456 AN786456:AN786457 AP786456 AU786456:AU786457 AW786456 KQ786456:KQ786457 KS786456 UM786456:UM786457 UO786456 AEI786456:AEI786457 AEK786456 AOE786456:AOE786457 AOG786456 AYA786456:AYA786457 AYC786456 BHW786456:BHW786457 BHY786456 BRS786456:BRS786457 BRU786456 CBO786456:CBO786457 CBQ786456 CLK786456:CLK786457 CLM786456 CVG786456:CVG786457 CVI786456 DFC786456:DFC786457 DFE786456 DOY786456:DOY786457 DPA786456 DYU786456:DYU786457 DYW786456 EIQ786456:EIQ786457 EIS786456 ESM786456:ESM786457 ESO786456 FCI786456:FCI786457 FCK786456 FME786456:FME786457 FMG786456 FWA786456:FWA786457 FWC786456 GFW786456:GFW786457 GFY786456 GPS786456:GPS786457 GPU786456 GZO786456:GZO786457 GZQ786456 HJK786456:HJK786457 HJM786456 HTG786456:HTG786457 HTI786456 IDC786456:IDC786457 IDE786456 IMY786456:IMY786457 INA786456 IWU786456:IWU786457 IWW786456 JGQ786456:JGQ786457 JGS786456 JQM786456:JQM786457 JQO786456 KAI786456:KAI786457 KAK786456 KKE786456:KKE786457 KKG786456 KUA786456:KUA786457 KUC786456 LDW786456:LDW786457 LDY786456 LNS786456:LNS786457 LNU786456 LXO786456:LXO786457 LXQ786456 MHK786456:MHK786457 MHM786456 MRG786456:MRG786457 MRI786456 NBC786456:NBC786457 NBE786456 NKY786456:NKY786457 NLA786456 NUU786456:NUU786457 NUW786456 OEQ786456:OEQ786457 OES786456 OOM786456:OOM786457 OOO786456 OYI786456:OYI786457 OYK786456 PIE786456:PIE786457 PIG786456 PSA786456:PSA786457 PSC786456 QBW786456:QBW786457 QBY786456 QLS786456:QLS786457 QLU786456 QVO786456:QVO786457 QVQ786456 RFK786456:RFK786457 RFM786456 RPG786456:RPG786457 RPI786456 RZC786456:RZC786457 RZE786456 SIY786456:SIY786457 SJA786456 SSU786456:SSU786457 SSW786456 TCQ786456:TCQ786457 TCS786456 TMM786456:TMM786457 TMO786456 TWI786456:TWI786457 TWK786456 UGE786456:UGE786457 UGG786456 UQA786456:UQA786457 UQC786456 UZW786456:UZW786457 UZY786456 VJS786456:VJS786457 VJU786456 VTO786456:VTO786457 VTQ786456 WDK786456:WDK786457 WDM786456 WNG786456:WNG786457 WNI786456 WXC786456:WXC786457 WXE786456 S851992:S851993 U851992 Z851992:Z851993 AB851992 AG851992:AG851993 AI851992 AN851992:AN851993 AP851992 AU851992:AU851993 AW851992 KQ851992:KQ851993 KS851992 UM851992:UM851993 UO851992 AEI851992:AEI851993 AEK851992 AOE851992:AOE851993 AOG851992 AYA851992:AYA851993 AYC851992 BHW851992:BHW851993 BHY851992 BRS851992:BRS851993 BRU851992 CBO851992:CBO851993 CBQ851992 CLK851992:CLK851993 CLM851992 CVG851992:CVG851993 CVI851992 DFC851992:DFC851993 DFE851992 DOY851992:DOY851993 DPA851992 DYU851992:DYU851993 DYW851992 EIQ851992:EIQ851993 EIS851992 ESM851992:ESM851993 ESO851992 FCI851992:FCI851993 FCK851992 FME851992:FME851993 FMG851992 FWA851992:FWA851993 FWC851992 GFW851992:GFW851993 GFY851992 GPS851992:GPS851993 GPU851992 GZO851992:GZO851993 GZQ851992 HJK851992:HJK851993 HJM851992 HTG851992:HTG851993 HTI851992 IDC851992:IDC851993 IDE851992 IMY851992:IMY851993 INA851992 IWU851992:IWU851993 IWW851992 JGQ851992:JGQ851993 JGS851992 JQM851992:JQM851993 JQO851992 KAI851992:KAI851993 KAK851992 KKE851992:KKE851993 KKG851992 KUA851992:KUA851993 KUC851992 LDW851992:LDW851993 LDY851992 LNS851992:LNS851993 LNU851992 LXO851992:LXO851993 LXQ851992 MHK851992:MHK851993 MHM851992 MRG851992:MRG851993 MRI851992 NBC851992:NBC851993 NBE851992 NKY851992:NKY851993 NLA851992 NUU851992:NUU851993 NUW851992 OEQ851992:OEQ851993 OES851992 OOM851992:OOM851993 OOO851992 OYI851992:OYI851993 OYK851992 PIE851992:PIE851993 PIG851992 PSA851992:PSA851993 PSC851992 QBW851992:QBW851993 QBY851992 QLS851992:QLS851993 QLU851992 QVO851992:QVO851993 QVQ851992 RFK851992:RFK851993 RFM851992 RPG851992:RPG851993 RPI851992 RZC851992:RZC851993 RZE851992 SIY851992:SIY851993 SJA851992 SSU851992:SSU851993 SSW851992 TCQ851992:TCQ851993 TCS851992 TMM851992:TMM851993 TMO851992 TWI851992:TWI851993 TWK851992 UGE851992:UGE851993 UGG851992 UQA851992:UQA851993 UQC851992 UZW851992:UZW851993 UZY851992 VJS851992:VJS851993 VJU851992 VTO851992:VTO851993 VTQ851992 WDK851992:WDK851993 WDM851992 WNG851992:WNG851993 WNI851992 WXC851992:WXC851993 WXE851992 S917528:S917529 U917528 Z917528:Z917529 AB917528 AG917528:AG917529 AI917528 AN917528:AN917529 AP917528"/>
    <dataValidation allowBlank="1" showInputMessage="1" showErrorMessage="1" prompt="Для выбора выполните двойной щелчок левой клавиши мыши по соответствующей ячейке." sqref="AU917528:AU917529 AW917528 KQ917528:KQ917529 KS917528 UM917528:UM917529 UO917528 AEI917528:AEI917529 AEK917528 AOE917528:AOE917529 AOG917528 AYA917528:AYA917529 AYC917528 BHW917528:BHW917529 BHY917528 BRS917528:BRS917529 BRU917528 CBO917528:CBO917529 CBQ917528 CLK917528:CLK917529 CLM917528 CVG917528:CVG917529 CVI917528 DFC917528:DFC917529 DFE917528 DOY917528:DOY917529 DPA917528 DYU917528:DYU917529 DYW917528 EIQ917528:EIQ917529 EIS917528 ESM917528:ESM917529 ESO917528 FCI917528:FCI917529 FCK917528 FME917528:FME917529 FMG917528 FWA917528:FWA917529 FWC917528 GFW917528:GFW917529 GFY917528 GPS917528:GPS917529 GPU917528 GZO917528:GZO917529 GZQ917528 HJK917528:HJK917529 HJM917528 HTG917528:HTG917529 HTI917528 IDC917528:IDC917529 IDE917528 IMY917528:IMY917529 INA917528 IWU917528:IWU917529 IWW917528 JGQ917528:JGQ917529 JGS917528 JQM917528:JQM917529 JQO917528 KAI917528:KAI917529 KAK917528 KKE917528:KKE917529 KKG917528 KUA917528:KUA917529 KUC917528 LDW917528:LDW917529 LDY917528 LNS917528:LNS917529 LNU917528 LXO917528:LXO917529 LXQ917528 MHK917528:MHK917529 MHM917528 MRG917528:MRG917529 MRI917528 NBC917528:NBC917529 NBE917528 NKY917528:NKY917529 NLA917528 NUU917528:NUU917529 NUW917528 OEQ917528:OEQ917529 OES917528 OOM917528:OOM917529 OOO917528 OYI917528:OYI917529 OYK917528 PIE917528:PIE917529 PIG917528 PSA917528:PSA917529 PSC917528 QBW917528:QBW917529 QBY917528 QLS917528:QLS917529 QLU917528 QVO917528:QVO917529 QVQ917528 RFK917528:RFK917529 RFM917528 RPG917528:RPG917529 RPI917528 RZC917528:RZC917529 RZE917528 SIY917528:SIY917529 SJA917528 SSU917528:SSU917529 SSW917528 TCQ917528:TCQ917529 TCS917528 TMM917528:TMM917529 TMO917528 TWI917528:TWI917529 TWK917528 UGE917528:UGE917529 UGG917528 UQA917528:UQA917529 UQC917528 UZW917528:UZW917529 UZY917528 VJS917528:VJS917529 VJU917528 VTO917528:VTO917529 VTQ917528 WDK917528:WDK917529 WDM917528 WNG917528:WNG917529 WNI917528 WXC917528:WXC917529 WXE917528 S983064:S983065 U983064 Z983064:Z983065 AB983064 AG983064:AG983065 AI983064 AN983064:AN983065 AP983064 AU983064:AU983065 AW983064 KQ983064:KQ983065 KS983064 UM983064:UM983065 UO983064 AEI983064:AEI983065 AEK983064 AOE983064:AOE983065 AOG983064 AYA983064:AYA983065 AYC983064 BHW983064:BHW983065 BHY983064 BRS983064:BRS983065 BRU983064 CBO983064:CBO983065 CBQ983064 CLK983064:CLK983065 CLM983064 CVG983064:CVG983065 CVI983064 DFC983064:DFC983065 DFE983064 DOY983064:DOY983065 DPA983064 DYU983064:DYU983065 DYW983064 EIQ983064:EIQ983065 EIS983064 ESM983064:ESM983065 ESO983064 FCI983064:FCI983065 FCK983064 FME983064:FME983065 FMG983064 FWA983064:FWA983065 FWC983064 GFW983064:GFW983065 GFY983064 GPS983064:GPS983065 GPU983064 GZO983064:GZO983065 GZQ983064 HJK983064:HJK983065 HJM983064 HTG983064:HTG983065 HTI983064 IDC983064:IDC983065 IDE983064 IMY983064:IMY983065 INA983064 IWU983064:IWU983065 IWW983064 JGQ983064:JGQ983065 JGS983064 JQM983064:JQM983065 JQO983064 KAI983064:KAI983065 KAK983064 KKE983064:KKE983065 KKG983064 KUA983064:KUA983065 KUC983064 LDW983064:LDW983065 LDY983064 LNS983064:LNS983065 LNU983064 LXO983064:LXO983065 LXQ983064 MHK983064:MHK983065 MHM983064 MRG983064:MRG983065 MRI983064 NBC983064:NBC983065 NBE983064 NKY983064:NKY983065 NLA983064 NUU983064:NUU983065 NUW983064 OEQ983064:OEQ983065 OES983064 OOM983064:OOM983065 OOO983064 OYI983064:OYI983065 OYK983064 PIE983064:PIE983065 PIG983064 PSA983064:PSA983065 PSC983064 QBW983064:QBW983065 QBY983064 QLS983064:QLS983065 QLU983064 QVO983064:QVO983065 QVQ983064 RFK983064:RFK983065 RFM983064 RPG983064:RPG983065 RPI983064 RZC983064:RZC983065 RZE983064 SIY983064:SIY983065 SJA983064 SSU983064:SSU983065 SSW983064 TCQ983064:TCQ983065 TCS983064 TMM983064:TMM983065 TMO983064 TWI983064:TWI983065 TWK983064 UGE983064:UGE983065 UGG983064 UQA983064:UQA983065 UQC983064 UZW983064:UZW983065 UZY983064 VJS983064:VJS983065 VJU983064 VTO983064:VTO983065 VTQ983064 WDK983064:WDK983065 WDM983064 WNG983064:WNG983065 WNI983064 WXC983064:WXC983065 WXE983064"/>
    <dataValidation allowBlank="1" promptTitle="checkPeriodRange" sqref="Q25 X25 AE25 AL25 AS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29 X29 AE29 AL29 AS29 KO29 UK29 AEG29 AOC29 AXY29 BHU29 BRQ29 CBM29 CLI29 CVE29 DFA29 DOW29 DYS29 EIO29 ESK29 FCG29 FMC29 FVY29 GFU29 GPQ29 GZM29 HJI29 HTE29 IDA29 IMW29 IWS29 JGO29 JQK29 KAG29 KKC29 KTY29 LDU29 LNQ29 LXM29 MHI29 MRE29 NBA29 NKW29 NUS29 OEO29 OOK29 OYG29 PIC29 PRY29 QBU29 QLQ29 QVM29 RFI29 RPE29 RZA29 SIW29 SSS29 TCO29 TMK29 TWG29 UGC29 UPY29 UZU29 VJQ29 VTM29 WDI29 WNE29 WXA29 Q65561 X65561 AE65561 AL65561 AS65561 KO65561 UK65561 AEG65561 AOC65561 AXY65561 BHU65561 BRQ65561 CBM65561 CLI65561 CVE65561 DFA65561 DOW65561 DYS65561 EIO65561 ESK65561 FCG65561 FMC65561 FVY65561 GFU65561 GPQ65561 GZM65561 HJI65561 HTE65561 IDA65561 IMW65561 IWS65561 JGO65561 JQK65561 KAG65561 KKC65561 KTY65561 LDU65561 LNQ65561 LXM65561 MHI65561 MRE65561 NBA65561 NKW65561 NUS65561 OEO65561 OOK65561 OYG65561 PIC65561 PRY65561 QBU65561 QLQ65561 QVM65561 RFI65561 RPE65561 RZA65561 SIW65561 SSS65561 TCO65561 TMK65561 TWG65561 UGC65561 UPY65561 UZU65561 VJQ65561 VTM65561 WDI65561 WNE65561 WXA65561 Q131097 X131097 AE131097 AL131097 AS131097 KO131097 UK131097 AEG131097 AOC131097 AXY131097 BHU131097 BRQ131097 CBM131097 CLI131097 CVE131097 DFA131097 DOW131097 DYS131097 EIO131097 ESK131097 FCG131097 FMC131097 FVY131097 GFU131097 GPQ131097 GZM131097 HJI131097 HTE131097 IDA131097 IMW131097 IWS131097 JGO131097 JQK131097 KAG131097 KKC131097 KTY131097 LDU131097 LNQ131097 LXM131097 MHI131097 MRE131097 NBA131097 NKW131097 NUS131097 OEO131097 OOK131097 OYG131097 PIC131097 PRY131097 QBU131097 QLQ131097 QVM131097 RFI131097 RPE131097 RZA131097 SIW131097 SSS131097 TCO131097 TMK131097 TWG131097 UGC131097 UPY131097 UZU131097 VJQ131097 VTM131097 WDI131097 WNE131097 WXA131097 Q196633 X196633 AE196633 AL196633 AS196633 KO196633 UK196633 AEG196633 AOC196633 AXY196633 BHU196633 BRQ196633 CBM196633 CLI196633 CVE196633 DFA196633 DOW196633 DYS196633 EIO196633 ESK196633 FCG196633 FMC196633 FVY196633 GFU196633 GPQ196633 GZM196633 HJI196633 HTE196633 IDA196633 IMW196633 IWS196633 JGO196633 JQK196633 KAG196633 KKC196633 KTY196633 LDU196633 LNQ196633 LXM196633 MHI196633 MRE196633 NBA196633 NKW196633 NUS196633 OEO196633 OOK196633 OYG196633 PIC196633 PRY196633 QBU196633 QLQ196633 QVM196633 RFI196633 RPE196633 RZA196633 SIW196633 SSS196633 TCO196633 TMK196633 TWG196633 UGC196633 UPY196633 UZU196633 VJQ196633 VTM196633 WDI196633 WNE196633 WXA196633 Q262169 X262169 AE262169 AL262169 AS262169 KO262169 UK262169 AEG262169 AOC262169 AXY262169 BHU262169 BRQ262169 CBM262169 CLI262169 CVE262169 DFA262169 DOW262169 DYS262169 EIO262169 ESK262169 FCG262169 FMC262169 FVY262169 GFU262169 GPQ262169 GZM262169 HJI262169 HTE262169 IDA262169 IMW262169 IWS262169 JGO262169 JQK262169 KAG262169 KKC262169 KTY262169 LDU262169 LNQ262169 LXM262169 MHI262169 MRE262169 NBA262169 NKW262169 NUS262169 OEO262169 OOK262169 OYG262169 PIC262169 PRY262169 QBU262169 QLQ262169 QVM262169 RFI262169 RPE262169 RZA262169 SIW262169 SSS262169 TCO262169 TMK262169 TWG262169 UGC262169 UPY262169 UZU262169 VJQ262169 VTM262169 WDI262169 WNE262169 WXA262169 Q327705 X327705 AE327705 AL327705 AS327705 KO327705 UK327705 AEG327705 AOC327705 AXY327705 BHU327705 BRQ327705 CBM327705 CLI327705 CVE327705 DFA327705 DOW327705 DYS327705 EIO327705 ESK327705 FCG327705 FMC327705 FVY327705 GFU327705 GPQ327705 GZM327705 HJI327705 HTE327705 IDA327705 IMW327705 IWS327705 JGO327705 JQK327705 KAG327705 KKC327705 KTY327705 LDU327705 LNQ327705 LXM327705 MHI327705 MRE327705 NBA327705 NKW327705 NUS327705 OEO327705 OOK327705 OYG327705 PIC327705 PRY327705 QBU327705 QLQ327705 QVM327705 RFI327705 RPE327705 RZA327705 SIW327705 SSS327705 TCO327705 TMK327705 TWG327705 UGC327705 UPY327705 UZU327705 VJQ327705 VTM327705 WDI327705 WNE327705 WXA327705 Q393241 X393241 AE393241 AL393241 AS393241 KO393241 UK393241 AEG393241 AOC393241 AXY393241 BHU393241 BRQ393241 CBM393241 CLI393241 CVE393241 DFA393241 DOW393241 DYS393241 EIO393241 ESK393241 FCG393241 FMC393241 FVY393241 GFU393241 GPQ393241 GZM393241 HJI393241 HTE393241 IDA393241 IMW393241 IWS393241 JGO393241 JQK393241 KAG393241 KKC393241 KTY393241 LDU393241 LNQ393241 LXM393241 MHI393241 MRE393241 NBA393241 NKW393241 NUS393241 OEO393241 OOK393241 OYG393241 PIC393241 PRY393241 QBU393241 QLQ393241 QVM393241 RFI393241 RPE393241 RZA393241 SIW393241 SSS393241 TCO393241 TMK393241 TWG393241 UGC393241 UPY393241 UZU393241 VJQ393241 VTM393241 WDI393241 WNE393241 WXA393241 Q458777 X458777 AE458777 AL458777 AS458777 KO458777 UK458777 AEG458777 AOC458777 AXY458777 BHU458777 BRQ458777 CBM458777 CLI458777 CVE458777 DFA458777 DOW458777 DYS458777 EIO458777 ESK458777 FCG458777 FMC458777 FVY458777 GFU458777 GPQ458777 GZM458777 HJI458777 HTE458777 IDA458777 IMW458777 IWS458777 JGO458777 JQK458777 KAG458777 KKC458777 KTY458777 LDU458777 LNQ458777 LXM458777 MHI458777 MRE458777 NBA458777 NKW458777 NUS458777 OEO458777 OOK458777 OYG458777 PIC458777 PRY458777 QBU458777 QLQ458777 QVM458777 RFI458777 RPE458777 RZA458777 SIW458777 SSS458777 TCO458777 TMK458777 TWG458777 UGC458777 UPY458777 UZU458777 VJQ458777 VTM458777 WDI458777 WNE458777 WXA458777 Q524313 X524313 AE524313 AL524313 AS524313 KO524313 UK524313 AEG524313 AOC524313 AXY524313 BHU524313 BRQ524313 CBM524313 CLI524313 CVE524313 DFA524313 DOW524313 DYS524313 EIO524313 ESK524313 FCG524313 FMC524313 FVY524313 GFU524313 GPQ524313 GZM524313 HJI524313 HTE524313 IDA524313 IMW524313 IWS524313 JGO524313 JQK524313 KAG524313 KKC524313 KTY524313 LDU524313 LNQ524313 LXM524313 MHI524313 MRE524313 NBA524313 NKW524313 NUS524313 OEO524313 OOK524313 OYG524313 PIC524313 PRY524313 QBU524313 QLQ524313 QVM524313 RFI524313 RPE524313 RZA524313 SIW524313 SSS524313 TCO524313 TMK524313 TWG524313 UGC524313 UPY524313 UZU524313 VJQ524313 VTM524313 WDI524313 WNE524313 WXA524313 Q589849 X589849 AE589849 AL589849 AS589849 KO589849 UK589849 AEG589849 AOC589849 AXY589849 BHU589849 BRQ589849 CBM589849 CLI589849 CVE589849 DFA589849 DOW589849 DYS589849 EIO589849 ESK589849 FCG589849 FMC589849 FVY589849 GFU589849 GPQ589849 GZM589849 HJI589849 HTE589849 IDA589849 IMW589849 IWS589849 JGO589849 JQK589849 KAG589849 KKC589849 KTY589849 LDU589849 LNQ589849 LXM589849 MHI589849 MRE589849 NBA589849 NKW589849 NUS589849 OEO589849 OOK589849 OYG589849 PIC589849 PRY589849 QBU589849 QLQ589849 QVM589849 RFI589849 RPE589849 RZA589849 SIW589849 SSS589849 TCO589849 TMK589849 TWG589849 UGC589849 UPY589849 UZU589849 VJQ589849 VTM589849 WDI589849 WNE589849 WXA589849 Q655385 X655385 AE655385 AL655385 AS655385 KO655385 UK655385 AEG655385 AOC655385 AXY655385 BHU655385 BRQ655385 CBM655385 CLI655385 CVE655385 DFA655385 DOW655385 DYS655385 EIO655385 ESK655385 FCG655385 FMC655385 FVY655385 GFU655385 GPQ655385 GZM655385 HJI655385 HTE655385 IDA655385 IMW655385 IWS655385 JGO655385 JQK655385 KAG655385 KKC655385 KTY655385 LDU655385 LNQ655385 LXM655385 MHI655385 MRE655385 NBA655385 NKW655385 NUS655385 OEO655385 OOK655385 OYG655385 PIC655385 PRY655385 QBU655385 QLQ655385 QVM655385 RFI655385 RPE655385 RZA655385 SIW655385 SSS655385 TCO655385 TMK655385 TWG655385 UGC655385 UPY655385 UZU655385 VJQ655385 VTM655385 WDI655385 WNE655385 WXA655385 Q720921 X720921 AE720921 AL720921 AS720921 KO720921 UK720921 AEG720921 AOC720921 AXY720921 BHU720921 BRQ720921 CBM720921 CLI720921 CVE720921 DFA720921 DOW720921 DYS720921 EIO720921 ESK720921 FCG720921 FMC720921 FVY720921 GFU720921 GPQ720921 GZM720921 HJI720921 HTE720921 IDA720921 IMW720921 IWS720921 JGO720921 JQK720921 KAG720921 KKC720921 KTY720921 LDU720921 LNQ720921 LXM720921 MHI720921 MRE720921 NBA720921 NKW720921 NUS720921 OEO720921 OOK720921 OYG720921 PIC720921 PRY720921 QBU720921 QLQ720921 QVM720921 RFI720921 RPE720921 RZA720921 SIW720921 SSS720921 TCO720921 TMK720921 TWG720921 UGC720921 UPY720921 UZU720921 VJQ720921 VTM720921 WDI720921 WNE720921 WXA720921 Q786457 X786457 AE786457 AL786457 AS786457 KO786457 UK786457 AEG786457 AOC786457 AXY786457 BHU786457 BRQ786457 CBM786457 CLI786457 CVE786457 DFA786457 DOW786457 DYS786457 EIO786457 ESK786457 FCG786457 FMC786457 FVY786457 GFU786457 GPQ786457 GZM786457 HJI786457 HTE786457 IDA786457 IMW786457 IWS786457 JGO786457 JQK786457 KAG786457 KKC786457 KTY786457 LDU786457 LNQ786457 LXM786457 MHI786457 MRE786457 NBA786457 NKW786457 NUS786457 OEO786457 OOK786457 OYG786457 PIC786457 PRY786457 QBU786457 QLQ786457 QVM786457 RFI786457 RPE786457 RZA786457 SIW786457 SSS786457 TCO786457 TMK786457 TWG786457 UGC786457 UPY786457 UZU786457 VJQ786457 VTM786457 WDI786457 WNE786457 WXA786457 Q851993 X851993 AE851993 AL851993 AS851993 KO851993 UK851993 AEG851993 AOC851993 AXY851993 BHU851993 BRQ851993 CBM851993 CLI851993 CVE851993 DFA851993 DOW851993 DYS851993 EIO851993 ESK851993 FCG851993 FMC851993 FVY851993 GFU851993 GPQ851993 GZM851993 HJI851993 HTE851993 IDA851993 IMW851993 IWS851993 JGO851993 JQK851993 KAG851993 KKC851993 KTY851993 LDU851993 LNQ851993 LXM851993 MHI851993 MRE851993 NBA851993 NKW851993 NUS851993 OEO851993 OOK851993 OYG851993 PIC851993 PRY851993 QBU851993 QLQ851993 QVM851993 RFI851993 RPE851993 RZA851993 SIW851993 SSS851993 TCO851993 TMK851993 TWG851993 UGC851993 UPY851993 UZU851993 VJQ851993 VTM851993 WDI851993 WNE851993 WXA851993 Q917529 X917529 AE917529 AL917529"/>
    <dataValidation allowBlank="1" promptTitle="checkPeriodRange" sqref="AS917529 KO917529 UK917529 AEG917529 AOC917529 AXY917529 BHU917529 BRQ917529 CBM917529 CLI917529 CVE917529 DFA917529 DOW917529 DYS917529 EIO917529 ESK917529 FCG917529 FMC917529 FVY917529 GFU917529 GPQ917529 GZM917529 HJI917529 HTE917529 IDA917529 IMW917529 IWS917529 JGO917529 JQK917529 KAG917529 KKC917529 KTY917529 LDU917529 LNQ917529 LXM917529 MHI917529 MRE917529 NBA917529 NKW917529 NUS917529 OEO917529 OOK917529 OYG917529 PIC917529 PRY917529 QBU917529 QLQ917529 QVM917529 RFI917529 RPE917529 RZA917529 SIW917529 SSS917529 TCO917529 TMK917529 TWG917529 UGC917529 UPY917529 UZU917529 VJQ917529 VTM917529 WDI917529 WNE917529 WXA917529 Q983065 X983065 AE983065 AL983065 AS983065 KO983065 UK983065 AEG983065 AOC983065 AXY983065 BHU983065 BRQ983065 CBM983065 CLI983065 CVE983065 DFA983065 DOW983065 DYS983065 EIO983065 ESK983065 FCG983065 FMC983065 FVY983065 GFU983065 GPQ983065 GZM983065 HJI983065 HTE983065 IDA983065 IMW983065 IWS983065 JGO983065 JQK983065 KAG983065 KKC983065 KTY983065 LDU983065 LNQ983065 LXM983065 MHI983065 MRE983065 NBA983065 NKW983065 NUS983065 OEO983065 OOK983065 OYG983065 PIC983065 PRY983065 QBU983065 QLQ983065 QVM983065 RFI983065 RPE983065 RZA983065 SIW983065 SSS983065 TCO983065 TMK983065 TWG983065 UGC983065 UPY983065 UZU983065 VJQ983065 VTM983065 WDI983065 WNE983065 WXA983065"/>
    <dataValidation type="list" allowBlank="1" showInputMessage="1" showErrorMessage="1" prompt="Выберите значение из списка" errorTitle="Ошибка" error="Выберите значение из списка" sqref="O23:AX23 O27">
      <formula1>kind_of_cons</formula1>
    </dataValidation>
    <dataValidation type="decimal" allowBlank="1" showErrorMessage="1" errorTitle="Ошибка" error="Допускается ввод только действительных чисел!" sqref="O24 V24 AC24 AJ24 AQ24 O28 V28 AC28 AJ28 AQ28">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8538fba-2951-4595-a7e0-f88bb14c6cc1}">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182</v>
      </c>
    </row>
    <row r="2" spans="6:9" ht="22.5">
      <c r="F2" s="1276" t="s">
        <v>470</v>
      </c>
      <c r="G2" s="1277"/>
      <c r="H2" s="1278"/>
      <c r="I2" s="609"/>
    </row>
    <row r="3" ht="3" customHeight="1"/>
    <row r="4" spans="1:20" s="539" customFormat="1" ht="11.25">
      <c r="A4" s="559"/>
      <c r="B4" s="559"/>
      <c r="C4" s="559"/>
      <c r="D4" s="559"/>
      <c r="F4" s="1239" t="s">
        <v>445</v>
      </c>
      <c r="G4" s="1239"/>
      <c r="H4" s="1239"/>
      <c r="I4" s="1279"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9"/>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30.01.2022</v>
      </c>
      <c r="I7" s="550" t="s">
        <v>472</v>
      </c>
      <c r="J7" s="584"/>
      <c r="K7" s="559"/>
      <c r="L7" s="559"/>
      <c r="M7" s="559"/>
      <c r="N7" s="559"/>
      <c r="O7" s="559"/>
      <c r="P7" s="559"/>
      <c r="Q7" s="559"/>
      <c r="R7" s="559"/>
      <c r="S7" s="559"/>
      <c r="T7" s="559"/>
    </row>
    <row r="8" spans="1:20" s="539" customFormat="1" ht="45">
      <c r="A8" s="1280">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80"/>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80"/>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0"/>
      <c r="B11" s="1280">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0"/>
      <c r="B12" s="1280"/>
      <c r="C12" s="1280">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0"/>
      <c r="B13" s="1280"/>
      <c r="C13" s="1280"/>
      <c r="D13" s="592">
        <v>1</v>
      </c>
      <c r="F13" s="585" t="str">
        <f>"4."&amp;mergeValue(A13)&amp;"."&amp;mergeValue(B13)&amp;"."&amp;mergeValue(C13)&amp;"."&amp;mergeValue(D13)</f>
        <v>4.1.1.1.1</v>
      </c>
      <c r="G13" s="602" t="s">
        <v>477</v>
      </c>
      <c r="H13" s="573"/>
      <c r="I13" s="1281" t="s">
        <v>569</v>
      </c>
      <c r="J13" s="584"/>
      <c r="K13" s="559"/>
      <c r="L13" s="559"/>
      <c r="M13" s="559"/>
      <c r="N13" s="559"/>
      <c r="O13" s="559"/>
      <c r="P13" s="559"/>
      <c r="Q13" s="559"/>
      <c r="R13" s="559"/>
      <c r="S13" s="559"/>
      <c r="T13" s="559"/>
    </row>
    <row r="14" spans="1:20" s="539" customFormat="1" ht="18.75">
      <c r="A14" s="1280"/>
      <c r="B14" s="1280"/>
      <c r="C14" s="1280"/>
      <c r="D14" s="592"/>
      <c r="F14" s="588"/>
      <c r="G14" s="520" t="s">
        <v>4</v>
      </c>
      <c r="H14" s="593"/>
      <c r="I14" s="1281"/>
      <c r="J14" s="584"/>
      <c r="K14" s="559"/>
      <c r="L14" s="559"/>
      <c r="M14" s="559"/>
      <c r="N14" s="559"/>
      <c r="O14" s="559"/>
      <c r="P14" s="559"/>
      <c r="Q14" s="559"/>
      <c r="R14" s="559"/>
      <c r="S14" s="559"/>
      <c r="T14" s="559"/>
    </row>
    <row r="15" spans="1:20" s="539" customFormat="1" ht="18.75">
      <c r="A15" s="1280"/>
      <c r="B15" s="1280"/>
      <c r="C15" s="592"/>
      <c r="D15" s="592"/>
      <c r="F15" s="603"/>
      <c r="G15" s="546" t="s">
        <v>401</v>
      </c>
      <c r="H15" s="604"/>
      <c r="I15" s="605"/>
      <c r="J15" s="584"/>
      <c r="K15" s="559"/>
      <c r="L15" s="559"/>
      <c r="M15" s="559"/>
      <c r="N15" s="559"/>
      <c r="O15" s="559"/>
      <c r="P15" s="559"/>
      <c r="Q15" s="559"/>
      <c r="R15" s="559"/>
      <c r="S15" s="559"/>
      <c r="T15" s="559"/>
    </row>
    <row r="16" spans="1:20" s="539" customFormat="1" ht="18.75">
      <c r="A16" s="1280"/>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5" t="s">
        <v>571</v>
      </c>
      <c r="H19" s="1275"/>
      <c r="I19" s="563"/>
      <c r="J19" s="583"/>
      <c r="K19" s="583"/>
      <c r="L19" s="583"/>
      <c r="M19" s="583"/>
      <c r="N19" s="583"/>
      <c r="O19" s="583"/>
      <c r="P19" s="583"/>
      <c r="Q19" s="583"/>
      <c r="R19" s="583"/>
      <c r="S19" s="583"/>
      <c r="T19" s="583"/>
    </row>
  </sheetData>
  <sheetProtection algorithmName="SHA-512" hashValue="V8Jw3brg5n+9ahdmtAiwQHDcqVT5qFOP6LshI1NxuEXa9DBJmQotOjWtZAiSPSE2pqDcsYMSKWv7iv3qnt5QFw==" saltValue="7IjZfP/L0ebugI0ANR9eE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db79263-a427-4ce0-9177-34d60d8e3b6e}">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2"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297" t="s">
        <v>616</v>
      </c>
      <c r="M5" s="1297"/>
      <c r="N5" s="1297"/>
      <c r="O5" s="1297"/>
      <c r="P5" s="1297"/>
      <c r="Q5" s="1297"/>
      <c r="R5" s="1297"/>
      <c r="S5" s="1297"/>
      <c r="T5" s="1297"/>
      <c r="U5" s="467"/>
    </row>
    <row r="6" spans="10:21" ht="3" customHeight="1">
      <c r="J6" s="451"/>
      <c r="K6" s="451"/>
      <c r="L6" s="447"/>
      <c r="M6" s="447"/>
      <c r="N6" s="447"/>
      <c r="O6" s="450"/>
      <c r="P6" s="450"/>
      <c r="Q6" s="450"/>
      <c r="R6" s="450"/>
      <c r="S6" s="450"/>
      <c r="T6" s="450"/>
      <c r="U6" s="447"/>
    </row>
    <row r="7" spans="1:28" s="746" customFormat="1" ht="5.25" hidden="1">
      <c r="A7" s="1123"/>
      <c r="B7" s="1123"/>
      <c r="C7" s="1123"/>
      <c r="D7" s="1123"/>
      <c r="E7" s="1123"/>
      <c r="F7" s="1123"/>
      <c r="G7" s="1123"/>
      <c r="H7" s="1123"/>
      <c r="L7" s="1174"/>
      <c r="M7" s="1046"/>
      <c r="O7" s="1303"/>
      <c r="P7" s="1303"/>
      <c r="Q7" s="1303"/>
      <c r="R7" s="1303"/>
      <c r="S7" s="1303"/>
      <c r="T7" s="1303"/>
      <c r="U7" s="780"/>
      <c r="V7" s="780"/>
      <c r="X7" s="1123"/>
      <c r="Y7" s="1123"/>
      <c r="Z7" s="1123"/>
      <c r="AA7" s="1123"/>
      <c r="AB7" s="1123"/>
    </row>
    <row r="8" spans="1:34"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304" t="str">
        <f>IF(datePr_ch="",IF(datePr="","",datePr),datePr_ch)</f>
        <v>20.04.2021</v>
      </c>
      <c r="P8" s="1304"/>
      <c r="Q8" s="1304"/>
      <c r="R8" s="1304"/>
      <c r="S8" s="1304"/>
      <c r="T8" s="1304"/>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7"/>
      <c r="O9" s="1304" t="str">
        <f>IF(numberPr_ch="",IF(numberPr="","",numberPr),numberPr_ch)</f>
        <v>01-03/12</v>
      </c>
      <c r="P9" s="1304"/>
      <c r="Q9" s="1304"/>
      <c r="R9" s="1304"/>
      <c r="S9" s="1304"/>
      <c r="T9" s="1304"/>
      <c r="U9" s="635"/>
      <c r="X9" s="475"/>
      <c r="Y9" s="475"/>
      <c r="Z9" s="475"/>
      <c r="AA9" s="475"/>
      <c r="AB9" s="475"/>
      <c r="AC9" s="475"/>
      <c r="AD9" s="475"/>
      <c r="AE9" s="475"/>
      <c r="AF9" s="475"/>
      <c r="AG9" s="475"/>
      <c r="AH9" s="475"/>
    </row>
    <row r="10" spans="1:28" s="746" customFormat="1" ht="5.25" hidden="1">
      <c r="A10" s="1123"/>
      <c r="B10" s="1123"/>
      <c r="C10" s="1123"/>
      <c r="D10" s="1123"/>
      <c r="E10" s="1123"/>
      <c r="F10" s="1123"/>
      <c r="G10" s="1123"/>
      <c r="H10" s="1123"/>
      <c r="L10" s="1174"/>
      <c r="M10" s="1046"/>
      <c r="O10" s="1303"/>
      <c r="P10" s="1303"/>
      <c r="Q10" s="1303"/>
      <c r="R10" s="1303"/>
      <c r="S10" s="1303"/>
      <c r="T10" s="1303"/>
      <c r="U10" s="780"/>
      <c r="V10" s="780"/>
      <c r="X10" s="1123"/>
      <c r="Y10" s="1123"/>
      <c r="Z10" s="1123"/>
      <c r="AA10" s="1123"/>
      <c r="AB10" s="1123"/>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0:21" ht="15" customHeight="1">
      <c r="J12" s="451"/>
      <c r="K12" s="451"/>
      <c r="L12" s="447"/>
      <c r="M12" s="447"/>
      <c r="N12" s="447"/>
      <c r="O12" s="1328"/>
      <c r="P12" s="1328"/>
      <c r="Q12" s="1328"/>
      <c r="R12" s="1328"/>
      <c r="S12" s="1328"/>
      <c r="T12" s="1328"/>
      <c r="U12" s="1328"/>
    </row>
    <row r="13" spans="10:23" ht="14.25">
      <c r="J13" s="451"/>
      <c r="K13" s="451"/>
      <c r="L13" s="1239" t="s">
        <v>445</v>
      </c>
      <c r="M13" s="1239"/>
      <c r="N13" s="1239"/>
      <c r="O13" s="1239"/>
      <c r="P13" s="1239"/>
      <c r="Q13" s="1239"/>
      <c r="R13" s="1239"/>
      <c r="S13" s="1239"/>
      <c r="T13" s="1239"/>
      <c r="U13" s="1239"/>
      <c r="V13" s="1239"/>
      <c r="W13" s="1239" t="s">
        <v>446</v>
      </c>
    </row>
    <row r="14" spans="10:23" ht="14.25" customHeight="1">
      <c r="J14" s="451"/>
      <c r="K14" s="451"/>
      <c r="L14" s="1311" t="s">
        <v>91</v>
      </c>
      <c r="M14" s="1311" t="s">
        <v>602</v>
      </c>
      <c r="N14" s="491"/>
      <c r="O14" s="1312" t="s">
        <v>604</v>
      </c>
      <c r="P14" s="1313"/>
      <c r="Q14" s="1313"/>
      <c r="R14" s="1313"/>
      <c r="S14" s="1313"/>
      <c r="T14" s="1314"/>
      <c r="U14" s="1294" t="s">
        <v>339</v>
      </c>
      <c r="V14" s="1308" t="s">
        <v>274</v>
      </c>
      <c r="W14" s="1239"/>
    </row>
    <row r="15" spans="1:34" s="493" customFormat="1" ht="14.25" customHeight="1">
      <c r="A15" s="554"/>
      <c r="B15" s="554"/>
      <c r="C15" s="554"/>
      <c r="D15" s="554"/>
      <c r="E15" s="554"/>
      <c r="F15" s="554"/>
      <c r="G15" s="560"/>
      <c r="H15" s="560"/>
      <c r="I15" s="501"/>
      <c r="J15" s="499"/>
      <c r="K15" s="499"/>
      <c r="L15" s="1311"/>
      <c r="M15" s="1311"/>
      <c r="N15" s="491"/>
      <c r="O15" s="1317" t="s">
        <v>675</v>
      </c>
      <c r="P15" s="1315" t="s">
        <v>270</v>
      </c>
      <c r="Q15" s="1316"/>
      <c r="R15" s="1292" t="s">
        <v>615</v>
      </c>
      <c r="S15" s="1292"/>
      <c r="T15" s="1293"/>
      <c r="U15" s="1295"/>
      <c r="V15" s="1309"/>
      <c r="W15" s="1239"/>
      <c r="X15" s="554"/>
      <c r="Y15" s="554"/>
      <c r="Z15" s="554"/>
      <c r="AA15" s="554"/>
      <c r="AB15" s="554"/>
      <c r="AC15" s="554"/>
      <c r="AD15" s="554"/>
      <c r="AE15" s="554"/>
      <c r="AF15" s="554"/>
      <c r="AG15" s="554"/>
      <c r="AH15" s="554"/>
    </row>
    <row r="16" spans="10:23" ht="33.75">
      <c r="J16" s="451"/>
      <c r="K16" s="451"/>
      <c r="L16" s="1311"/>
      <c r="M16" s="1311"/>
      <c r="N16" s="490"/>
      <c r="O16" s="1318"/>
      <c r="P16" s="505" t="s">
        <v>670</v>
      </c>
      <c r="Q16" s="505" t="s">
        <v>671</v>
      </c>
      <c r="R16" s="506" t="s">
        <v>273</v>
      </c>
      <c r="S16" s="1306" t="s">
        <v>272</v>
      </c>
      <c r="T16" s="1307"/>
      <c r="U16" s="1296"/>
      <c r="V16" s="1310"/>
      <c r="W16" s="1239"/>
    </row>
    <row r="17" spans="10:23" ht="14.25">
      <c r="J17" s="451"/>
      <c r="K17" s="459">
        <v>1</v>
      </c>
      <c r="L17" s="495" t="s">
        <v>92</v>
      </c>
      <c r="M17" s="495" t="s">
        <v>48</v>
      </c>
      <c r="N17" s="466" t="s">
        <v>48</v>
      </c>
      <c r="O17" s="457">
        <f ca="1">OFFSET(O17,0,-1)+1</f>
        <v>3</v>
      </c>
      <c r="P17" s="457">
        <f ca="1">OFFSET(P17,0,-1)+1</f>
        <v>4</v>
      </c>
      <c r="Q17" s="457">
        <f ca="1">OFFSET(Q17,0,-1)+1</f>
        <v>5</v>
      </c>
      <c r="R17" s="457">
        <f ca="1">OFFSET(R17,0,-1)+1</f>
        <v>6</v>
      </c>
      <c r="S17" s="1299">
        <f ca="1">OFFSET(S17,0,-1)+1</f>
        <v>7</v>
      </c>
      <c r="T17" s="1299"/>
      <c r="U17" s="457">
        <f ca="1">OFFSET(U17,0,-2)+1</f>
        <v>8</v>
      </c>
      <c r="V17" s="620">
        <f ca="1">OFFSET(V17,0,-1)</f>
        <v>8</v>
      </c>
      <c r="W17" s="457">
        <f ca="1">OFFSET(W17,0,-1)+1</f>
        <v>9</v>
      </c>
    </row>
    <row r="18" spans="1:23" ht="22.5">
      <c r="A18" s="1282">
        <v>1</v>
      </c>
      <c r="B18" s="906"/>
      <c r="C18" s="906"/>
      <c r="D18" s="906"/>
      <c r="E18" s="907"/>
      <c r="F18" s="908"/>
      <c r="G18" s="908"/>
      <c r="H18" s="908"/>
      <c r="I18" s="909"/>
      <c r="J18" s="904"/>
      <c r="K18" s="911"/>
      <c r="L18" s="562">
        <f>mergeValue(A18)</f>
        <v>1</v>
      </c>
      <c r="M18" s="610" t="s">
        <v>19</v>
      </c>
      <c r="N18" s="549"/>
      <c r="O18" s="1325"/>
      <c r="P18" s="1325"/>
      <c r="Q18" s="1325"/>
      <c r="R18" s="1325"/>
      <c r="S18" s="1325"/>
      <c r="T18" s="1325"/>
      <c r="U18" s="1325"/>
      <c r="V18" s="1325"/>
      <c r="W18" s="1131" t="s">
        <v>718</v>
      </c>
    </row>
    <row r="19" spans="1:23" ht="22.5">
      <c r="A19" s="1282"/>
      <c r="B19" s="1282">
        <v>1</v>
      </c>
      <c r="C19" s="906"/>
      <c r="D19" s="906"/>
      <c r="E19" s="908"/>
      <c r="F19" s="908"/>
      <c r="G19" s="908"/>
      <c r="H19" s="908"/>
      <c r="I19" s="903"/>
      <c r="J19" s="902"/>
      <c r="K19" s="905"/>
      <c r="L19" s="562" t="str">
        <f>mergeValue(A19)&amp;"."&amp;mergeValue(B19)</f>
        <v>1.1</v>
      </c>
      <c r="M19" s="516" t="s">
        <v>15</v>
      </c>
      <c r="N19" s="549"/>
      <c r="O19" s="1325"/>
      <c r="P19" s="1325"/>
      <c r="Q19" s="1325"/>
      <c r="R19" s="1325"/>
      <c r="S19" s="1325"/>
      <c r="T19" s="1325"/>
      <c r="U19" s="1325"/>
      <c r="V19" s="1325"/>
      <c r="W19" s="1131" t="s">
        <v>459</v>
      </c>
    </row>
    <row r="20" spans="1:23" ht="22.5">
      <c r="A20" s="1282"/>
      <c r="B20" s="1282"/>
      <c r="C20" s="1282">
        <v>1</v>
      </c>
      <c r="D20" s="906"/>
      <c r="E20" s="908"/>
      <c r="F20" s="908"/>
      <c r="G20" s="908"/>
      <c r="H20" s="908"/>
      <c r="I20" s="910"/>
      <c r="J20" s="902"/>
      <c r="K20" s="905"/>
      <c r="L20" s="562" t="str">
        <f>mergeValue(A20)&amp;"."&amp;mergeValue(B20)&amp;"."&amp;mergeValue(C20)</f>
        <v>1.1.1</v>
      </c>
      <c r="M20" s="517" t="s">
        <v>7</v>
      </c>
      <c r="N20" s="549"/>
      <c r="O20" s="1325"/>
      <c r="P20" s="1325"/>
      <c r="Q20" s="1325"/>
      <c r="R20" s="1325"/>
      <c r="S20" s="1325"/>
      <c r="T20" s="1325"/>
      <c r="U20" s="1325"/>
      <c r="V20" s="1325"/>
      <c r="W20" s="1131" t="s">
        <v>600</v>
      </c>
    </row>
    <row r="21" spans="1:23" ht="22.5">
      <c r="A21" s="1282"/>
      <c r="B21" s="1282"/>
      <c r="C21" s="1282"/>
      <c r="D21" s="1282">
        <v>1</v>
      </c>
      <c r="E21" s="908"/>
      <c r="F21" s="908"/>
      <c r="G21" s="908"/>
      <c r="H21" s="908"/>
      <c r="I21" s="910"/>
      <c r="J21" s="902"/>
      <c r="K21" s="905"/>
      <c r="L21" s="562" t="str">
        <f>mergeValue(A21)&amp;"."&amp;mergeValue(B21)&amp;"."&amp;mergeValue(C21)&amp;"."&amp;mergeValue(D21)</f>
        <v>1.1.1.1</v>
      </c>
      <c r="M21" s="518" t="s">
        <v>21</v>
      </c>
      <c r="N21" s="549"/>
      <c r="O21" s="1325"/>
      <c r="P21" s="1325"/>
      <c r="Q21" s="1325"/>
      <c r="R21" s="1325"/>
      <c r="S21" s="1325"/>
      <c r="T21" s="1325"/>
      <c r="U21" s="1325"/>
      <c r="V21" s="1325"/>
      <c r="W21" s="1131" t="s">
        <v>601</v>
      </c>
    </row>
    <row r="22" spans="1:23" ht="11.25" customHeight="1" hidden="1">
      <c r="A22" s="1282"/>
      <c r="B22" s="1282"/>
      <c r="C22" s="1282"/>
      <c r="D22" s="1282"/>
      <c r="E22" s="1282">
        <v>1</v>
      </c>
      <c r="F22" s="908"/>
      <c r="G22" s="908"/>
      <c r="H22" s="906">
        <v>1</v>
      </c>
      <c r="I22" s="1282">
        <v>1</v>
      </c>
      <c r="J22" s="908"/>
      <c r="K22" s="913"/>
      <c r="L22" s="562"/>
      <c r="M22" s="524"/>
      <c r="N22" s="550"/>
      <c r="O22" s="600"/>
      <c r="P22" s="600"/>
      <c r="Q22" s="600"/>
      <c r="R22" s="600"/>
      <c r="S22" s="600"/>
      <c r="T22" s="600"/>
      <c r="U22" s="600"/>
      <c r="V22" s="478"/>
      <c r="W22" s="1092"/>
    </row>
    <row r="23" spans="1:27" ht="33.75">
      <c r="A23" s="1282"/>
      <c r="B23" s="1282"/>
      <c r="C23" s="1282"/>
      <c r="D23" s="1282"/>
      <c r="E23" s="1282"/>
      <c r="F23" s="1282">
        <v>1</v>
      </c>
      <c r="G23" s="906"/>
      <c r="H23" s="906"/>
      <c r="I23" s="1282"/>
      <c r="J23" s="1282">
        <v>1</v>
      </c>
      <c r="K23" s="914"/>
      <c r="L23" s="562" t="str">
        <f>mergeValue(A23)&amp;"."&amp;mergeValue(B23)&amp;"."&amp;mergeValue(C23)&amp;"."&amp;mergeValue(D23)&amp;"."&amp;mergeValue(F23)</f>
        <v>1.1.1.1.1</v>
      </c>
      <c r="M23" s="525" t="s">
        <v>9</v>
      </c>
      <c r="N23" s="550"/>
      <c r="O23" s="1284"/>
      <c r="P23" s="1284"/>
      <c r="Q23" s="1284"/>
      <c r="R23" s="1284"/>
      <c r="S23" s="1284"/>
      <c r="T23" s="1284"/>
      <c r="U23" s="1284"/>
      <c r="V23" s="1284"/>
      <c r="W23" s="1131" t="s">
        <v>720</v>
      </c>
      <c r="Y23" s="474" t="str">
        <f>strCheckUnique(Z23:Z26)</f>
        <v/>
      </c>
      <c r="AA23" s="474"/>
    </row>
    <row r="24" spans="1:29" ht="99" customHeight="1">
      <c r="A24" s="1282"/>
      <c r="B24" s="1282"/>
      <c r="C24" s="1282"/>
      <c r="D24" s="1282"/>
      <c r="E24" s="1282"/>
      <c r="F24" s="1282"/>
      <c r="G24" s="906">
        <v>1</v>
      </c>
      <c r="H24" s="906"/>
      <c r="I24" s="1282"/>
      <c r="J24" s="1282"/>
      <c r="K24" s="914">
        <v>1</v>
      </c>
      <c r="L24" s="562" t="str">
        <f>mergeValue(A24)&amp;"."&amp;mergeValue(B24)&amp;"."&amp;mergeValue(C24)&amp;"."&amp;mergeValue(D24)&amp;"."&amp;mergeValue(F24)&amp;"."&amp;mergeValue(G24)</f>
        <v>1.1.1.1.1.1</v>
      </c>
      <c r="M24" s="1090"/>
      <c r="N24" s="555"/>
      <c r="O24" s="532"/>
      <c r="P24" s="532"/>
      <c r="Q24" s="1040"/>
      <c r="R24" s="1288"/>
      <c r="S24" s="1290" t="s">
        <v>83</v>
      </c>
      <c r="T24" s="1288"/>
      <c r="U24" s="1290" t="s">
        <v>84</v>
      </c>
      <c r="V24" s="547"/>
      <c r="W24" s="1300" t="s">
        <v>733</v>
      </c>
      <c r="X24" s="470" t="str">
        <f>strCheckDate(O25:V25)</f>
        <v/>
      </c>
      <c r="Y24" s="474"/>
      <c r="Z24" s="474" t="str">
        <f>IF(M24="","",M24)</f>
        <v/>
      </c>
      <c r="AA24" s="474"/>
      <c r="AB24" s="474"/>
      <c r="AC24" s="474"/>
    </row>
    <row r="25" spans="1:23" ht="11.25" hidden="1">
      <c r="A25" s="1282"/>
      <c r="B25" s="1282"/>
      <c r="C25" s="1282"/>
      <c r="D25" s="1282"/>
      <c r="E25" s="1282"/>
      <c r="F25" s="1282"/>
      <c r="G25" s="906"/>
      <c r="H25" s="906"/>
      <c r="I25" s="1282"/>
      <c r="J25" s="1282"/>
      <c r="K25" s="914"/>
      <c r="L25" s="569"/>
      <c r="M25" s="615"/>
      <c r="N25" s="555"/>
      <c r="O25" s="532"/>
      <c r="P25" s="532"/>
      <c r="Q25" s="553" t="str">
        <f>R24&amp;"-"&amp;T24</f>
        <v>-</v>
      </c>
      <c r="R25" s="1289"/>
      <c r="S25" s="1290"/>
      <c r="T25" s="1289"/>
      <c r="U25" s="1290"/>
      <c r="V25" s="547"/>
      <c r="W25" s="1301"/>
    </row>
    <row r="26" spans="1:34" s="445" customFormat="1" ht="15" customHeight="1">
      <c r="A26" s="1282"/>
      <c r="B26" s="1282"/>
      <c r="C26" s="1282"/>
      <c r="D26" s="1282"/>
      <c r="E26" s="1282"/>
      <c r="F26" s="1282"/>
      <c r="G26" s="908"/>
      <c r="H26" s="906"/>
      <c r="I26" s="1282"/>
      <c r="J26" s="1282"/>
      <c r="K26" s="913"/>
      <c r="L26" s="508"/>
      <c r="M26" s="526" t="s">
        <v>24</v>
      </c>
      <c r="N26" s="521"/>
      <c r="O26" s="515"/>
      <c r="P26" s="515"/>
      <c r="Q26" s="515"/>
      <c r="R26" s="542"/>
      <c r="S26" s="534"/>
      <c r="T26" s="533"/>
      <c r="U26" s="521"/>
      <c r="V26" s="530"/>
      <c r="W26" s="1302"/>
      <c r="X26" s="471"/>
      <c r="Y26" s="471"/>
      <c r="Z26" s="471"/>
      <c r="AA26" s="471"/>
      <c r="AB26" s="471"/>
      <c r="AC26" s="471"/>
      <c r="AD26" s="471"/>
      <c r="AE26" s="471"/>
      <c r="AF26" s="471"/>
      <c r="AG26" s="471"/>
      <c r="AH26" s="471"/>
    </row>
    <row r="27" spans="1:34" s="445" customFormat="1" ht="15" customHeight="1">
      <c r="A27" s="1282"/>
      <c r="B27" s="1282"/>
      <c r="C27" s="1282"/>
      <c r="D27" s="1282"/>
      <c r="E27" s="1282"/>
      <c r="F27" s="908"/>
      <c r="G27" s="908"/>
      <c r="H27" s="906"/>
      <c r="I27" s="1282"/>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customHeight="1" hidden="1">
      <c r="A28" s="1282"/>
      <c r="B28" s="1282"/>
      <c r="C28" s="1282"/>
      <c r="D28" s="1282"/>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4" s="445" customFormat="1" ht="15" customHeight="1">
      <c r="A29" s="1282"/>
      <c r="B29" s="1282"/>
      <c r="C29" s="1282"/>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2"/>
      <c r="B30" s="1282"/>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2"/>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41.75" customHeight="1">
      <c r="L34" s="1">
        <v>1</v>
      </c>
      <c r="M34" s="1275" t="s">
        <v>734</v>
      </c>
      <c r="N34" s="1275"/>
      <c r="O34" s="1275"/>
      <c r="P34" s="1275"/>
      <c r="Q34" s="1275"/>
      <c r="R34" s="1275"/>
      <c r="S34" s="1275"/>
      <c r="T34" s="1275"/>
      <c r="U34" s="1275"/>
      <c r="V34" s="1275"/>
      <c r="W34" s="1275"/>
    </row>
  </sheetData>
  <sheetProtection algorithmName="SHA-512" hashValue="Bb6f0ulvw9C+A3FinQrhOpdvoUH2O8a07SjOtUidcU7UVS2XxpZaj6zXZ7SyD4J2sW8cwWiuzWjEfOonQ2A02A==" saltValue="yHZEzwDySRQD5gz8oYtCzQ==" spinCount="100000" sheet="1" objects="1" scenarios="1" formatColumns="0" formatRows="0"/>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12c8d24-8a13-4e5e-9230-67914258362f}">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67</v>
      </c>
    </row>
    <row r="2" spans="6:9" ht="22.5">
      <c r="F2" s="1276" t="s">
        <v>470</v>
      </c>
      <c r="G2" s="1277"/>
      <c r="H2" s="1278"/>
      <c r="I2" s="407"/>
    </row>
    <row r="3" ht="3" customHeight="1"/>
    <row r="4" spans="1:20" s="182" customFormat="1" ht="11.25">
      <c r="A4" s="206"/>
      <c r="B4" s="206"/>
      <c r="C4" s="206"/>
      <c r="D4" s="206"/>
      <c r="F4" s="1239" t="s">
        <v>445</v>
      </c>
      <c r="G4" s="1239"/>
      <c r="H4" s="1239"/>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30.01.2022</v>
      </c>
      <c r="I7" s="188" t="s">
        <v>472</v>
      </c>
      <c r="J7" s="312"/>
      <c r="K7" s="206"/>
      <c r="L7" s="206"/>
      <c r="M7" s="206"/>
      <c r="N7" s="206"/>
      <c r="O7" s="206"/>
      <c r="P7" s="206"/>
      <c r="Q7" s="206"/>
      <c r="R7" s="206"/>
      <c r="S7" s="206"/>
      <c r="T7" s="206"/>
    </row>
    <row r="8" spans="1:20" s="182" customFormat="1" ht="45">
      <c r="A8" s="1280">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93"/>
      <c r="G15" s="187" t="s">
        <v>401</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algorithmName="SHA-512" hashValue="clBZ3rZ7JYRZ/Un5HrvHpiLr0BV1kJx3sfzoCAJLdxYUDUKAe3yX62ag7+ua9/9aZhNO/0Frs483xJK4GbDs2Q==" saltValue="Vca8nZdUofNUOH95JewclQ=="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ef1c6af-0232-4651-9470-282e8937fef7}">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11.1428571428571"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21" width="23.7142857142857" style="446" hidden="1" customWidth="1"/>
    <col min="22" max="22" width="1.71428571428571" style="446" hidden="1" customWidth="1"/>
    <col min="23" max="23" width="11.7142857142857" style="446" customWidth="1"/>
    <col min="24" max="24" width="3.71428571428571" style="446" customWidth="1"/>
    <col min="25" max="25" width="11.7142857142857" style="446" customWidth="1"/>
    <col min="26" max="26" width="8.57142857142857" style="446" hidden="1" customWidth="1"/>
    <col min="27" max="27" width="4.71428571428571" style="446" customWidth="1"/>
    <col min="28" max="28" width="115.714285714286" style="446" customWidth="1"/>
    <col min="29" max="33" width="10.5714285714286" style="470"/>
    <col min="34" max="249" width="10.5714285714286" style="446"/>
    <col min="250" max="257" width="0" style="446" hidden="1" customWidth="1"/>
    <col min="258" max="260" width="3.71428571428571" style="446" customWidth="1"/>
    <col min="261" max="261" width="12.7142857142857" style="446" customWidth="1"/>
    <col min="262" max="262" width="47.4285714285714" style="446" customWidth="1"/>
    <col min="263" max="271" width="0" style="446" hidden="1" customWidth="1"/>
    <col min="272" max="272" width="11.7142857142857" style="446" customWidth="1"/>
    <col min="273" max="273" width="6.42857142857143" style="446" customWidth="1"/>
    <col min="274" max="274" width="11.7142857142857" style="446" customWidth="1"/>
    <col min="275" max="275" width="0" style="446" hidden="1" customWidth="1"/>
    <col min="276" max="276" width="3.71428571428571" style="446" customWidth="1"/>
    <col min="277" max="277" width="11.1428571428571" style="446" customWidth="1"/>
    <col min="278" max="505" width="10.5714285714286" style="446"/>
    <col min="506" max="513" width="0" style="446" hidden="1" customWidth="1"/>
    <col min="514" max="516" width="3.71428571428571" style="446" customWidth="1"/>
    <col min="517" max="517" width="12.7142857142857" style="446" customWidth="1"/>
    <col min="518" max="518" width="47.4285714285714" style="446" customWidth="1"/>
    <col min="519" max="527" width="0" style="446" hidden="1" customWidth="1"/>
    <col min="528" max="528" width="11.7142857142857" style="446" customWidth="1"/>
    <col min="529" max="529" width="6.42857142857143" style="446" customWidth="1"/>
    <col min="530" max="530" width="11.7142857142857" style="446" customWidth="1"/>
    <col min="531" max="531" width="0" style="446" hidden="1" customWidth="1"/>
    <col min="532" max="532" width="3.71428571428571" style="446" customWidth="1"/>
    <col min="533" max="533" width="11.1428571428571" style="446" customWidth="1"/>
    <col min="534" max="761" width="10.5714285714286" style="446"/>
    <col min="762" max="769" width="0" style="446" hidden="1" customWidth="1"/>
    <col min="770" max="772" width="3.71428571428571" style="446" customWidth="1"/>
    <col min="773" max="773" width="12.7142857142857" style="446" customWidth="1"/>
    <col min="774" max="774" width="47.4285714285714" style="446" customWidth="1"/>
    <col min="775" max="783" width="0" style="446" hidden="1" customWidth="1"/>
    <col min="784" max="784" width="11.7142857142857" style="446" customWidth="1"/>
    <col min="785" max="785" width="6.42857142857143" style="446" customWidth="1"/>
    <col min="786" max="786" width="11.7142857142857" style="446" customWidth="1"/>
    <col min="787" max="787" width="0" style="446" hidden="1" customWidth="1"/>
    <col min="788" max="788" width="3.71428571428571" style="446" customWidth="1"/>
    <col min="789" max="789" width="11.1428571428571" style="446" customWidth="1"/>
    <col min="790" max="1017" width="10.5714285714286" style="446"/>
    <col min="1018" max="1025" width="0" style="446" hidden="1" customWidth="1"/>
    <col min="1026" max="1028" width="3.71428571428571" style="446" customWidth="1"/>
    <col min="1029" max="1029" width="12.7142857142857" style="446" customWidth="1"/>
    <col min="1030" max="1030" width="47.4285714285714" style="446" customWidth="1"/>
    <col min="1031" max="1039" width="0" style="446" hidden="1" customWidth="1"/>
    <col min="1040" max="1040" width="11.7142857142857" style="446" customWidth="1"/>
    <col min="1041" max="1041" width="6.42857142857143" style="446" customWidth="1"/>
    <col min="1042" max="1042" width="11.7142857142857" style="446" customWidth="1"/>
    <col min="1043" max="1043" width="0" style="446" hidden="1" customWidth="1"/>
    <col min="1044" max="1044" width="3.71428571428571" style="446" customWidth="1"/>
    <col min="1045" max="1045" width="11.1428571428571" style="446" customWidth="1"/>
    <col min="1046" max="1273" width="10.5714285714286" style="446"/>
    <col min="1274" max="1281" width="0" style="446" hidden="1" customWidth="1"/>
    <col min="1282" max="1284" width="3.71428571428571" style="446" customWidth="1"/>
    <col min="1285" max="1285" width="12.7142857142857" style="446" customWidth="1"/>
    <col min="1286" max="1286" width="47.4285714285714" style="446" customWidth="1"/>
    <col min="1287" max="1295" width="0" style="446" hidden="1" customWidth="1"/>
    <col min="1296" max="1296" width="11.7142857142857" style="446" customWidth="1"/>
    <col min="1297" max="1297" width="6.42857142857143" style="446" customWidth="1"/>
    <col min="1298" max="1298" width="11.7142857142857" style="446" customWidth="1"/>
    <col min="1299" max="1299" width="0" style="446" hidden="1" customWidth="1"/>
    <col min="1300" max="1300" width="3.71428571428571" style="446" customWidth="1"/>
    <col min="1301" max="1301" width="11.1428571428571" style="446" customWidth="1"/>
    <col min="1302" max="1529" width="10.5714285714286" style="446"/>
    <col min="1530" max="1537" width="0" style="446" hidden="1" customWidth="1"/>
    <col min="1538" max="1540" width="3.71428571428571" style="446" customWidth="1"/>
    <col min="1541" max="1541" width="12.7142857142857" style="446" customWidth="1"/>
    <col min="1542" max="1542" width="47.4285714285714" style="446" customWidth="1"/>
    <col min="1543" max="1551" width="0" style="446" hidden="1" customWidth="1"/>
    <col min="1552" max="1552" width="11.7142857142857" style="446" customWidth="1"/>
    <col min="1553" max="1553" width="6.42857142857143" style="446" customWidth="1"/>
    <col min="1554" max="1554" width="11.7142857142857" style="446" customWidth="1"/>
    <col min="1555" max="1555" width="0" style="446" hidden="1" customWidth="1"/>
    <col min="1556" max="1556" width="3.71428571428571" style="446" customWidth="1"/>
    <col min="1557" max="1557" width="11.1428571428571" style="446" customWidth="1"/>
    <col min="1558" max="1785" width="10.5714285714286" style="446"/>
    <col min="1786" max="1793" width="0" style="446" hidden="1" customWidth="1"/>
    <col min="1794" max="1796" width="3.71428571428571" style="446" customWidth="1"/>
    <col min="1797" max="1797" width="12.7142857142857" style="446" customWidth="1"/>
    <col min="1798" max="1798" width="47.4285714285714" style="446" customWidth="1"/>
    <col min="1799" max="1807" width="0" style="446" hidden="1" customWidth="1"/>
    <col min="1808" max="1808" width="11.7142857142857" style="446" customWidth="1"/>
    <col min="1809" max="1809" width="6.42857142857143" style="446" customWidth="1"/>
    <col min="1810" max="1810" width="11.7142857142857" style="446" customWidth="1"/>
    <col min="1811" max="1811" width="0" style="446" hidden="1" customWidth="1"/>
    <col min="1812" max="1812" width="3.71428571428571" style="446" customWidth="1"/>
    <col min="1813" max="1813" width="11.1428571428571" style="446" customWidth="1"/>
    <col min="1814" max="2041" width="10.5714285714286" style="446"/>
    <col min="2042" max="2049" width="0" style="446" hidden="1" customWidth="1"/>
    <col min="2050" max="2052" width="3.71428571428571" style="446" customWidth="1"/>
    <col min="2053" max="2053" width="12.7142857142857" style="446" customWidth="1"/>
    <col min="2054" max="2054" width="47.4285714285714" style="446" customWidth="1"/>
    <col min="2055" max="2063" width="0" style="446" hidden="1" customWidth="1"/>
    <col min="2064" max="2064" width="11.7142857142857" style="446" customWidth="1"/>
    <col min="2065" max="2065" width="6.42857142857143" style="446" customWidth="1"/>
    <col min="2066" max="2066" width="11.7142857142857" style="446" customWidth="1"/>
    <col min="2067" max="2067" width="0" style="446" hidden="1" customWidth="1"/>
    <col min="2068" max="2068" width="3.71428571428571" style="446" customWidth="1"/>
    <col min="2069" max="2069" width="11.1428571428571" style="446" customWidth="1"/>
    <col min="2070" max="2297" width="10.5714285714286" style="446"/>
    <col min="2298" max="2305" width="0" style="446" hidden="1" customWidth="1"/>
    <col min="2306" max="2308" width="3.71428571428571" style="446" customWidth="1"/>
    <col min="2309" max="2309" width="12.7142857142857" style="446" customWidth="1"/>
    <col min="2310" max="2310" width="47.4285714285714" style="446" customWidth="1"/>
    <col min="2311" max="2319" width="0" style="446" hidden="1" customWidth="1"/>
    <col min="2320" max="2320" width="11.7142857142857" style="446" customWidth="1"/>
    <col min="2321" max="2321" width="6.42857142857143" style="446" customWidth="1"/>
    <col min="2322" max="2322" width="11.7142857142857" style="446" customWidth="1"/>
    <col min="2323" max="2323" width="0" style="446" hidden="1" customWidth="1"/>
    <col min="2324" max="2324" width="3.71428571428571" style="446" customWidth="1"/>
    <col min="2325" max="2325" width="11.1428571428571" style="446" customWidth="1"/>
    <col min="2326" max="2553" width="10.5714285714286" style="446"/>
    <col min="2554" max="2561" width="0" style="446" hidden="1" customWidth="1"/>
    <col min="2562" max="2564" width="3.71428571428571" style="446" customWidth="1"/>
    <col min="2565" max="2565" width="12.7142857142857" style="446" customWidth="1"/>
    <col min="2566" max="2566" width="47.4285714285714" style="446" customWidth="1"/>
    <col min="2567" max="2575" width="0" style="446" hidden="1" customWidth="1"/>
    <col min="2576" max="2576" width="11.7142857142857" style="446" customWidth="1"/>
    <col min="2577" max="2577" width="6.42857142857143" style="446" customWidth="1"/>
    <col min="2578" max="2578" width="11.7142857142857" style="446" customWidth="1"/>
    <col min="2579" max="2579" width="0" style="446" hidden="1" customWidth="1"/>
    <col min="2580" max="2580" width="3.71428571428571" style="446" customWidth="1"/>
    <col min="2581" max="2581" width="11.1428571428571" style="446" customWidth="1"/>
    <col min="2582" max="2809" width="10.5714285714286" style="446"/>
    <col min="2810" max="2817" width="0" style="446" hidden="1" customWidth="1"/>
    <col min="2818" max="2820" width="3.71428571428571" style="446" customWidth="1"/>
    <col min="2821" max="2821" width="12.7142857142857" style="446" customWidth="1"/>
    <col min="2822" max="2822" width="47.4285714285714" style="446" customWidth="1"/>
    <col min="2823" max="2831" width="0" style="446" hidden="1" customWidth="1"/>
    <col min="2832" max="2832" width="11.7142857142857" style="446" customWidth="1"/>
    <col min="2833" max="2833" width="6.42857142857143" style="446" customWidth="1"/>
    <col min="2834" max="2834" width="11.7142857142857" style="446" customWidth="1"/>
    <col min="2835" max="2835" width="0" style="446" hidden="1" customWidth="1"/>
    <col min="2836" max="2836" width="3.71428571428571" style="446" customWidth="1"/>
    <col min="2837" max="2837" width="11.1428571428571" style="446" customWidth="1"/>
    <col min="2838" max="3065" width="10.5714285714286" style="446"/>
    <col min="3066" max="3073" width="0" style="446" hidden="1" customWidth="1"/>
    <col min="3074" max="3076" width="3.71428571428571" style="446" customWidth="1"/>
    <col min="3077" max="3077" width="12.7142857142857" style="446" customWidth="1"/>
    <col min="3078" max="3078" width="47.4285714285714" style="446" customWidth="1"/>
    <col min="3079" max="3087" width="0" style="446" hidden="1" customWidth="1"/>
    <col min="3088" max="3088" width="11.7142857142857" style="446" customWidth="1"/>
    <col min="3089" max="3089" width="6.42857142857143" style="446" customWidth="1"/>
    <col min="3090" max="3090" width="11.7142857142857" style="446" customWidth="1"/>
    <col min="3091" max="3091" width="0" style="446" hidden="1" customWidth="1"/>
    <col min="3092" max="3092" width="3.71428571428571" style="446" customWidth="1"/>
    <col min="3093" max="3093" width="11.1428571428571" style="446" customWidth="1"/>
    <col min="3094" max="3321" width="10.5714285714286" style="446"/>
    <col min="3322" max="3329" width="0" style="446" hidden="1" customWidth="1"/>
    <col min="3330" max="3332" width="3.71428571428571" style="446" customWidth="1"/>
    <col min="3333" max="3333" width="12.7142857142857" style="446" customWidth="1"/>
    <col min="3334" max="3334" width="47.4285714285714" style="446" customWidth="1"/>
    <col min="3335" max="3343" width="0" style="446" hidden="1" customWidth="1"/>
    <col min="3344" max="3344" width="11.7142857142857" style="446" customWidth="1"/>
    <col min="3345" max="3345" width="6.42857142857143" style="446" customWidth="1"/>
    <col min="3346" max="3346" width="11.7142857142857" style="446" customWidth="1"/>
    <col min="3347" max="3347" width="0" style="446" hidden="1" customWidth="1"/>
    <col min="3348" max="3348" width="3.71428571428571" style="446" customWidth="1"/>
    <col min="3349" max="3349" width="11.1428571428571" style="446" customWidth="1"/>
    <col min="3350" max="3577" width="10.5714285714286" style="446"/>
    <col min="3578" max="3585" width="0" style="446" hidden="1" customWidth="1"/>
    <col min="3586" max="3588" width="3.71428571428571" style="446" customWidth="1"/>
    <col min="3589" max="3589" width="12.7142857142857" style="446" customWidth="1"/>
    <col min="3590" max="3590" width="47.4285714285714" style="446" customWidth="1"/>
    <col min="3591" max="3599" width="0" style="446" hidden="1" customWidth="1"/>
    <col min="3600" max="3600" width="11.7142857142857" style="446" customWidth="1"/>
    <col min="3601" max="3601" width="6.42857142857143" style="446" customWidth="1"/>
    <col min="3602" max="3602" width="11.7142857142857" style="446" customWidth="1"/>
    <col min="3603" max="3603" width="0" style="446" hidden="1" customWidth="1"/>
    <col min="3604" max="3604" width="3.71428571428571" style="446" customWidth="1"/>
    <col min="3605" max="3605" width="11.1428571428571" style="446" customWidth="1"/>
    <col min="3606" max="3833" width="10.5714285714286" style="446"/>
    <col min="3834" max="3841" width="0" style="446" hidden="1" customWidth="1"/>
    <col min="3842" max="3844" width="3.71428571428571" style="446" customWidth="1"/>
    <col min="3845" max="3845" width="12.7142857142857" style="446" customWidth="1"/>
    <col min="3846" max="3846" width="47.4285714285714" style="446" customWidth="1"/>
    <col min="3847" max="3855" width="0" style="446" hidden="1" customWidth="1"/>
    <col min="3856" max="3856" width="11.7142857142857" style="446" customWidth="1"/>
    <col min="3857" max="3857" width="6.42857142857143" style="446" customWidth="1"/>
    <col min="3858" max="3858" width="11.7142857142857" style="446" customWidth="1"/>
    <col min="3859" max="3859" width="0" style="446" hidden="1" customWidth="1"/>
    <col min="3860" max="3860" width="3.71428571428571" style="446" customWidth="1"/>
    <col min="3861" max="3861" width="11.1428571428571" style="446" customWidth="1"/>
    <col min="3862" max="4089" width="10.5714285714286" style="446"/>
    <col min="4090" max="4097" width="0" style="446" hidden="1" customWidth="1"/>
    <col min="4098" max="4100" width="3.71428571428571" style="446" customWidth="1"/>
    <col min="4101" max="4101" width="12.7142857142857" style="446" customWidth="1"/>
    <col min="4102" max="4102" width="47.4285714285714" style="446" customWidth="1"/>
    <col min="4103" max="4111" width="0" style="446" hidden="1" customWidth="1"/>
    <col min="4112" max="4112" width="11.7142857142857" style="446" customWidth="1"/>
    <col min="4113" max="4113" width="6.42857142857143" style="446" customWidth="1"/>
    <col min="4114" max="4114" width="11.7142857142857" style="446" customWidth="1"/>
    <col min="4115" max="4115" width="0" style="446" hidden="1" customWidth="1"/>
    <col min="4116" max="4116" width="3.71428571428571" style="446" customWidth="1"/>
    <col min="4117" max="4117" width="11.1428571428571" style="446" customWidth="1"/>
    <col min="4118" max="4345" width="10.5714285714286" style="446"/>
    <col min="4346" max="4353" width="0" style="446" hidden="1" customWidth="1"/>
    <col min="4354" max="4356" width="3.71428571428571" style="446" customWidth="1"/>
    <col min="4357" max="4357" width="12.7142857142857" style="446" customWidth="1"/>
    <col min="4358" max="4358" width="47.4285714285714" style="446" customWidth="1"/>
    <col min="4359" max="4367" width="0" style="446" hidden="1" customWidth="1"/>
    <col min="4368" max="4368" width="11.7142857142857" style="446" customWidth="1"/>
    <col min="4369" max="4369" width="6.42857142857143" style="446" customWidth="1"/>
    <col min="4370" max="4370" width="11.7142857142857" style="446" customWidth="1"/>
    <col min="4371" max="4371" width="0" style="446" hidden="1" customWidth="1"/>
    <col min="4372" max="4372" width="3.71428571428571" style="446" customWidth="1"/>
    <col min="4373" max="4373" width="11.1428571428571" style="446" customWidth="1"/>
    <col min="4374" max="4601" width="10.5714285714286" style="446"/>
    <col min="4602" max="4609" width="0" style="446" hidden="1" customWidth="1"/>
    <col min="4610" max="4612" width="3.71428571428571" style="446" customWidth="1"/>
    <col min="4613" max="4613" width="12.7142857142857" style="446" customWidth="1"/>
    <col min="4614" max="4614" width="47.4285714285714" style="446" customWidth="1"/>
    <col min="4615" max="4623" width="0" style="446" hidden="1" customWidth="1"/>
    <col min="4624" max="4624" width="11.7142857142857" style="446" customWidth="1"/>
    <col min="4625" max="4625" width="6.42857142857143" style="446" customWidth="1"/>
    <col min="4626" max="4626" width="11.7142857142857" style="446" customWidth="1"/>
    <col min="4627" max="4627" width="0" style="446" hidden="1" customWidth="1"/>
    <col min="4628" max="4628" width="3.71428571428571" style="446" customWidth="1"/>
    <col min="4629" max="4629" width="11.1428571428571" style="446" customWidth="1"/>
    <col min="4630" max="4857" width="10.5714285714286" style="446"/>
    <col min="4858" max="4865" width="0" style="446" hidden="1" customWidth="1"/>
    <col min="4866" max="4868" width="3.71428571428571" style="446" customWidth="1"/>
    <col min="4869" max="4869" width="12.7142857142857" style="446" customWidth="1"/>
    <col min="4870" max="4870" width="47.4285714285714" style="446" customWidth="1"/>
    <col min="4871" max="4879" width="0" style="446" hidden="1" customWidth="1"/>
    <col min="4880" max="4880" width="11.7142857142857" style="446" customWidth="1"/>
    <col min="4881" max="4881" width="6.42857142857143" style="446" customWidth="1"/>
    <col min="4882" max="4882" width="11.7142857142857" style="446" customWidth="1"/>
    <col min="4883" max="4883" width="0" style="446" hidden="1" customWidth="1"/>
    <col min="4884" max="4884" width="3.71428571428571" style="446" customWidth="1"/>
    <col min="4885" max="4885" width="11.1428571428571" style="446" customWidth="1"/>
    <col min="4886" max="5113" width="10.5714285714286" style="446"/>
    <col min="5114" max="5121" width="0" style="446" hidden="1" customWidth="1"/>
    <col min="5122" max="5124" width="3.71428571428571" style="446" customWidth="1"/>
    <col min="5125" max="5125" width="12.7142857142857" style="446" customWidth="1"/>
    <col min="5126" max="5126" width="47.4285714285714" style="446" customWidth="1"/>
    <col min="5127" max="5135" width="0" style="446" hidden="1" customWidth="1"/>
    <col min="5136" max="5136" width="11.7142857142857" style="446" customWidth="1"/>
    <col min="5137" max="5137" width="6.42857142857143" style="446" customWidth="1"/>
    <col min="5138" max="5138" width="11.7142857142857" style="446" customWidth="1"/>
    <col min="5139" max="5139" width="0" style="446" hidden="1" customWidth="1"/>
    <col min="5140" max="5140" width="3.71428571428571" style="446" customWidth="1"/>
    <col min="5141" max="5141" width="11.1428571428571" style="446" customWidth="1"/>
    <col min="5142" max="5369" width="10.5714285714286" style="446"/>
    <col min="5370" max="5377" width="0" style="446" hidden="1" customWidth="1"/>
    <col min="5378" max="5380" width="3.71428571428571" style="446" customWidth="1"/>
    <col min="5381" max="5381" width="12.7142857142857" style="446" customWidth="1"/>
    <col min="5382" max="5382" width="47.4285714285714" style="446" customWidth="1"/>
    <col min="5383" max="5391" width="0" style="446" hidden="1" customWidth="1"/>
    <col min="5392" max="5392" width="11.7142857142857" style="446" customWidth="1"/>
    <col min="5393" max="5393" width="6.42857142857143" style="446" customWidth="1"/>
    <col min="5394" max="5394" width="11.7142857142857" style="446" customWidth="1"/>
    <col min="5395" max="5395" width="0" style="446" hidden="1" customWidth="1"/>
    <col min="5396" max="5396" width="3.71428571428571" style="446" customWidth="1"/>
    <col min="5397" max="5397" width="11.1428571428571" style="446" customWidth="1"/>
    <col min="5398" max="5625" width="10.5714285714286" style="446"/>
    <col min="5626" max="5633" width="0" style="446" hidden="1" customWidth="1"/>
    <col min="5634" max="5636" width="3.71428571428571" style="446" customWidth="1"/>
    <col min="5637" max="5637" width="12.7142857142857" style="446" customWidth="1"/>
    <col min="5638" max="5638" width="47.4285714285714" style="446" customWidth="1"/>
    <col min="5639" max="5647" width="0" style="446" hidden="1" customWidth="1"/>
    <col min="5648" max="5648" width="11.7142857142857" style="446" customWidth="1"/>
    <col min="5649" max="5649" width="6.42857142857143" style="446" customWidth="1"/>
    <col min="5650" max="5650" width="11.7142857142857" style="446" customWidth="1"/>
    <col min="5651" max="5651" width="0" style="446" hidden="1" customWidth="1"/>
    <col min="5652" max="5652" width="3.71428571428571" style="446" customWidth="1"/>
    <col min="5653" max="5653" width="11.1428571428571" style="446" customWidth="1"/>
    <col min="5654" max="5881" width="10.5714285714286" style="446"/>
    <col min="5882" max="5889" width="0" style="446" hidden="1" customWidth="1"/>
    <col min="5890" max="5892" width="3.71428571428571" style="446" customWidth="1"/>
    <col min="5893" max="5893" width="12.7142857142857" style="446" customWidth="1"/>
    <col min="5894" max="5894" width="47.4285714285714" style="446" customWidth="1"/>
    <col min="5895" max="5903" width="0" style="446" hidden="1" customWidth="1"/>
    <col min="5904" max="5904" width="11.7142857142857" style="446" customWidth="1"/>
    <col min="5905" max="5905" width="6.42857142857143" style="446" customWidth="1"/>
    <col min="5906" max="5906" width="11.7142857142857" style="446" customWidth="1"/>
    <col min="5907" max="5907" width="0" style="446" hidden="1" customWidth="1"/>
    <col min="5908" max="5908" width="3.71428571428571" style="446" customWidth="1"/>
    <col min="5909" max="5909" width="11.1428571428571" style="446" customWidth="1"/>
    <col min="5910" max="6137" width="10.5714285714286" style="446"/>
    <col min="6138" max="6145" width="0" style="446" hidden="1" customWidth="1"/>
    <col min="6146" max="6148" width="3.71428571428571" style="446" customWidth="1"/>
    <col min="6149" max="6149" width="12.7142857142857" style="446" customWidth="1"/>
    <col min="6150" max="6150" width="47.4285714285714" style="446" customWidth="1"/>
    <col min="6151" max="6159" width="0" style="446" hidden="1" customWidth="1"/>
    <col min="6160" max="6160" width="11.7142857142857" style="446" customWidth="1"/>
    <col min="6161" max="6161" width="6.42857142857143" style="446" customWidth="1"/>
    <col min="6162" max="6162" width="11.7142857142857" style="446" customWidth="1"/>
    <col min="6163" max="6163" width="0" style="446" hidden="1" customWidth="1"/>
    <col min="6164" max="6164" width="3.71428571428571" style="446" customWidth="1"/>
    <col min="6165" max="6165" width="11.1428571428571" style="446" customWidth="1"/>
    <col min="6166" max="6393" width="10.5714285714286" style="446"/>
    <col min="6394" max="6401" width="0" style="446" hidden="1" customWidth="1"/>
    <col min="6402" max="6404" width="3.71428571428571" style="446" customWidth="1"/>
    <col min="6405" max="6405" width="12.7142857142857" style="446" customWidth="1"/>
    <col min="6406" max="6406" width="47.4285714285714" style="446" customWidth="1"/>
    <col min="6407" max="6415" width="0" style="446" hidden="1" customWidth="1"/>
    <col min="6416" max="6416" width="11.7142857142857" style="446" customWidth="1"/>
    <col min="6417" max="6417" width="6.42857142857143" style="446" customWidth="1"/>
    <col min="6418" max="6418" width="11.7142857142857" style="446" customWidth="1"/>
    <col min="6419" max="6419" width="0" style="446" hidden="1" customWidth="1"/>
    <col min="6420" max="6420" width="3.71428571428571" style="446" customWidth="1"/>
    <col min="6421" max="6421" width="11.1428571428571" style="446" customWidth="1"/>
    <col min="6422" max="6649" width="10.5714285714286" style="446"/>
    <col min="6650" max="6657" width="0" style="446" hidden="1" customWidth="1"/>
    <col min="6658" max="6660" width="3.71428571428571" style="446" customWidth="1"/>
    <col min="6661" max="6661" width="12.7142857142857" style="446" customWidth="1"/>
    <col min="6662" max="6662" width="47.4285714285714" style="446" customWidth="1"/>
    <col min="6663" max="6671" width="0" style="446" hidden="1" customWidth="1"/>
    <col min="6672" max="6672" width="11.7142857142857" style="446" customWidth="1"/>
    <col min="6673" max="6673" width="6.42857142857143" style="446" customWidth="1"/>
    <col min="6674" max="6674" width="11.7142857142857" style="446" customWidth="1"/>
    <col min="6675" max="6675" width="0" style="446" hidden="1" customWidth="1"/>
    <col min="6676" max="6676" width="3.71428571428571" style="446" customWidth="1"/>
    <col min="6677" max="6677" width="11.1428571428571" style="446" customWidth="1"/>
    <col min="6678" max="6905" width="10.5714285714286" style="446"/>
    <col min="6906" max="6913" width="0" style="446" hidden="1" customWidth="1"/>
    <col min="6914" max="6916" width="3.71428571428571" style="446" customWidth="1"/>
    <col min="6917" max="6917" width="12.7142857142857" style="446" customWidth="1"/>
    <col min="6918" max="6918" width="47.4285714285714" style="446" customWidth="1"/>
    <col min="6919" max="6927" width="0" style="446" hidden="1" customWidth="1"/>
    <col min="6928" max="6928" width="11.7142857142857" style="446" customWidth="1"/>
    <col min="6929" max="6929" width="6.42857142857143" style="446" customWidth="1"/>
    <col min="6930" max="6930" width="11.7142857142857" style="446" customWidth="1"/>
    <col min="6931" max="6931" width="0" style="446" hidden="1" customWidth="1"/>
    <col min="6932" max="6932" width="3.71428571428571" style="446" customWidth="1"/>
    <col min="6933" max="6933" width="11.1428571428571" style="446" customWidth="1"/>
    <col min="6934" max="7161" width="10.5714285714286" style="446"/>
    <col min="7162" max="7169" width="0" style="446" hidden="1" customWidth="1"/>
    <col min="7170" max="7172" width="3.71428571428571" style="446" customWidth="1"/>
    <col min="7173" max="7173" width="12.7142857142857" style="446" customWidth="1"/>
    <col min="7174" max="7174" width="47.4285714285714" style="446" customWidth="1"/>
    <col min="7175" max="7183" width="0" style="446" hidden="1" customWidth="1"/>
    <col min="7184" max="7184" width="11.7142857142857" style="446" customWidth="1"/>
    <col min="7185" max="7185" width="6.42857142857143" style="446" customWidth="1"/>
    <col min="7186" max="7186" width="11.7142857142857" style="446" customWidth="1"/>
    <col min="7187" max="7187" width="0" style="446" hidden="1" customWidth="1"/>
    <col min="7188" max="7188" width="3.71428571428571" style="446" customWidth="1"/>
    <col min="7189" max="7189" width="11.1428571428571" style="446" customWidth="1"/>
    <col min="7190" max="7417" width="10.5714285714286" style="446"/>
    <col min="7418" max="7425" width="0" style="446" hidden="1" customWidth="1"/>
    <col min="7426" max="7428" width="3.71428571428571" style="446" customWidth="1"/>
    <col min="7429" max="7429" width="12.7142857142857" style="446" customWidth="1"/>
    <col min="7430" max="7430" width="47.4285714285714" style="446" customWidth="1"/>
    <col min="7431" max="7439" width="0" style="446" hidden="1" customWidth="1"/>
    <col min="7440" max="7440" width="11.7142857142857" style="446" customWidth="1"/>
    <col min="7441" max="7441" width="6.42857142857143" style="446" customWidth="1"/>
    <col min="7442" max="7442" width="11.7142857142857" style="446" customWidth="1"/>
    <col min="7443" max="7443" width="0" style="446" hidden="1" customWidth="1"/>
    <col min="7444" max="7444" width="3.71428571428571" style="446" customWidth="1"/>
    <col min="7445" max="7445" width="11.1428571428571" style="446" customWidth="1"/>
    <col min="7446" max="7673" width="10.5714285714286" style="446"/>
    <col min="7674" max="7681" width="0" style="446" hidden="1" customWidth="1"/>
    <col min="7682" max="7684" width="3.71428571428571" style="446" customWidth="1"/>
    <col min="7685" max="7685" width="12.7142857142857" style="446" customWidth="1"/>
    <col min="7686" max="7686" width="47.4285714285714" style="446" customWidth="1"/>
    <col min="7687" max="7695" width="0" style="446" hidden="1" customWidth="1"/>
    <col min="7696" max="7696" width="11.7142857142857" style="446" customWidth="1"/>
    <col min="7697" max="7697" width="6.42857142857143" style="446" customWidth="1"/>
    <col min="7698" max="7698" width="11.7142857142857" style="446" customWidth="1"/>
    <col min="7699" max="7699" width="0" style="446" hidden="1" customWidth="1"/>
    <col min="7700" max="7700" width="3.71428571428571" style="446" customWidth="1"/>
    <col min="7701" max="7701" width="11.1428571428571" style="446" customWidth="1"/>
    <col min="7702" max="7929" width="10.5714285714286" style="446"/>
    <col min="7930" max="7937" width="0" style="446" hidden="1" customWidth="1"/>
    <col min="7938" max="7940" width="3.71428571428571" style="446" customWidth="1"/>
    <col min="7941" max="7941" width="12.7142857142857" style="446" customWidth="1"/>
    <col min="7942" max="7942" width="47.4285714285714" style="446" customWidth="1"/>
    <col min="7943" max="7951" width="0" style="446" hidden="1" customWidth="1"/>
    <col min="7952" max="7952" width="11.7142857142857" style="446" customWidth="1"/>
    <col min="7953" max="7953" width="6.42857142857143" style="446" customWidth="1"/>
    <col min="7954" max="7954" width="11.7142857142857" style="446" customWidth="1"/>
    <col min="7955" max="7955" width="0" style="446" hidden="1" customWidth="1"/>
    <col min="7956" max="7956" width="3.71428571428571" style="446" customWidth="1"/>
    <col min="7957" max="7957" width="11.1428571428571" style="446" customWidth="1"/>
    <col min="7958" max="8185" width="10.5714285714286" style="446"/>
    <col min="8186" max="8193" width="0" style="446" hidden="1" customWidth="1"/>
    <col min="8194" max="8196" width="3.71428571428571" style="446" customWidth="1"/>
    <col min="8197" max="8197" width="12.7142857142857" style="446" customWidth="1"/>
    <col min="8198" max="8198" width="47.4285714285714" style="446" customWidth="1"/>
    <col min="8199" max="8207" width="0" style="446" hidden="1" customWidth="1"/>
    <col min="8208" max="8208" width="11.7142857142857" style="446" customWidth="1"/>
    <col min="8209" max="8209" width="6.42857142857143" style="446" customWidth="1"/>
    <col min="8210" max="8210" width="11.7142857142857" style="446" customWidth="1"/>
    <col min="8211" max="8211" width="0" style="446" hidden="1" customWidth="1"/>
    <col min="8212" max="8212" width="3.71428571428571" style="446" customWidth="1"/>
    <col min="8213" max="8213" width="11.1428571428571" style="446" customWidth="1"/>
    <col min="8214" max="8441" width="10.5714285714286" style="446"/>
    <col min="8442" max="8449" width="0" style="446" hidden="1" customWidth="1"/>
    <col min="8450" max="8452" width="3.71428571428571" style="446" customWidth="1"/>
    <col min="8453" max="8453" width="12.7142857142857" style="446" customWidth="1"/>
    <col min="8454" max="8454" width="47.4285714285714" style="446" customWidth="1"/>
    <col min="8455" max="8463" width="0" style="446" hidden="1" customWidth="1"/>
    <col min="8464" max="8464" width="11.7142857142857" style="446" customWidth="1"/>
    <col min="8465" max="8465" width="6.42857142857143" style="446" customWidth="1"/>
    <col min="8466" max="8466" width="11.7142857142857" style="446" customWidth="1"/>
    <col min="8467" max="8467" width="0" style="446" hidden="1" customWidth="1"/>
    <col min="8468" max="8468" width="3.71428571428571" style="446" customWidth="1"/>
    <col min="8469" max="8469" width="11.1428571428571" style="446" customWidth="1"/>
    <col min="8470" max="8697" width="10.5714285714286" style="446"/>
    <col min="8698" max="8705" width="0" style="446" hidden="1" customWidth="1"/>
    <col min="8706" max="8708" width="3.71428571428571" style="446" customWidth="1"/>
    <col min="8709" max="8709" width="12.7142857142857" style="446" customWidth="1"/>
    <col min="8710" max="8710" width="47.4285714285714" style="446" customWidth="1"/>
    <col min="8711" max="8719" width="0" style="446" hidden="1" customWidth="1"/>
    <col min="8720" max="8720" width="11.7142857142857" style="446" customWidth="1"/>
    <col min="8721" max="8721" width="6.42857142857143" style="446" customWidth="1"/>
    <col min="8722" max="8722" width="11.7142857142857" style="446" customWidth="1"/>
    <col min="8723" max="8723" width="0" style="446" hidden="1" customWidth="1"/>
    <col min="8724" max="8724" width="3.71428571428571" style="446" customWidth="1"/>
    <col min="8725" max="8725" width="11.1428571428571" style="446" customWidth="1"/>
    <col min="8726" max="8953" width="10.5714285714286" style="446"/>
    <col min="8954" max="8961" width="0" style="446" hidden="1" customWidth="1"/>
    <col min="8962" max="8964" width="3.71428571428571" style="446" customWidth="1"/>
    <col min="8965" max="8965" width="12.7142857142857" style="446" customWidth="1"/>
    <col min="8966" max="8966" width="47.4285714285714" style="446" customWidth="1"/>
    <col min="8967" max="8975" width="0" style="446" hidden="1" customWidth="1"/>
    <col min="8976" max="8976" width="11.7142857142857" style="446" customWidth="1"/>
    <col min="8977" max="8977" width="6.42857142857143" style="446" customWidth="1"/>
    <col min="8978" max="8978" width="11.7142857142857" style="446" customWidth="1"/>
    <col min="8979" max="8979" width="0" style="446" hidden="1" customWidth="1"/>
    <col min="8980" max="8980" width="3.71428571428571" style="446" customWidth="1"/>
    <col min="8981" max="8981" width="11.1428571428571" style="446" customWidth="1"/>
    <col min="8982" max="9209" width="10.5714285714286" style="446"/>
    <col min="9210" max="9217" width="0" style="446" hidden="1" customWidth="1"/>
    <col min="9218" max="9220" width="3.71428571428571" style="446" customWidth="1"/>
    <col min="9221" max="9221" width="12.7142857142857" style="446" customWidth="1"/>
    <col min="9222" max="9222" width="47.4285714285714" style="446" customWidth="1"/>
    <col min="9223" max="9231" width="0" style="446" hidden="1" customWidth="1"/>
    <col min="9232" max="9232" width="11.7142857142857" style="446" customWidth="1"/>
    <col min="9233" max="9233" width="6.42857142857143" style="446" customWidth="1"/>
    <col min="9234" max="9234" width="11.7142857142857" style="446" customWidth="1"/>
    <col min="9235" max="9235" width="0" style="446" hidden="1" customWidth="1"/>
    <col min="9236" max="9236" width="3.71428571428571" style="446" customWidth="1"/>
    <col min="9237" max="9237" width="11.1428571428571" style="446" customWidth="1"/>
    <col min="9238" max="9465" width="10.5714285714286" style="446"/>
    <col min="9466" max="9473" width="0" style="446" hidden="1" customWidth="1"/>
    <col min="9474" max="9476" width="3.71428571428571" style="446" customWidth="1"/>
    <col min="9477" max="9477" width="12.7142857142857" style="446" customWidth="1"/>
    <col min="9478" max="9478" width="47.4285714285714" style="446" customWidth="1"/>
    <col min="9479" max="9487" width="0" style="446" hidden="1" customWidth="1"/>
    <col min="9488" max="9488" width="11.7142857142857" style="446" customWidth="1"/>
    <col min="9489" max="9489" width="6.42857142857143" style="446" customWidth="1"/>
    <col min="9490" max="9490" width="11.7142857142857" style="446" customWidth="1"/>
    <col min="9491" max="9491" width="0" style="446" hidden="1" customWidth="1"/>
    <col min="9492" max="9492" width="3.71428571428571" style="446" customWidth="1"/>
    <col min="9493" max="9493" width="11.1428571428571" style="446" customWidth="1"/>
    <col min="9494" max="9721" width="10.5714285714286" style="446"/>
    <col min="9722" max="9729" width="0" style="446" hidden="1" customWidth="1"/>
    <col min="9730" max="9732" width="3.71428571428571" style="446" customWidth="1"/>
    <col min="9733" max="9733" width="12.7142857142857" style="446" customWidth="1"/>
    <col min="9734" max="9734" width="47.4285714285714" style="446" customWidth="1"/>
    <col min="9735" max="9743" width="0" style="446" hidden="1" customWidth="1"/>
    <col min="9744" max="9744" width="11.7142857142857" style="446" customWidth="1"/>
    <col min="9745" max="9745" width="6.42857142857143" style="446" customWidth="1"/>
    <col min="9746" max="9746" width="11.7142857142857" style="446" customWidth="1"/>
    <col min="9747" max="9747" width="0" style="446" hidden="1" customWidth="1"/>
    <col min="9748" max="9748" width="3.71428571428571" style="446" customWidth="1"/>
    <col min="9749" max="9749" width="11.1428571428571" style="446" customWidth="1"/>
    <col min="9750" max="9977" width="10.5714285714286" style="446"/>
    <col min="9978" max="9985" width="0" style="446" hidden="1" customWidth="1"/>
    <col min="9986" max="9988" width="3.71428571428571" style="446" customWidth="1"/>
    <col min="9989" max="9989" width="12.7142857142857" style="446" customWidth="1"/>
    <col min="9990" max="9990" width="47.4285714285714" style="446" customWidth="1"/>
    <col min="9991" max="9999" width="0" style="446" hidden="1" customWidth="1"/>
    <col min="10000" max="10000" width="11.7142857142857" style="446" customWidth="1"/>
    <col min="10001" max="10001" width="6.42857142857143" style="446" customWidth="1"/>
    <col min="10002" max="10002" width="11.7142857142857" style="446" customWidth="1"/>
    <col min="10003" max="10003" width="0" style="446" hidden="1" customWidth="1"/>
    <col min="10004" max="10004" width="3.71428571428571" style="446" customWidth="1"/>
    <col min="10005" max="10005" width="11.1428571428571" style="446" customWidth="1"/>
    <col min="10006" max="10233" width="10.5714285714286" style="446"/>
    <col min="10234" max="10241" width="0" style="446" hidden="1" customWidth="1"/>
    <col min="10242" max="10244" width="3.71428571428571" style="446" customWidth="1"/>
    <col min="10245" max="10245" width="12.7142857142857" style="446" customWidth="1"/>
    <col min="10246" max="10246" width="47.4285714285714" style="446" customWidth="1"/>
    <col min="10247" max="10255" width="0" style="446" hidden="1" customWidth="1"/>
    <col min="10256" max="10256" width="11.7142857142857" style="446" customWidth="1"/>
    <col min="10257" max="10257" width="6.42857142857143" style="446" customWidth="1"/>
    <col min="10258" max="10258" width="11.7142857142857" style="446" customWidth="1"/>
    <col min="10259" max="10259" width="0" style="446" hidden="1" customWidth="1"/>
    <col min="10260" max="10260" width="3.71428571428571" style="446" customWidth="1"/>
    <col min="10261" max="10261" width="11.1428571428571" style="446" customWidth="1"/>
    <col min="10262" max="10489" width="10.5714285714286" style="446"/>
    <col min="10490" max="10497" width="0" style="446" hidden="1" customWidth="1"/>
    <col min="10498" max="10500" width="3.71428571428571" style="446" customWidth="1"/>
    <col min="10501" max="10501" width="12.7142857142857" style="446" customWidth="1"/>
    <col min="10502" max="10502" width="47.4285714285714" style="446" customWidth="1"/>
    <col min="10503" max="10511" width="0" style="446" hidden="1" customWidth="1"/>
    <col min="10512" max="10512" width="11.7142857142857" style="446" customWidth="1"/>
    <col min="10513" max="10513" width="6.42857142857143" style="446" customWidth="1"/>
    <col min="10514" max="10514" width="11.7142857142857" style="446" customWidth="1"/>
    <col min="10515" max="10515" width="0" style="446" hidden="1" customWidth="1"/>
    <col min="10516" max="10516" width="3.71428571428571" style="446" customWidth="1"/>
    <col min="10517" max="10517" width="11.1428571428571" style="446" customWidth="1"/>
    <col min="10518" max="10745" width="10.5714285714286" style="446"/>
    <col min="10746" max="10753" width="0" style="446" hidden="1" customWidth="1"/>
    <col min="10754" max="10756" width="3.71428571428571" style="446" customWidth="1"/>
    <col min="10757" max="10757" width="12.7142857142857" style="446" customWidth="1"/>
    <col min="10758" max="10758" width="47.4285714285714" style="446" customWidth="1"/>
    <col min="10759" max="10767" width="0" style="446" hidden="1" customWidth="1"/>
    <col min="10768" max="10768" width="11.7142857142857" style="446" customWidth="1"/>
    <col min="10769" max="10769" width="6.42857142857143" style="446" customWidth="1"/>
    <col min="10770" max="10770" width="11.7142857142857" style="446" customWidth="1"/>
    <col min="10771" max="10771" width="0" style="446" hidden="1" customWidth="1"/>
    <col min="10772" max="10772" width="3.71428571428571" style="446" customWidth="1"/>
    <col min="10773" max="10773" width="11.1428571428571" style="446" customWidth="1"/>
    <col min="10774" max="11001" width="10.5714285714286" style="446"/>
    <col min="11002" max="11009" width="0" style="446" hidden="1" customWidth="1"/>
    <col min="11010" max="11012" width="3.71428571428571" style="446" customWidth="1"/>
    <col min="11013" max="11013" width="12.7142857142857" style="446" customWidth="1"/>
    <col min="11014" max="11014" width="47.4285714285714" style="446" customWidth="1"/>
    <col min="11015" max="11023" width="0" style="446" hidden="1" customWidth="1"/>
    <col min="11024" max="11024" width="11.7142857142857" style="446" customWidth="1"/>
    <col min="11025" max="11025" width="6.42857142857143" style="446" customWidth="1"/>
    <col min="11026" max="11026" width="11.7142857142857" style="446" customWidth="1"/>
    <col min="11027" max="11027" width="0" style="446" hidden="1" customWidth="1"/>
    <col min="11028" max="11028" width="3.71428571428571" style="446" customWidth="1"/>
    <col min="11029" max="11029" width="11.1428571428571" style="446" customWidth="1"/>
    <col min="11030" max="11257" width="10.5714285714286" style="446"/>
    <col min="11258" max="11265" width="0" style="446" hidden="1" customWidth="1"/>
    <col min="11266" max="11268" width="3.71428571428571" style="446" customWidth="1"/>
    <col min="11269" max="11269" width="12.7142857142857" style="446" customWidth="1"/>
    <col min="11270" max="11270" width="47.4285714285714" style="446" customWidth="1"/>
    <col min="11271" max="11279" width="0" style="446" hidden="1" customWidth="1"/>
    <col min="11280" max="11280" width="11.7142857142857" style="446" customWidth="1"/>
    <col min="11281" max="11281" width="6.42857142857143" style="446" customWidth="1"/>
    <col min="11282" max="11282" width="11.7142857142857" style="446" customWidth="1"/>
    <col min="11283" max="11283" width="0" style="446" hidden="1" customWidth="1"/>
    <col min="11284" max="11284" width="3.71428571428571" style="446" customWidth="1"/>
    <col min="11285" max="11285" width="11.1428571428571" style="446" customWidth="1"/>
    <col min="11286" max="11513" width="10.5714285714286" style="446"/>
    <col min="11514" max="11521" width="0" style="446" hidden="1" customWidth="1"/>
    <col min="11522" max="11524" width="3.71428571428571" style="446" customWidth="1"/>
    <col min="11525" max="11525" width="12.7142857142857" style="446" customWidth="1"/>
    <col min="11526" max="11526" width="47.4285714285714" style="446" customWidth="1"/>
    <col min="11527" max="11535" width="0" style="446" hidden="1" customWidth="1"/>
    <col min="11536" max="11536" width="11.7142857142857" style="446" customWidth="1"/>
    <col min="11537" max="11537" width="6.42857142857143" style="446" customWidth="1"/>
    <col min="11538" max="11538" width="11.7142857142857" style="446" customWidth="1"/>
    <col min="11539" max="11539" width="0" style="446" hidden="1" customWidth="1"/>
    <col min="11540" max="11540" width="3.71428571428571" style="446" customWidth="1"/>
    <col min="11541" max="11541" width="11.1428571428571" style="446" customWidth="1"/>
    <col min="11542" max="11769" width="10.5714285714286" style="446"/>
    <col min="11770" max="11777" width="0" style="446" hidden="1" customWidth="1"/>
    <col min="11778" max="11780" width="3.71428571428571" style="446" customWidth="1"/>
    <col min="11781" max="11781" width="12.7142857142857" style="446" customWidth="1"/>
    <col min="11782" max="11782" width="47.4285714285714" style="446" customWidth="1"/>
    <col min="11783" max="11791" width="0" style="446" hidden="1" customWidth="1"/>
    <col min="11792" max="11792" width="11.7142857142857" style="446" customWidth="1"/>
    <col min="11793" max="11793" width="6.42857142857143" style="446" customWidth="1"/>
    <col min="11794" max="11794" width="11.7142857142857" style="446" customWidth="1"/>
    <col min="11795" max="11795" width="0" style="446" hidden="1" customWidth="1"/>
    <col min="11796" max="11796" width="3.71428571428571" style="446" customWidth="1"/>
    <col min="11797" max="11797" width="11.1428571428571" style="446" customWidth="1"/>
    <col min="11798" max="12025" width="10.5714285714286" style="446"/>
    <col min="12026" max="12033" width="0" style="446" hidden="1" customWidth="1"/>
    <col min="12034" max="12036" width="3.71428571428571" style="446" customWidth="1"/>
    <col min="12037" max="12037" width="12.7142857142857" style="446" customWidth="1"/>
    <col min="12038" max="12038" width="47.4285714285714" style="446" customWidth="1"/>
    <col min="12039" max="12047" width="0" style="446" hidden="1" customWidth="1"/>
    <col min="12048" max="12048" width="11.7142857142857" style="446" customWidth="1"/>
    <col min="12049" max="12049" width="6.42857142857143" style="446" customWidth="1"/>
    <col min="12050" max="12050" width="11.7142857142857" style="446" customWidth="1"/>
    <col min="12051" max="12051" width="0" style="446" hidden="1" customWidth="1"/>
    <col min="12052" max="12052" width="3.71428571428571" style="446" customWidth="1"/>
    <col min="12053" max="12053" width="11.1428571428571" style="446" customWidth="1"/>
    <col min="12054" max="12281" width="10.5714285714286" style="446"/>
    <col min="12282" max="12289" width="0" style="446" hidden="1" customWidth="1"/>
    <col min="12290" max="12292" width="3.71428571428571" style="446" customWidth="1"/>
    <col min="12293" max="12293" width="12.7142857142857" style="446" customWidth="1"/>
    <col min="12294" max="12294" width="47.4285714285714" style="446" customWidth="1"/>
    <col min="12295" max="12303" width="0" style="446" hidden="1" customWidth="1"/>
    <col min="12304" max="12304" width="11.7142857142857" style="446" customWidth="1"/>
    <col min="12305" max="12305" width="6.42857142857143" style="446" customWidth="1"/>
    <col min="12306" max="12306" width="11.7142857142857" style="446" customWidth="1"/>
    <col min="12307" max="12307" width="0" style="446" hidden="1" customWidth="1"/>
    <col min="12308" max="12308" width="3.71428571428571" style="446" customWidth="1"/>
    <col min="12309" max="12309" width="11.1428571428571" style="446" customWidth="1"/>
    <col min="12310" max="12537" width="10.5714285714286" style="446"/>
    <col min="12538" max="12545" width="0" style="446" hidden="1" customWidth="1"/>
    <col min="12546" max="12548" width="3.71428571428571" style="446" customWidth="1"/>
    <col min="12549" max="12549" width="12.7142857142857" style="446" customWidth="1"/>
    <col min="12550" max="12550" width="47.4285714285714" style="446" customWidth="1"/>
    <col min="12551" max="12559" width="0" style="446" hidden="1" customWidth="1"/>
    <col min="12560" max="12560" width="11.7142857142857" style="446" customWidth="1"/>
    <col min="12561" max="12561" width="6.42857142857143" style="446" customWidth="1"/>
    <col min="12562" max="12562" width="11.7142857142857" style="446" customWidth="1"/>
    <col min="12563" max="12563" width="0" style="446" hidden="1" customWidth="1"/>
    <col min="12564" max="12564" width="3.71428571428571" style="446" customWidth="1"/>
    <col min="12565" max="12565" width="11.1428571428571" style="446" customWidth="1"/>
    <col min="12566" max="12793" width="10.5714285714286" style="446"/>
    <col min="12794" max="12801" width="0" style="446" hidden="1" customWidth="1"/>
    <col min="12802" max="12804" width="3.71428571428571" style="446" customWidth="1"/>
    <col min="12805" max="12805" width="12.7142857142857" style="446" customWidth="1"/>
    <col min="12806" max="12806" width="47.4285714285714" style="446" customWidth="1"/>
    <col min="12807" max="12815" width="0" style="446" hidden="1" customWidth="1"/>
    <col min="12816" max="12816" width="11.7142857142857" style="446" customWidth="1"/>
    <col min="12817" max="12817" width="6.42857142857143" style="446" customWidth="1"/>
    <col min="12818" max="12818" width="11.7142857142857" style="446" customWidth="1"/>
    <col min="12819" max="12819" width="0" style="446" hidden="1" customWidth="1"/>
    <col min="12820" max="12820" width="3.71428571428571" style="446" customWidth="1"/>
    <col min="12821" max="12821" width="11.1428571428571" style="446" customWidth="1"/>
    <col min="12822" max="13049" width="10.5714285714286" style="446"/>
    <col min="13050" max="13057" width="0" style="446" hidden="1" customWidth="1"/>
    <col min="13058" max="13060" width="3.71428571428571" style="446" customWidth="1"/>
    <col min="13061" max="13061" width="12.7142857142857" style="446" customWidth="1"/>
    <col min="13062" max="13062" width="47.4285714285714" style="446" customWidth="1"/>
    <col min="13063" max="13071" width="0" style="446" hidden="1" customWidth="1"/>
    <col min="13072" max="13072" width="11.7142857142857" style="446" customWidth="1"/>
    <col min="13073" max="13073" width="6.42857142857143" style="446" customWidth="1"/>
    <col min="13074" max="13074" width="11.7142857142857" style="446" customWidth="1"/>
    <col min="13075" max="13075" width="0" style="446" hidden="1" customWidth="1"/>
    <col min="13076" max="13076" width="3.71428571428571" style="446" customWidth="1"/>
    <col min="13077" max="13077" width="11.1428571428571" style="446" customWidth="1"/>
    <col min="13078" max="13305" width="10.5714285714286" style="446"/>
    <col min="13306" max="13313" width="0" style="446" hidden="1" customWidth="1"/>
    <col min="13314" max="13316" width="3.71428571428571" style="446" customWidth="1"/>
    <col min="13317" max="13317" width="12.7142857142857" style="446" customWidth="1"/>
    <col min="13318" max="13318" width="47.4285714285714" style="446" customWidth="1"/>
    <col min="13319" max="13327" width="0" style="446" hidden="1" customWidth="1"/>
    <col min="13328" max="13328" width="11.7142857142857" style="446" customWidth="1"/>
    <col min="13329" max="13329" width="6.42857142857143" style="446" customWidth="1"/>
    <col min="13330" max="13330" width="11.7142857142857" style="446" customWidth="1"/>
    <col min="13331" max="13331" width="0" style="446" hidden="1" customWidth="1"/>
    <col min="13332" max="13332" width="3.71428571428571" style="446" customWidth="1"/>
    <col min="13333" max="13333" width="11.1428571428571" style="446" customWidth="1"/>
    <col min="13334" max="13561" width="10.5714285714286" style="446"/>
    <col min="13562" max="13569" width="0" style="446" hidden="1" customWidth="1"/>
    <col min="13570" max="13572" width="3.71428571428571" style="446" customWidth="1"/>
    <col min="13573" max="13573" width="12.7142857142857" style="446" customWidth="1"/>
    <col min="13574" max="13574" width="47.4285714285714" style="446" customWidth="1"/>
    <col min="13575" max="13583" width="0" style="446" hidden="1" customWidth="1"/>
    <col min="13584" max="13584" width="11.7142857142857" style="446" customWidth="1"/>
    <col min="13585" max="13585" width="6.42857142857143" style="446" customWidth="1"/>
    <col min="13586" max="13586" width="11.7142857142857" style="446" customWidth="1"/>
    <col min="13587" max="13587" width="0" style="446" hidden="1" customWidth="1"/>
    <col min="13588" max="13588" width="3.71428571428571" style="446" customWidth="1"/>
    <col min="13589" max="13589" width="11.1428571428571" style="446" customWidth="1"/>
    <col min="13590" max="13817" width="10.5714285714286" style="446"/>
    <col min="13818" max="13825" width="0" style="446" hidden="1" customWidth="1"/>
    <col min="13826" max="13828" width="3.71428571428571" style="446" customWidth="1"/>
    <col min="13829" max="13829" width="12.7142857142857" style="446" customWidth="1"/>
    <col min="13830" max="13830" width="47.4285714285714" style="446" customWidth="1"/>
    <col min="13831" max="13839" width="0" style="446" hidden="1" customWidth="1"/>
    <col min="13840" max="13840" width="11.7142857142857" style="446" customWidth="1"/>
    <col min="13841" max="13841" width="6.42857142857143" style="446" customWidth="1"/>
    <col min="13842" max="13842" width="11.7142857142857" style="446" customWidth="1"/>
    <col min="13843" max="13843" width="0" style="446" hidden="1" customWidth="1"/>
    <col min="13844" max="13844" width="3.71428571428571" style="446" customWidth="1"/>
    <col min="13845" max="13845" width="11.1428571428571" style="446" customWidth="1"/>
    <col min="13846" max="14073" width="10.5714285714286" style="446"/>
    <col min="14074" max="14081" width="0" style="446" hidden="1" customWidth="1"/>
    <col min="14082" max="14084" width="3.71428571428571" style="446" customWidth="1"/>
    <col min="14085" max="14085" width="12.7142857142857" style="446" customWidth="1"/>
    <col min="14086" max="14086" width="47.4285714285714" style="446" customWidth="1"/>
    <col min="14087" max="14095" width="0" style="446" hidden="1" customWidth="1"/>
    <col min="14096" max="14096" width="11.7142857142857" style="446" customWidth="1"/>
    <col min="14097" max="14097" width="6.42857142857143" style="446" customWidth="1"/>
    <col min="14098" max="14098" width="11.7142857142857" style="446" customWidth="1"/>
    <col min="14099" max="14099" width="0" style="446" hidden="1" customWidth="1"/>
    <col min="14100" max="14100" width="3.71428571428571" style="446" customWidth="1"/>
    <col min="14101" max="14101" width="11.1428571428571" style="446" customWidth="1"/>
    <col min="14102" max="14329" width="10.5714285714286" style="446"/>
    <col min="14330" max="14337" width="0" style="446" hidden="1" customWidth="1"/>
    <col min="14338" max="14340" width="3.71428571428571" style="446" customWidth="1"/>
    <col min="14341" max="14341" width="12.7142857142857" style="446" customWidth="1"/>
    <col min="14342" max="14342" width="47.4285714285714" style="446" customWidth="1"/>
    <col min="14343" max="14351" width="0" style="446" hidden="1" customWidth="1"/>
    <col min="14352" max="14352" width="11.7142857142857" style="446" customWidth="1"/>
    <col min="14353" max="14353" width="6.42857142857143" style="446" customWidth="1"/>
    <col min="14354" max="14354" width="11.7142857142857" style="446" customWidth="1"/>
    <col min="14355" max="14355" width="0" style="446" hidden="1" customWidth="1"/>
    <col min="14356" max="14356" width="3.71428571428571" style="446" customWidth="1"/>
    <col min="14357" max="14357" width="11.1428571428571" style="446" customWidth="1"/>
    <col min="14358" max="14585" width="10.5714285714286" style="446"/>
    <col min="14586" max="14593" width="0" style="446" hidden="1" customWidth="1"/>
    <col min="14594" max="14596" width="3.71428571428571" style="446" customWidth="1"/>
    <col min="14597" max="14597" width="12.7142857142857" style="446" customWidth="1"/>
    <col min="14598" max="14598" width="47.4285714285714" style="446" customWidth="1"/>
    <col min="14599" max="14607" width="0" style="446" hidden="1" customWidth="1"/>
    <col min="14608" max="14608" width="11.7142857142857" style="446" customWidth="1"/>
    <col min="14609" max="14609" width="6.42857142857143" style="446" customWidth="1"/>
    <col min="14610" max="14610" width="11.7142857142857" style="446" customWidth="1"/>
    <col min="14611" max="14611" width="0" style="446" hidden="1" customWidth="1"/>
    <col min="14612" max="14612" width="3.71428571428571" style="446" customWidth="1"/>
    <col min="14613" max="14613" width="11.1428571428571" style="446" customWidth="1"/>
    <col min="14614" max="14841" width="10.5714285714286" style="446"/>
    <col min="14842" max="14849" width="0" style="446" hidden="1" customWidth="1"/>
    <col min="14850" max="14852" width="3.71428571428571" style="446" customWidth="1"/>
    <col min="14853" max="14853" width="12.7142857142857" style="446" customWidth="1"/>
    <col min="14854" max="14854" width="47.4285714285714" style="446" customWidth="1"/>
    <col min="14855" max="14863" width="0" style="446" hidden="1" customWidth="1"/>
    <col min="14864" max="14864" width="11.7142857142857" style="446" customWidth="1"/>
    <col min="14865" max="14865" width="6.42857142857143" style="446" customWidth="1"/>
    <col min="14866" max="14866" width="11.7142857142857" style="446" customWidth="1"/>
    <col min="14867" max="14867" width="0" style="446" hidden="1" customWidth="1"/>
    <col min="14868" max="14868" width="3.71428571428571" style="446" customWidth="1"/>
    <col min="14869" max="14869" width="11.1428571428571" style="446" customWidth="1"/>
    <col min="14870" max="15097" width="10.5714285714286" style="446"/>
    <col min="15098" max="15105" width="0" style="446" hidden="1" customWidth="1"/>
    <col min="15106" max="15108" width="3.71428571428571" style="446" customWidth="1"/>
    <col min="15109" max="15109" width="12.7142857142857" style="446" customWidth="1"/>
    <col min="15110" max="15110" width="47.4285714285714" style="446" customWidth="1"/>
    <col min="15111" max="15119" width="0" style="446" hidden="1" customWidth="1"/>
    <col min="15120" max="15120" width="11.7142857142857" style="446" customWidth="1"/>
    <col min="15121" max="15121" width="6.42857142857143" style="446" customWidth="1"/>
    <col min="15122" max="15122" width="11.7142857142857" style="446" customWidth="1"/>
    <col min="15123" max="15123" width="0" style="446" hidden="1" customWidth="1"/>
    <col min="15124" max="15124" width="3.71428571428571" style="446" customWidth="1"/>
    <col min="15125" max="15125" width="11.1428571428571" style="446" customWidth="1"/>
    <col min="15126" max="15353" width="10.5714285714286" style="446"/>
    <col min="15354" max="15361" width="0" style="446" hidden="1" customWidth="1"/>
    <col min="15362" max="15364" width="3.71428571428571" style="446" customWidth="1"/>
    <col min="15365" max="15365" width="12.7142857142857" style="446" customWidth="1"/>
    <col min="15366" max="15366" width="47.4285714285714" style="446" customWidth="1"/>
    <col min="15367" max="15375" width="0" style="446" hidden="1" customWidth="1"/>
    <col min="15376" max="15376" width="11.7142857142857" style="446" customWidth="1"/>
    <col min="15377" max="15377" width="6.42857142857143" style="446" customWidth="1"/>
    <col min="15378" max="15378" width="11.7142857142857" style="446" customWidth="1"/>
    <col min="15379" max="15379" width="0" style="446" hidden="1" customWidth="1"/>
    <col min="15380" max="15380" width="3.71428571428571" style="446" customWidth="1"/>
    <col min="15381" max="15381" width="11.1428571428571" style="446" customWidth="1"/>
    <col min="15382" max="15609" width="10.5714285714286" style="446"/>
    <col min="15610" max="15617" width="0" style="446" hidden="1" customWidth="1"/>
    <col min="15618" max="15620" width="3.71428571428571" style="446" customWidth="1"/>
    <col min="15621" max="15621" width="12.7142857142857" style="446" customWidth="1"/>
    <col min="15622" max="15622" width="47.4285714285714" style="446" customWidth="1"/>
    <col min="15623" max="15631" width="0" style="446" hidden="1" customWidth="1"/>
    <col min="15632" max="15632" width="11.7142857142857" style="446" customWidth="1"/>
    <col min="15633" max="15633" width="6.42857142857143" style="446" customWidth="1"/>
    <col min="15634" max="15634" width="11.7142857142857" style="446" customWidth="1"/>
    <col min="15635" max="15635" width="0" style="446" hidden="1" customWidth="1"/>
    <col min="15636" max="15636" width="3.71428571428571" style="446" customWidth="1"/>
    <col min="15637" max="15637" width="11.1428571428571" style="446" customWidth="1"/>
    <col min="15638" max="15865" width="10.5714285714286" style="446"/>
    <col min="15866" max="15873" width="0" style="446" hidden="1" customWidth="1"/>
    <col min="15874" max="15876" width="3.71428571428571" style="446" customWidth="1"/>
    <col min="15877" max="15877" width="12.7142857142857" style="446" customWidth="1"/>
    <col min="15878" max="15878" width="47.4285714285714" style="446" customWidth="1"/>
    <col min="15879" max="15887" width="0" style="446" hidden="1" customWidth="1"/>
    <col min="15888" max="15888" width="11.7142857142857" style="446" customWidth="1"/>
    <col min="15889" max="15889" width="6.42857142857143" style="446" customWidth="1"/>
    <col min="15890" max="15890" width="11.7142857142857" style="446" customWidth="1"/>
    <col min="15891" max="15891" width="0" style="446" hidden="1" customWidth="1"/>
    <col min="15892" max="15892" width="3.71428571428571" style="446" customWidth="1"/>
    <col min="15893" max="15893" width="11.1428571428571" style="446" customWidth="1"/>
    <col min="15894" max="16121" width="10.5714285714286" style="446"/>
    <col min="16122" max="16129" width="0" style="446" hidden="1" customWidth="1"/>
    <col min="16130" max="16132" width="3.71428571428571" style="446" customWidth="1"/>
    <col min="16133" max="16133" width="12.7142857142857" style="446" customWidth="1"/>
    <col min="16134" max="16134" width="47.4285714285714" style="446" customWidth="1"/>
    <col min="16135" max="16143" width="0" style="446" hidden="1" customWidth="1"/>
    <col min="16144" max="16144" width="11.7142857142857" style="446" customWidth="1"/>
    <col min="16145" max="16145" width="6.42857142857143" style="446" customWidth="1"/>
    <col min="16146" max="16146" width="11.7142857142857" style="446" customWidth="1"/>
    <col min="16147" max="16147" width="0" style="446" hidden="1" customWidth="1"/>
    <col min="16148" max="16148" width="3.71428571428571" style="446" customWidth="1"/>
    <col min="16149" max="16149" width="11.1428571428571" style="446" customWidth="1"/>
    <col min="16150" max="16384" width="10.5714285714286" style="446"/>
  </cols>
  <sheetData>
    <row r="1" ht="14.25" hidden="1"/>
    <row r="2" ht="14.25" hidden="1"/>
    <row r="3" ht="14.25" hidden="1"/>
    <row r="4" spans="10:26" ht="3" customHeight="1">
      <c r="J4" s="451"/>
      <c r="K4" s="451"/>
      <c r="L4" s="447"/>
      <c r="M4" s="447"/>
      <c r="N4" s="447"/>
      <c r="O4" s="454"/>
      <c r="P4" s="454"/>
      <c r="Q4" s="454"/>
      <c r="R4" s="454"/>
      <c r="S4" s="454"/>
      <c r="T4" s="454"/>
      <c r="U4" s="454"/>
      <c r="V4" s="454"/>
      <c r="W4" s="454"/>
      <c r="X4" s="454"/>
      <c r="Y4" s="454"/>
      <c r="Z4" s="447"/>
    </row>
    <row r="5" spans="10:26" ht="26.1" customHeight="1">
      <c r="J5" s="451"/>
      <c r="K5" s="451"/>
      <c r="L5" s="1297" t="s">
        <v>735</v>
      </c>
      <c r="M5" s="1297"/>
      <c r="N5" s="1297"/>
      <c r="O5" s="1297"/>
      <c r="P5" s="1297"/>
      <c r="Q5" s="1297"/>
      <c r="R5" s="1297"/>
      <c r="S5" s="1297"/>
      <c r="T5" s="1297"/>
      <c r="U5" s="548"/>
      <c r="V5" s="493"/>
      <c r="W5" s="493"/>
      <c r="X5" s="554"/>
      <c r="Y5" s="554"/>
      <c r="Z5" s="467"/>
    </row>
    <row r="6" spans="10:22" ht="3" customHeight="1">
      <c r="J6" s="451"/>
      <c r="K6" s="451"/>
      <c r="L6" s="447"/>
      <c r="M6" s="447"/>
      <c r="N6" s="447"/>
      <c r="O6" s="450"/>
      <c r="P6" s="450"/>
      <c r="Q6" s="450"/>
      <c r="R6" s="450"/>
      <c r="S6" s="450"/>
      <c r="T6" s="450"/>
      <c r="U6" s="447"/>
      <c r="V6" s="447"/>
    </row>
    <row r="7" spans="1:28" s="746" customFormat="1" ht="5.25" hidden="1">
      <c r="A7" s="1123"/>
      <c r="B7" s="1123"/>
      <c r="C7" s="1123"/>
      <c r="D7" s="1123"/>
      <c r="E7" s="1123"/>
      <c r="F7" s="1123"/>
      <c r="G7" s="1123"/>
      <c r="H7" s="1123"/>
      <c r="L7" s="1174"/>
      <c r="M7" s="1046"/>
      <c r="O7" s="1303"/>
      <c r="P7" s="1303"/>
      <c r="Q7" s="1303"/>
      <c r="R7" s="1303"/>
      <c r="S7" s="1303"/>
      <c r="T7" s="1303"/>
      <c r="U7" s="780"/>
      <c r="V7" s="780"/>
      <c r="X7" s="1123"/>
      <c r="Y7" s="1123"/>
      <c r="Z7" s="1123"/>
      <c r="AA7" s="1123"/>
      <c r="AB7" s="1123"/>
    </row>
    <row r="8" spans="1:33" s="461" customFormat="1" ht="18.75">
      <c r="A8" s="475"/>
      <c r="B8" s="475"/>
      <c r="C8" s="475"/>
      <c r="D8" s="475"/>
      <c r="E8" s="475"/>
      <c r="F8" s="475"/>
      <c r="G8" s="475"/>
      <c r="H8" s="475"/>
      <c r="L8" s="469"/>
      <c r="M8" s="586" t="str">
        <f>"Дата подачи заявления об "&amp;IF(datePr_ch="","утверждении","изменении")&amp;" тарифов"</f>
        <v>Дата подачи заявления об утверждении тарифов</v>
      </c>
      <c r="N8" s="1127"/>
      <c r="O8" s="1304" t="str">
        <f>IF(datePr_ch="",IF(datePr="","",datePr),datePr_ch)</f>
        <v>20.04.2021</v>
      </c>
      <c r="P8" s="1304"/>
      <c r="Q8" s="1304"/>
      <c r="R8" s="1304"/>
      <c r="S8" s="1304"/>
      <c r="T8" s="1304"/>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7"/>
      <c r="O9" s="1304" t="str">
        <f>IF(numberPr_ch="",IF(numberPr="","",numberPr),numberPr_ch)</f>
        <v>01-03/12</v>
      </c>
      <c r="P9" s="1304"/>
      <c r="Q9" s="1304"/>
      <c r="R9" s="1304"/>
      <c r="S9" s="1304"/>
      <c r="T9" s="1304"/>
      <c r="U9" s="635"/>
      <c r="V9" s="456"/>
      <c r="AC9" s="475"/>
      <c r="AD9" s="475"/>
      <c r="AE9" s="475"/>
      <c r="AF9" s="475"/>
      <c r="AG9" s="475"/>
    </row>
    <row r="10" spans="1:28" s="746" customFormat="1" ht="5.25" hidden="1">
      <c r="A10" s="1123"/>
      <c r="B10" s="1123"/>
      <c r="C10" s="1123"/>
      <c r="D10" s="1123"/>
      <c r="E10" s="1123"/>
      <c r="F10" s="1123"/>
      <c r="G10" s="1123"/>
      <c r="H10" s="1123"/>
      <c r="L10" s="1174"/>
      <c r="M10" s="1046"/>
      <c r="O10" s="1303"/>
      <c r="P10" s="1303"/>
      <c r="Q10" s="1303"/>
      <c r="R10" s="1303"/>
      <c r="S10" s="1303"/>
      <c r="T10" s="1303"/>
      <c r="U10" s="780"/>
      <c r="V10" s="780"/>
      <c r="X10" s="1123"/>
      <c r="Y10" s="1123"/>
      <c r="Z10" s="1123"/>
      <c r="AA10" s="1123"/>
      <c r="AB10" s="1123"/>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0:26" ht="14.25">
      <c r="J12" s="451"/>
      <c r="K12" s="451"/>
      <c r="L12" s="447"/>
      <c r="M12" s="447"/>
      <c r="N12" s="447"/>
      <c r="O12" s="1324"/>
      <c r="P12" s="1324"/>
      <c r="Q12" s="1324"/>
      <c r="R12" s="1324"/>
      <c r="S12" s="1324"/>
      <c r="T12" s="1324"/>
      <c r="U12" s="1324"/>
      <c r="V12" s="1324"/>
      <c r="W12" s="1324"/>
      <c r="X12" s="1324"/>
      <c r="Y12" s="1324"/>
      <c r="Z12" s="1324"/>
    </row>
    <row r="13" spans="10:28" ht="14.25" customHeight="1">
      <c r="J13" s="451"/>
      <c r="K13" s="451"/>
      <c r="L13" s="1311" t="s">
        <v>445</v>
      </c>
      <c r="M13" s="1311"/>
      <c r="N13" s="1311"/>
      <c r="O13" s="1311"/>
      <c r="P13" s="1311"/>
      <c r="Q13" s="1311"/>
      <c r="R13" s="1311"/>
      <c r="S13" s="1311"/>
      <c r="T13" s="1311"/>
      <c r="U13" s="1311"/>
      <c r="V13" s="1311"/>
      <c r="W13" s="1311"/>
      <c r="X13" s="1311"/>
      <c r="Y13" s="1311"/>
      <c r="Z13" s="1311"/>
      <c r="AA13" s="1311"/>
      <c r="AB13" s="1239" t="s">
        <v>446</v>
      </c>
    </row>
    <row r="14" spans="10:28" ht="14.25" customHeight="1">
      <c r="J14" s="451"/>
      <c r="K14" s="451"/>
      <c r="L14" s="1311" t="s">
        <v>91</v>
      </c>
      <c r="M14" s="1311" t="s">
        <v>602</v>
      </c>
      <c r="N14" s="547"/>
      <c r="O14" s="1239" t="s">
        <v>604</v>
      </c>
      <c r="P14" s="1239"/>
      <c r="Q14" s="1239"/>
      <c r="R14" s="1239"/>
      <c r="S14" s="1239"/>
      <c r="T14" s="1239"/>
      <c r="U14" s="1239"/>
      <c r="V14" s="1239"/>
      <c r="W14" s="1239"/>
      <c r="X14" s="1239"/>
      <c r="Y14" s="1239"/>
      <c r="Z14" s="1311" t="s">
        <v>339</v>
      </c>
      <c r="AA14" s="1323" t="s">
        <v>274</v>
      </c>
      <c r="AB14" s="1239"/>
    </row>
    <row r="15" spans="1:33" s="493" customFormat="1" ht="14.25" customHeight="1">
      <c r="A15" s="554"/>
      <c r="B15" s="554"/>
      <c r="C15" s="554"/>
      <c r="D15" s="554"/>
      <c r="E15" s="554"/>
      <c r="F15" s="554"/>
      <c r="G15" s="560"/>
      <c r="H15" s="560"/>
      <c r="I15" s="501"/>
      <c r="J15" s="499"/>
      <c r="K15" s="499"/>
      <c r="L15" s="1311"/>
      <c r="M15" s="1311"/>
      <c r="N15" s="547"/>
      <c r="O15" s="1335" t="s">
        <v>617</v>
      </c>
      <c r="P15" s="1335" t="s">
        <v>589</v>
      </c>
      <c r="Q15" s="1335" t="s">
        <v>590</v>
      </c>
      <c r="R15" s="1335" t="s">
        <v>270</v>
      </c>
      <c r="S15" s="1335"/>
      <c r="T15" s="1335" t="s">
        <v>270</v>
      </c>
      <c r="U15" s="1335"/>
      <c r="V15" s="621"/>
      <c r="W15" s="1334" t="s">
        <v>615</v>
      </c>
      <c r="X15" s="1334"/>
      <c r="Y15" s="1334"/>
      <c r="Z15" s="1311"/>
      <c r="AA15" s="1323"/>
      <c r="AB15" s="1239"/>
      <c r="AC15" s="554"/>
      <c r="AD15" s="554"/>
      <c r="AE15" s="554"/>
      <c r="AF15" s="554"/>
      <c r="AG15" s="554"/>
    </row>
    <row r="16" spans="10:28" ht="56.25" customHeight="1">
      <c r="J16" s="451"/>
      <c r="K16" s="451"/>
      <c r="L16" s="1311"/>
      <c r="M16" s="1311"/>
      <c r="N16" s="547"/>
      <c r="O16" s="1335"/>
      <c r="P16" s="1335"/>
      <c r="Q16" s="1335"/>
      <c r="R16" s="505" t="s">
        <v>591</v>
      </c>
      <c r="S16" s="505" t="s">
        <v>592</v>
      </c>
      <c r="T16" s="505" t="s">
        <v>593</v>
      </c>
      <c r="U16" s="505" t="s">
        <v>594</v>
      </c>
      <c r="V16" s="505"/>
      <c r="W16" s="506" t="s">
        <v>273</v>
      </c>
      <c r="X16" s="1331" t="s">
        <v>272</v>
      </c>
      <c r="Y16" s="1331"/>
      <c r="Z16" s="1311"/>
      <c r="AA16" s="1323"/>
      <c r="AB16" s="1239"/>
    </row>
    <row r="17" spans="10:28" ht="14.25">
      <c r="J17" s="451"/>
      <c r="K17" s="459">
        <v>1</v>
      </c>
      <c r="L17" s="448" t="s">
        <v>92</v>
      </c>
      <c r="M17" s="448" t="s">
        <v>48</v>
      </c>
      <c r="N17" s="466" t="s">
        <v>48</v>
      </c>
      <c r="O17" s="457">
        <f ca="1">OFFSET(O17,0,-1)+1</f>
        <v>3</v>
      </c>
      <c r="P17" s="457">
        <f t="shared" si="0" ref="P17:W17">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9">
        <f ca="1">OFFSET(X17,0,-1)+1</f>
        <v>11</v>
      </c>
      <c r="Y17" s="1299"/>
      <c r="Z17" s="457">
        <f ca="1">OFFSET(Z17,0,-2)+1</f>
        <v>12</v>
      </c>
      <c r="AB17" s="457">
        <f ca="1">OFFSET(AB17,0,-2)+1</f>
        <v>13</v>
      </c>
    </row>
    <row r="18" spans="1:28" ht="22.5">
      <c r="A18" s="1282">
        <v>1</v>
      </c>
      <c r="B18" s="1000"/>
      <c r="C18" s="1000"/>
      <c r="D18" s="1000"/>
      <c r="E18" s="1001"/>
      <c r="F18" s="1002"/>
      <c r="G18" s="1000"/>
      <c r="H18" s="1000"/>
      <c r="I18" s="988"/>
      <c r="J18" s="993"/>
      <c r="K18" s="993"/>
      <c r="L18" s="562">
        <f>mergeValue(A18)</f>
        <v>1</v>
      </c>
      <c r="M18" s="610" t="s">
        <v>19</v>
      </c>
      <c r="N18" s="549"/>
      <c r="O18" s="1325"/>
      <c r="P18" s="1325"/>
      <c r="Q18" s="1325"/>
      <c r="R18" s="1325"/>
      <c r="S18" s="1325"/>
      <c r="T18" s="1325"/>
      <c r="U18" s="1325"/>
      <c r="V18" s="1325"/>
      <c r="W18" s="1325"/>
      <c r="X18" s="1325"/>
      <c r="Y18" s="1325"/>
      <c r="Z18" s="1325"/>
      <c r="AA18" s="1325"/>
      <c r="AB18" s="599" t="s">
        <v>718</v>
      </c>
    </row>
    <row r="19" spans="1:28" ht="22.5">
      <c r="A19" s="1282"/>
      <c r="B19" s="1282">
        <v>1</v>
      </c>
      <c r="C19" s="1000"/>
      <c r="D19" s="1000"/>
      <c r="E19" s="1002"/>
      <c r="F19" s="1002"/>
      <c r="G19" s="1000"/>
      <c r="H19" s="1000"/>
      <c r="I19" s="995"/>
      <c r="J19" s="990"/>
      <c r="K19" s="989"/>
      <c r="L19" s="562" t="str">
        <f>mergeValue(A19)&amp;"."&amp;mergeValue(B19)</f>
        <v>1.1</v>
      </c>
      <c r="M19" s="516" t="s">
        <v>15</v>
      </c>
      <c r="N19" s="549"/>
      <c r="O19" s="1325"/>
      <c r="P19" s="1325"/>
      <c r="Q19" s="1325"/>
      <c r="R19" s="1325"/>
      <c r="S19" s="1325"/>
      <c r="T19" s="1325"/>
      <c r="U19" s="1325"/>
      <c r="V19" s="1325"/>
      <c r="W19" s="1325"/>
      <c r="X19" s="1325"/>
      <c r="Y19" s="1325"/>
      <c r="Z19" s="1325"/>
      <c r="AA19" s="1325"/>
      <c r="AB19" s="599" t="s">
        <v>459</v>
      </c>
    </row>
    <row r="20" spans="1:28" ht="22.5">
      <c r="A20" s="1282"/>
      <c r="B20" s="1282"/>
      <c r="C20" s="1282">
        <v>1</v>
      </c>
      <c r="D20" s="1000"/>
      <c r="E20" s="1002"/>
      <c r="F20" s="1002"/>
      <c r="G20" s="1000"/>
      <c r="H20" s="1000"/>
      <c r="I20" s="995"/>
      <c r="J20" s="990"/>
      <c r="K20" s="989"/>
      <c r="L20" s="562" t="str">
        <f>mergeValue(A20)&amp;"."&amp;mergeValue(B20)&amp;"."&amp;mergeValue(C20)</f>
        <v>1.1.1</v>
      </c>
      <c r="M20" s="517" t="s">
        <v>7</v>
      </c>
      <c r="N20" s="549"/>
      <c r="O20" s="1325"/>
      <c r="P20" s="1325"/>
      <c r="Q20" s="1325"/>
      <c r="R20" s="1325"/>
      <c r="S20" s="1325"/>
      <c r="T20" s="1325"/>
      <c r="U20" s="1325"/>
      <c r="V20" s="1325"/>
      <c r="W20" s="1325"/>
      <c r="X20" s="1325"/>
      <c r="Y20" s="1325"/>
      <c r="Z20" s="1325"/>
      <c r="AA20" s="1325"/>
      <c r="AB20" s="599" t="s">
        <v>600</v>
      </c>
    </row>
    <row r="21" spans="1:28" ht="22.5">
      <c r="A21" s="1282"/>
      <c r="B21" s="1282"/>
      <c r="C21" s="1282"/>
      <c r="D21" s="1282">
        <v>1</v>
      </c>
      <c r="E21" s="1002"/>
      <c r="F21" s="1002"/>
      <c r="G21" s="1000"/>
      <c r="H21" s="1000"/>
      <c r="I21" s="995"/>
      <c r="J21" s="990"/>
      <c r="K21" s="989"/>
      <c r="L21" s="562" t="str">
        <f>mergeValue(A21)&amp;"."&amp;mergeValue(B21)&amp;"."&amp;mergeValue(C21)&amp;"."&amp;mergeValue(D21)</f>
        <v>1.1.1.1</v>
      </c>
      <c r="M21" s="518" t="s">
        <v>21</v>
      </c>
      <c r="N21" s="549"/>
      <c r="O21" s="1325"/>
      <c r="P21" s="1325"/>
      <c r="Q21" s="1325"/>
      <c r="R21" s="1325"/>
      <c r="S21" s="1325"/>
      <c r="T21" s="1325"/>
      <c r="U21" s="1325"/>
      <c r="V21" s="1325"/>
      <c r="W21" s="1325"/>
      <c r="X21" s="1325"/>
      <c r="Y21" s="1325"/>
      <c r="Z21" s="1325"/>
      <c r="AA21" s="1325"/>
      <c r="AB21" s="599" t="s">
        <v>601</v>
      </c>
    </row>
    <row r="22" spans="1:28" ht="14.25" hidden="1">
      <c r="A22" s="1282"/>
      <c r="B22" s="1282"/>
      <c r="C22" s="1282"/>
      <c r="D22" s="1282"/>
      <c r="E22" s="1282">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2" ht="33.75">
      <c r="A23" s="1282"/>
      <c r="B23" s="1282"/>
      <c r="C23" s="1282"/>
      <c r="D23" s="1282"/>
      <c r="E23" s="1282"/>
      <c r="F23" s="1282">
        <v>1</v>
      </c>
      <c r="G23" s="1000"/>
      <c r="H23" s="1000"/>
      <c r="I23" s="1332"/>
      <c r="J23" s="990"/>
      <c r="K23" s="989"/>
      <c r="L23" s="562" t="str">
        <f>mergeValue(A23)&amp;"."&amp;mergeValue(B23)&amp;"."&amp;mergeValue(C23)&amp;"."&amp;mergeValue(D23)&amp;"."&amp;mergeValue(F23)</f>
        <v>1.1.1.1.1</v>
      </c>
      <c r="M23" s="525" t="s">
        <v>9</v>
      </c>
      <c r="N23" s="550"/>
      <c r="O23" s="1285"/>
      <c r="P23" s="1286"/>
      <c r="Q23" s="1286"/>
      <c r="R23" s="1286"/>
      <c r="S23" s="1286"/>
      <c r="T23" s="1286"/>
      <c r="U23" s="1286"/>
      <c r="V23" s="1286"/>
      <c r="W23" s="1286"/>
      <c r="X23" s="1286"/>
      <c r="Y23" s="1286"/>
      <c r="Z23" s="1286"/>
      <c r="AA23" s="1287"/>
      <c r="AB23" s="599" t="s">
        <v>720</v>
      </c>
      <c r="AD23" s="474" t="str">
        <f>strCheckUnique(AE23:AE28)</f>
        <v/>
      </c>
      <c r="AF23" s="474"/>
    </row>
    <row r="24" spans="1:33" ht="56.25">
      <c r="A24" s="1282"/>
      <c r="B24" s="1282"/>
      <c r="C24" s="1282"/>
      <c r="D24" s="1282"/>
      <c r="E24" s="1282"/>
      <c r="F24" s="1282"/>
      <c r="G24" s="1282">
        <v>1</v>
      </c>
      <c r="H24" s="1000"/>
      <c r="I24" s="1332"/>
      <c r="J24" s="1333"/>
      <c r="K24" s="996"/>
      <c r="L24" s="562" t="str">
        <f>mergeValue(A24)&amp;"."&amp;mergeValue(B24)&amp;"."&amp;mergeValue(C24)&amp;"."&amp;mergeValue(D24)&amp;"."&amp;mergeValue(F24)&amp;"."&amp;mergeValue(G24)</f>
        <v>1.1.1.1.1.1</v>
      </c>
      <c r="M24" s="1090" t="s">
        <v>613</v>
      </c>
      <c r="N24" s="615"/>
      <c r="O24" s="532"/>
      <c r="P24" s="532"/>
      <c r="Q24" s="532"/>
      <c r="R24" s="463"/>
      <c r="S24" s="1041"/>
      <c r="T24" s="463"/>
      <c r="U24" s="1041"/>
      <c r="V24" s="553" t="str">
        <f>W24&amp;"-"&amp;Y24</f>
        <v>-</v>
      </c>
      <c r="W24" s="1288"/>
      <c r="X24" s="1290" t="s">
        <v>83</v>
      </c>
      <c r="Y24" s="1288"/>
      <c r="Z24" s="1290" t="s">
        <v>84</v>
      </c>
      <c r="AA24" s="507"/>
      <c r="AB24" s="599" t="s">
        <v>738</v>
      </c>
      <c r="AC24" s="470" t="str">
        <f>strCheckDate(O24:AA24)</f>
        <v/>
      </c>
      <c r="AD24" s="474"/>
      <c r="AE24" s="474" t="str">
        <f>IF(M24="","",M24)</f>
        <v>горячая вода в системе централизованного теплоснабжения на горячее водоснабжение</v>
      </c>
      <c r="AF24" s="474"/>
      <c r="AG24" s="474"/>
    </row>
    <row r="25" spans="1:32" ht="87.95" customHeight="1">
      <c r="A25" s="1282"/>
      <c r="B25" s="1282"/>
      <c r="C25" s="1282"/>
      <c r="D25" s="1282"/>
      <c r="E25" s="1282"/>
      <c r="F25" s="1282"/>
      <c r="G25" s="1282"/>
      <c r="H25" s="1000">
        <v>1</v>
      </c>
      <c r="I25" s="1332"/>
      <c r="J25" s="1333"/>
      <c r="K25" s="996"/>
      <c r="L25" s="562" t="str">
        <f>mergeValue(A25)&amp;"."&amp;mergeValue(B25)&amp;"."&amp;mergeValue(C25)&amp;"."&amp;mergeValue(D25)&amp;"."&amp;mergeValue(F25)&amp;"."&amp;mergeValue(G25)&amp;"."&amp;mergeValue(H25)</f>
        <v>1.1.1.1.1.1.1</v>
      </c>
      <c r="M25" s="1018"/>
      <c r="N25" s="464"/>
      <c r="O25" s="532"/>
      <c r="P25" s="532"/>
      <c r="Q25" s="532"/>
      <c r="R25" s="463"/>
      <c r="S25" s="1041"/>
      <c r="T25" s="463"/>
      <c r="U25" s="1041"/>
      <c r="V25" s="553" t="str">
        <f>W25&amp;"-"&amp;Y25</f>
        <v>-</v>
      </c>
      <c r="W25" s="1288"/>
      <c r="X25" s="1290"/>
      <c r="Y25" s="1288"/>
      <c r="Z25" s="1290"/>
      <c r="AA25" s="637"/>
      <c r="AB25" s="1300" t="s">
        <v>739</v>
      </c>
      <c r="AC25" s="470" t="str">
        <f>strCheckDate(O25:AA25)</f>
        <v/>
      </c>
      <c r="AF25" s="474"/>
    </row>
    <row r="26" spans="1:32" ht="14.25" hidden="1">
      <c r="A26" s="1282"/>
      <c r="B26" s="1282"/>
      <c r="C26" s="1282"/>
      <c r="D26" s="1282"/>
      <c r="E26" s="1282"/>
      <c r="F26" s="1282"/>
      <c r="G26" s="1282"/>
      <c r="H26" s="1000"/>
      <c r="I26" s="1332"/>
      <c r="J26" s="1333"/>
      <c r="K26" s="996"/>
      <c r="L26" s="569"/>
      <c r="M26" s="615"/>
      <c r="N26" s="615"/>
      <c r="O26" s="532"/>
      <c r="P26" s="463"/>
      <c r="Q26" s="463"/>
      <c r="R26" s="463"/>
      <c r="S26" s="463"/>
      <c r="T26" s="463"/>
      <c r="U26" s="529"/>
      <c r="V26" s="553"/>
      <c r="W26" s="1289"/>
      <c r="X26" s="1290"/>
      <c r="Y26" s="1289"/>
      <c r="Z26" s="1290"/>
      <c r="AA26" s="507"/>
      <c r="AB26" s="1301"/>
      <c r="AF26" s="474">
        <f ca="1">OFFSET(AF26,-1,0)</f>
        <v>0</v>
      </c>
    </row>
    <row r="27" spans="1:33" s="445" customFormat="1" ht="15" customHeight="1">
      <c r="A27" s="1282"/>
      <c r="B27" s="1282"/>
      <c r="C27" s="1282"/>
      <c r="D27" s="1282"/>
      <c r="E27" s="1282"/>
      <c r="F27" s="1282"/>
      <c r="G27" s="1282"/>
      <c r="H27" s="1000"/>
      <c r="I27" s="1332"/>
      <c r="J27" s="1333"/>
      <c r="K27" s="997"/>
      <c r="L27" s="508"/>
      <c r="M27" s="527" t="s">
        <v>40</v>
      </c>
      <c r="N27" s="521"/>
      <c r="O27" s="515"/>
      <c r="P27" s="515"/>
      <c r="Q27" s="515"/>
      <c r="R27" s="515"/>
      <c r="S27" s="515"/>
      <c r="T27" s="515"/>
      <c r="U27" s="515"/>
      <c r="V27" s="515"/>
      <c r="W27" s="533"/>
      <c r="X27" s="534"/>
      <c r="Y27" s="533"/>
      <c r="Z27" s="521"/>
      <c r="AA27" s="530"/>
      <c r="AB27" s="1302"/>
      <c r="AC27" s="471"/>
      <c r="AD27" s="471"/>
      <c r="AE27" s="471"/>
      <c r="AF27" s="471"/>
      <c r="AG27" s="471"/>
    </row>
    <row r="28" spans="1:33" s="445" customFormat="1" ht="15" customHeight="1">
      <c r="A28" s="1282"/>
      <c r="B28" s="1282"/>
      <c r="C28" s="1282"/>
      <c r="D28" s="1282"/>
      <c r="E28" s="1282"/>
      <c r="F28" s="1282"/>
      <c r="G28" s="1000"/>
      <c r="H28" s="1000"/>
      <c r="I28" s="1332"/>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2"/>
      <c r="B29" s="1282"/>
      <c r="C29" s="1282"/>
      <c r="D29" s="1282"/>
      <c r="E29" s="1282"/>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t="14.25" hidden="1">
      <c r="A30" s="1282"/>
      <c r="B30" s="1282"/>
      <c r="C30" s="1282"/>
      <c r="D30" s="1282"/>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ht="14.25">
      <c r="A31" s="1282"/>
      <c r="B31" s="1282"/>
      <c r="C31" s="1282"/>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2"/>
      <c r="B32" s="1282"/>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2"/>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2:26" ht="3" customHeight="1">
      <c r="L35" s="455"/>
      <c r="M35" s="455"/>
      <c r="N35" s="455"/>
      <c r="O35" s="455"/>
      <c r="P35" s="455"/>
      <c r="Q35" s="455"/>
      <c r="R35" s="455"/>
      <c r="S35" s="455"/>
      <c r="T35" s="455"/>
      <c r="U35" s="455"/>
      <c r="V35" s="455"/>
      <c r="W35" s="455"/>
      <c r="X35" s="455"/>
      <c r="Y35" s="455"/>
      <c r="Z35" s="455"/>
    </row>
    <row r="36" spans="12:23" ht="89.25" customHeight="1">
      <c r="L36" s="1">
        <v>1</v>
      </c>
      <c r="M36" s="1275" t="s">
        <v>740</v>
      </c>
      <c r="N36" s="1275"/>
      <c r="O36" s="1275"/>
      <c r="P36" s="1275"/>
      <c r="Q36" s="1275"/>
      <c r="R36" s="1275"/>
      <c r="S36" s="1275"/>
      <c r="T36" s="1275"/>
      <c r="U36" s="1275"/>
      <c r="V36" s="1275"/>
      <c r="W36" s="1275"/>
    </row>
  </sheetData>
  <sheetProtection algorithmName="SHA-512" hashValue="0O1u7CwI0ydCRAiPmMQZHatbGRztesOaP9hZODfL1upn45q8IxLf0tRmQHY1hCOychvRHYR6c5xcmikC/iRlpg==" saltValue="92B7SVTe//VcLXm3hwYc2w==" spinCount="100000" sheet="1" objects="1" scenarios="1" formatColumns="0" formatRows="0"/>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51cdabf-061a-4b54-9dae-3a7b35a963ae}">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208</v>
      </c>
    </row>
    <row r="2" spans="6:9" ht="22.5">
      <c r="F2" s="1276" t="s">
        <v>470</v>
      </c>
      <c r="G2" s="1277"/>
      <c r="H2" s="1278"/>
      <c r="I2" s="407"/>
    </row>
    <row r="3" ht="3" customHeight="1"/>
    <row r="4" spans="1:20" s="182" customFormat="1" ht="11.25">
      <c r="A4" s="206"/>
      <c r="B4" s="206"/>
      <c r="C4" s="206"/>
      <c r="D4" s="206"/>
      <c r="F4" s="1239" t="s">
        <v>445</v>
      </c>
      <c r="G4" s="1239"/>
      <c r="H4" s="1239"/>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30.01.2022</v>
      </c>
      <c r="I7" s="188" t="s">
        <v>472</v>
      </c>
      <c r="J7" s="312"/>
      <c r="K7" s="206"/>
      <c r="L7" s="206"/>
      <c r="M7" s="206"/>
      <c r="N7" s="206"/>
      <c r="O7" s="206"/>
      <c r="P7" s="206"/>
      <c r="Q7" s="206"/>
      <c r="R7" s="206"/>
      <c r="S7" s="206"/>
      <c r="T7" s="206"/>
    </row>
    <row r="8" spans="1:20" s="182" customFormat="1" ht="45">
      <c r="A8" s="1280">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15"/>
      <c r="G15" s="142" t="s">
        <v>401</v>
      </c>
      <c r="H15" s="316"/>
      <c r="I15" s="317"/>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algorithmName="SHA-512" hashValue="Dr8grbfKyPVtmYdjosKwqtANIjCnKdpdILblEawsn25UzIy6Cjsn1WeGZWs2tck13bLwKQWgH6b/Skolg71GbA==" saltValue="nFgu+ZKbsuS9vOrFcboAC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430640-98b6-4a44-b90e-a94e5d19368b}">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7" style="476" hidden="1" customWidth="1"/>
    <col min="9" max="9" width="3.71428571428571" style="453" customWidth="1"/>
    <col min="10" max="11" width="3.71428571428571" style="452" customWidth="1"/>
    <col min="12" max="12" width="12.7142857142857" style="446" customWidth="1"/>
    <col min="13" max="13" width="47.4285714285714" style="446" customWidth="1"/>
    <col min="14" max="16" width="3.71428571428571" style="446" customWidth="1"/>
    <col min="17" max="17" width="23.7142857142857" style="446" customWidth="1"/>
    <col min="18" max="20" width="3.71428571428571" style="446" customWidth="1"/>
    <col min="21" max="21" width="23.7142857142857" style="446" customWidth="1"/>
    <col min="22" max="24" width="3.71428571428571" style="446" customWidth="1"/>
    <col min="25" max="27" width="23.7142857142857" style="446" customWidth="1"/>
    <col min="28" max="28" width="11.7142857142857" style="446" customWidth="1"/>
    <col min="29" max="29" width="3.71428571428571" style="446" customWidth="1"/>
    <col min="30" max="30" width="11.7142857142857" style="446" customWidth="1"/>
    <col min="31" max="31" width="8.57142857142857" style="446" hidden="1" customWidth="1"/>
    <col min="32" max="32" width="4.71428571428571" style="446" customWidth="1"/>
    <col min="33" max="33" width="115.714285714286" style="446" customWidth="1"/>
    <col min="34" max="35" width="10.5714285714286" style="470"/>
    <col min="36" max="36" width="13.4285714285714" style="470" customWidth="1"/>
    <col min="37" max="37" width="10.5714285714286" style="470"/>
    <col min="38"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5.57142857142857" style="446" customWidth="1"/>
    <col min="261" max="262" width="3.71428571428571" style="446" customWidth="1"/>
    <col min="263" max="263" width="22" style="446" customWidth="1"/>
    <col min="264" max="264" width="5.57142857142857" style="446" customWidth="1"/>
    <col min="265" max="266" width="3.71428571428571" style="446" customWidth="1"/>
    <col min="267" max="267" width="22" style="446" customWidth="1"/>
    <col min="268" max="268" width="5.57142857142857" style="446" customWidth="1"/>
    <col min="269" max="270" width="3.71428571428571" style="446" customWidth="1"/>
    <col min="271" max="271" width="22" style="446" customWidth="1"/>
    <col min="272" max="273" width="15.7142857142857" style="446"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1" width="10.5714285714286" style="446"/>
    <col min="282" max="282" width="13.4285714285714" style="446" customWidth="1"/>
    <col min="283"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5.57142857142857" style="446" customWidth="1"/>
    <col min="517" max="518" width="3.71428571428571" style="446" customWidth="1"/>
    <col min="519" max="519" width="22" style="446" customWidth="1"/>
    <col min="520" max="520" width="5.57142857142857" style="446" customWidth="1"/>
    <col min="521" max="522" width="3.71428571428571" style="446" customWidth="1"/>
    <col min="523" max="523" width="22" style="446" customWidth="1"/>
    <col min="524" max="524" width="5.57142857142857" style="446" customWidth="1"/>
    <col min="525" max="526" width="3.71428571428571" style="446" customWidth="1"/>
    <col min="527" max="527" width="22" style="446" customWidth="1"/>
    <col min="528" max="529" width="15.7142857142857" style="446"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7" width="10.5714285714286" style="446"/>
    <col min="538" max="538" width="13.4285714285714" style="446" customWidth="1"/>
    <col min="539"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5.57142857142857" style="446" customWidth="1"/>
    <col min="773" max="774" width="3.71428571428571" style="446" customWidth="1"/>
    <col min="775" max="775" width="22" style="446" customWidth="1"/>
    <col min="776" max="776" width="5.57142857142857" style="446" customWidth="1"/>
    <col min="777" max="778" width="3.71428571428571" style="446" customWidth="1"/>
    <col min="779" max="779" width="22" style="446" customWidth="1"/>
    <col min="780" max="780" width="5.57142857142857" style="446" customWidth="1"/>
    <col min="781" max="782" width="3.71428571428571" style="446" customWidth="1"/>
    <col min="783" max="783" width="22" style="446" customWidth="1"/>
    <col min="784" max="785" width="15.7142857142857" style="446"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3" width="10.5714285714286" style="446"/>
    <col min="794" max="794" width="13.4285714285714" style="446" customWidth="1"/>
    <col min="795"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5.57142857142857" style="446" customWidth="1"/>
    <col min="1029" max="1030" width="3.71428571428571" style="446" customWidth="1"/>
    <col min="1031" max="1031" width="22" style="446" customWidth="1"/>
    <col min="1032" max="1032" width="5.57142857142857" style="446" customWidth="1"/>
    <col min="1033" max="1034" width="3.71428571428571" style="446" customWidth="1"/>
    <col min="1035" max="1035" width="22" style="446" customWidth="1"/>
    <col min="1036" max="1036" width="5.57142857142857" style="446" customWidth="1"/>
    <col min="1037" max="1038" width="3.71428571428571" style="446" customWidth="1"/>
    <col min="1039" max="1039" width="22" style="446" customWidth="1"/>
    <col min="1040" max="1041" width="15.7142857142857" style="446"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49" width="10.5714285714286" style="446"/>
    <col min="1050" max="1050" width="13.4285714285714" style="446" customWidth="1"/>
    <col min="1051"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5.57142857142857" style="446" customWidth="1"/>
    <col min="1285" max="1286" width="3.71428571428571" style="446" customWidth="1"/>
    <col min="1287" max="1287" width="22" style="446" customWidth="1"/>
    <col min="1288" max="1288" width="5.57142857142857" style="446" customWidth="1"/>
    <col min="1289" max="1290" width="3.71428571428571" style="446" customWidth="1"/>
    <col min="1291" max="1291" width="22" style="446" customWidth="1"/>
    <col min="1292" max="1292" width="5.57142857142857" style="446" customWidth="1"/>
    <col min="1293" max="1294" width="3.71428571428571" style="446" customWidth="1"/>
    <col min="1295" max="1295" width="22" style="446" customWidth="1"/>
    <col min="1296" max="1297" width="15.7142857142857" style="446"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5" width="10.5714285714286" style="446"/>
    <col min="1306" max="1306" width="13.4285714285714" style="446" customWidth="1"/>
    <col min="1307"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5.57142857142857" style="446" customWidth="1"/>
    <col min="1541" max="1542" width="3.71428571428571" style="446" customWidth="1"/>
    <col min="1543" max="1543" width="22" style="446" customWidth="1"/>
    <col min="1544" max="1544" width="5.57142857142857" style="446" customWidth="1"/>
    <col min="1545" max="1546" width="3.71428571428571" style="446" customWidth="1"/>
    <col min="1547" max="1547" width="22" style="446" customWidth="1"/>
    <col min="1548" max="1548" width="5.57142857142857" style="446" customWidth="1"/>
    <col min="1549" max="1550" width="3.71428571428571" style="446" customWidth="1"/>
    <col min="1551" max="1551" width="22" style="446" customWidth="1"/>
    <col min="1552" max="1553" width="15.7142857142857" style="446"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1" width="10.5714285714286" style="446"/>
    <col min="1562" max="1562" width="13.4285714285714" style="446" customWidth="1"/>
    <col min="1563"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5.57142857142857" style="446" customWidth="1"/>
    <col min="1797" max="1798" width="3.71428571428571" style="446" customWidth="1"/>
    <col min="1799" max="1799" width="22" style="446" customWidth="1"/>
    <col min="1800" max="1800" width="5.57142857142857" style="446" customWidth="1"/>
    <col min="1801" max="1802" width="3.71428571428571" style="446" customWidth="1"/>
    <col min="1803" max="1803" width="22" style="446" customWidth="1"/>
    <col min="1804" max="1804" width="5.57142857142857" style="446" customWidth="1"/>
    <col min="1805" max="1806" width="3.71428571428571" style="446" customWidth="1"/>
    <col min="1807" max="1807" width="22" style="446" customWidth="1"/>
    <col min="1808" max="1809" width="15.7142857142857" style="446"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7" width="10.5714285714286" style="446"/>
    <col min="1818" max="1818" width="13.4285714285714" style="446" customWidth="1"/>
    <col min="1819"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5.57142857142857" style="446" customWidth="1"/>
    <col min="2053" max="2054" width="3.71428571428571" style="446" customWidth="1"/>
    <col min="2055" max="2055" width="22" style="446" customWidth="1"/>
    <col min="2056" max="2056" width="5.57142857142857" style="446" customWidth="1"/>
    <col min="2057" max="2058" width="3.71428571428571" style="446" customWidth="1"/>
    <col min="2059" max="2059" width="22" style="446" customWidth="1"/>
    <col min="2060" max="2060" width="5.57142857142857" style="446" customWidth="1"/>
    <col min="2061" max="2062" width="3.71428571428571" style="446" customWidth="1"/>
    <col min="2063" max="2063" width="22" style="446" customWidth="1"/>
    <col min="2064" max="2065" width="15.7142857142857" style="446"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3" width="10.5714285714286" style="446"/>
    <col min="2074" max="2074" width="13.4285714285714" style="446" customWidth="1"/>
    <col min="2075"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5.57142857142857" style="446" customWidth="1"/>
    <col min="2309" max="2310" width="3.71428571428571" style="446" customWidth="1"/>
    <col min="2311" max="2311" width="22" style="446" customWidth="1"/>
    <col min="2312" max="2312" width="5.57142857142857" style="446" customWidth="1"/>
    <col min="2313" max="2314" width="3.71428571428571" style="446" customWidth="1"/>
    <col min="2315" max="2315" width="22" style="446" customWidth="1"/>
    <col min="2316" max="2316" width="5.57142857142857" style="446" customWidth="1"/>
    <col min="2317" max="2318" width="3.71428571428571" style="446" customWidth="1"/>
    <col min="2319" max="2319" width="22" style="446" customWidth="1"/>
    <col min="2320" max="2321" width="15.7142857142857" style="446"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29" width="10.5714285714286" style="446"/>
    <col min="2330" max="2330" width="13.4285714285714" style="446" customWidth="1"/>
    <col min="2331"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5.57142857142857" style="446" customWidth="1"/>
    <col min="2565" max="2566" width="3.71428571428571" style="446" customWidth="1"/>
    <col min="2567" max="2567" width="22" style="446" customWidth="1"/>
    <col min="2568" max="2568" width="5.57142857142857" style="446" customWidth="1"/>
    <col min="2569" max="2570" width="3.71428571428571" style="446" customWidth="1"/>
    <col min="2571" max="2571" width="22" style="446" customWidth="1"/>
    <col min="2572" max="2572" width="5.57142857142857" style="446" customWidth="1"/>
    <col min="2573" max="2574" width="3.71428571428571" style="446" customWidth="1"/>
    <col min="2575" max="2575" width="22" style="446" customWidth="1"/>
    <col min="2576" max="2577" width="15.7142857142857" style="446"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5" width="10.5714285714286" style="446"/>
    <col min="2586" max="2586" width="13.4285714285714" style="446" customWidth="1"/>
    <col min="2587"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5.57142857142857" style="446" customWidth="1"/>
    <col min="2821" max="2822" width="3.71428571428571" style="446" customWidth="1"/>
    <col min="2823" max="2823" width="22" style="446" customWidth="1"/>
    <col min="2824" max="2824" width="5.57142857142857" style="446" customWidth="1"/>
    <col min="2825" max="2826" width="3.71428571428571" style="446" customWidth="1"/>
    <col min="2827" max="2827" width="22" style="446" customWidth="1"/>
    <col min="2828" max="2828" width="5.57142857142857" style="446" customWidth="1"/>
    <col min="2829" max="2830" width="3.71428571428571" style="446" customWidth="1"/>
    <col min="2831" max="2831" width="22" style="446" customWidth="1"/>
    <col min="2832" max="2833" width="15.7142857142857" style="446"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1" width="10.5714285714286" style="446"/>
    <col min="2842" max="2842" width="13.4285714285714" style="446" customWidth="1"/>
    <col min="2843"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5.57142857142857" style="446" customWidth="1"/>
    <col min="3077" max="3078" width="3.71428571428571" style="446" customWidth="1"/>
    <col min="3079" max="3079" width="22" style="446" customWidth="1"/>
    <col min="3080" max="3080" width="5.57142857142857" style="446" customWidth="1"/>
    <col min="3081" max="3082" width="3.71428571428571" style="446" customWidth="1"/>
    <col min="3083" max="3083" width="22" style="446" customWidth="1"/>
    <col min="3084" max="3084" width="5.57142857142857" style="446" customWidth="1"/>
    <col min="3085" max="3086" width="3.71428571428571" style="446" customWidth="1"/>
    <col min="3087" max="3087" width="22" style="446" customWidth="1"/>
    <col min="3088" max="3089" width="15.7142857142857" style="446"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7" width="10.5714285714286" style="446"/>
    <col min="3098" max="3098" width="13.4285714285714" style="446" customWidth="1"/>
    <col min="3099"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5.57142857142857" style="446" customWidth="1"/>
    <col min="3333" max="3334" width="3.71428571428571" style="446" customWidth="1"/>
    <col min="3335" max="3335" width="22" style="446" customWidth="1"/>
    <col min="3336" max="3336" width="5.57142857142857" style="446" customWidth="1"/>
    <col min="3337" max="3338" width="3.71428571428571" style="446" customWidth="1"/>
    <col min="3339" max="3339" width="22" style="446" customWidth="1"/>
    <col min="3340" max="3340" width="5.57142857142857" style="446" customWidth="1"/>
    <col min="3341" max="3342" width="3.71428571428571" style="446" customWidth="1"/>
    <col min="3343" max="3343" width="22" style="446" customWidth="1"/>
    <col min="3344" max="3345" width="15.7142857142857" style="446"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3" width="10.5714285714286" style="446"/>
    <col min="3354" max="3354" width="13.4285714285714" style="446" customWidth="1"/>
    <col min="3355"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5.57142857142857" style="446" customWidth="1"/>
    <col min="3589" max="3590" width="3.71428571428571" style="446" customWidth="1"/>
    <col min="3591" max="3591" width="22" style="446" customWidth="1"/>
    <col min="3592" max="3592" width="5.57142857142857" style="446" customWidth="1"/>
    <col min="3593" max="3594" width="3.71428571428571" style="446" customWidth="1"/>
    <col min="3595" max="3595" width="22" style="446" customWidth="1"/>
    <col min="3596" max="3596" width="5.57142857142857" style="446" customWidth="1"/>
    <col min="3597" max="3598" width="3.71428571428571" style="446" customWidth="1"/>
    <col min="3599" max="3599" width="22" style="446" customWidth="1"/>
    <col min="3600" max="3601" width="15.7142857142857" style="446"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09" width="10.5714285714286" style="446"/>
    <col min="3610" max="3610" width="13.4285714285714" style="446" customWidth="1"/>
    <col min="3611"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5.57142857142857" style="446" customWidth="1"/>
    <col min="3845" max="3846" width="3.71428571428571" style="446" customWidth="1"/>
    <col min="3847" max="3847" width="22" style="446" customWidth="1"/>
    <col min="3848" max="3848" width="5.57142857142857" style="446" customWidth="1"/>
    <col min="3849" max="3850" width="3.71428571428571" style="446" customWidth="1"/>
    <col min="3851" max="3851" width="22" style="446" customWidth="1"/>
    <col min="3852" max="3852" width="5.57142857142857" style="446" customWidth="1"/>
    <col min="3853" max="3854" width="3.71428571428571" style="446" customWidth="1"/>
    <col min="3855" max="3855" width="22" style="446" customWidth="1"/>
    <col min="3856" max="3857" width="15.7142857142857" style="446"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5" width="10.5714285714286" style="446"/>
    <col min="3866" max="3866" width="13.4285714285714" style="446" customWidth="1"/>
    <col min="3867"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5.57142857142857" style="446" customWidth="1"/>
    <col min="4101" max="4102" width="3.71428571428571" style="446" customWidth="1"/>
    <col min="4103" max="4103" width="22" style="446" customWidth="1"/>
    <col min="4104" max="4104" width="5.57142857142857" style="446" customWidth="1"/>
    <col min="4105" max="4106" width="3.71428571428571" style="446" customWidth="1"/>
    <col min="4107" max="4107" width="22" style="446" customWidth="1"/>
    <col min="4108" max="4108" width="5.57142857142857" style="446" customWidth="1"/>
    <col min="4109" max="4110" width="3.71428571428571" style="446" customWidth="1"/>
    <col min="4111" max="4111" width="22" style="446" customWidth="1"/>
    <col min="4112" max="4113" width="15.7142857142857" style="446"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1" width="10.5714285714286" style="446"/>
    <col min="4122" max="4122" width="13.4285714285714" style="446" customWidth="1"/>
    <col min="4123"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5.57142857142857" style="446" customWidth="1"/>
    <col min="4357" max="4358" width="3.71428571428571" style="446" customWidth="1"/>
    <col min="4359" max="4359" width="22" style="446" customWidth="1"/>
    <col min="4360" max="4360" width="5.57142857142857" style="446" customWidth="1"/>
    <col min="4361" max="4362" width="3.71428571428571" style="446" customWidth="1"/>
    <col min="4363" max="4363" width="22" style="446" customWidth="1"/>
    <col min="4364" max="4364" width="5.57142857142857" style="446" customWidth="1"/>
    <col min="4365" max="4366" width="3.71428571428571" style="446" customWidth="1"/>
    <col min="4367" max="4367" width="22" style="446" customWidth="1"/>
    <col min="4368" max="4369" width="15.7142857142857" style="446"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7" width="10.5714285714286" style="446"/>
    <col min="4378" max="4378" width="13.4285714285714" style="446" customWidth="1"/>
    <col min="4379"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5.57142857142857" style="446" customWidth="1"/>
    <col min="4613" max="4614" width="3.71428571428571" style="446" customWidth="1"/>
    <col min="4615" max="4615" width="22" style="446" customWidth="1"/>
    <col min="4616" max="4616" width="5.57142857142857" style="446" customWidth="1"/>
    <col min="4617" max="4618" width="3.71428571428571" style="446" customWidth="1"/>
    <col min="4619" max="4619" width="22" style="446" customWidth="1"/>
    <col min="4620" max="4620" width="5.57142857142857" style="446" customWidth="1"/>
    <col min="4621" max="4622" width="3.71428571428571" style="446" customWidth="1"/>
    <col min="4623" max="4623" width="22" style="446" customWidth="1"/>
    <col min="4624" max="4625" width="15.7142857142857" style="446"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3" width="10.5714285714286" style="446"/>
    <col min="4634" max="4634" width="13.4285714285714" style="446" customWidth="1"/>
    <col min="4635"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5.57142857142857" style="446" customWidth="1"/>
    <col min="4869" max="4870" width="3.71428571428571" style="446" customWidth="1"/>
    <col min="4871" max="4871" width="22" style="446" customWidth="1"/>
    <col min="4872" max="4872" width="5.57142857142857" style="446" customWidth="1"/>
    <col min="4873" max="4874" width="3.71428571428571" style="446" customWidth="1"/>
    <col min="4875" max="4875" width="22" style="446" customWidth="1"/>
    <col min="4876" max="4876" width="5.57142857142857" style="446" customWidth="1"/>
    <col min="4877" max="4878" width="3.71428571428571" style="446" customWidth="1"/>
    <col min="4879" max="4879" width="22" style="446" customWidth="1"/>
    <col min="4880" max="4881" width="15.7142857142857" style="446"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89" width="10.5714285714286" style="446"/>
    <col min="4890" max="4890" width="13.4285714285714" style="446" customWidth="1"/>
    <col min="4891"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5.57142857142857" style="446" customWidth="1"/>
    <col min="5125" max="5126" width="3.71428571428571" style="446" customWidth="1"/>
    <col min="5127" max="5127" width="22" style="446" customWidth="1"/>
    <col min="5128" max="5128" width="5.57142857142857" style="446" customWidth="1"/>
    <col min="5129" max="5130" width="3.71428571428571" style="446" customWidth="1"/>
    <col min="5131" max="5131" width="22" style="446" customWidth="1"/>
    <col min="5132" max="5132" width="5.57142857142857" style="446" customWidth="1"/>
    <col min="5133" max="5134" width="3.71428571428571" style="446" customWidth="1"/>
    <col min="5135" max="5135" width="22" style="446" customWidth="1"/>
    <col min="5136" max="5137" width="15.7142857142857" style="446"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5" width="10.5714285714286" style="446"/>
    <col min="5146" max="5146" width="13.4285714285714" style="446" customWidth="1"/>
    <col min="5147"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5.57142857142857" style="446" customWidth="1"/>
    <col min="5381" max="5382" width="3.71428571428571" style="446" customWidth="1"/>
    <col min="5383" max="5383" width="22" style="446" customWidth="1"/>
    <col min="5384" max="5384" width="5.57142857142857" style="446" customWidth="1"/>
    <col min="5385" max="5386" width="3.71428571428571" style="446" customWidth="1"/>
    <col min="5387" max="5387" width="22" style="446" customWidth="1"/>
    <col min="5388" max="5388" width="5.57142857142857" style="446" customWidth="1"/>
    <col min="5389" max="5390" width="3.71428571428571" style="446" customWidth="1"/>
    <col min="5391" max="5391" width="22" style="446" customWidth="1"/>
    <col min="5392" max="5393" width="15.7142857142857" style="446"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1" width="10.5714285714286" style="446"/>
    <col min="5402" max="5402" width="13.4285714285714" style="446" customWidth="1"/>
    <col min="5403"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5.57142857142857" style="446" customWidth="1"/>
    <col min="5637" max="5638" width="3.71428571428571" style="446" customWidth="1"/>
    <col min="5639" max="5639" width="22" style="446" customWidth="1"/>
    <col min="5640" max="5640" width="5.57142857142857" style="446" customWidth="1"/>
    <col min="5641" max="5642" width="3.71428571428571" style="446" customWidth="1"/>
    <col min="5643" max="5643" width="22" style="446" customWidth="1"/>
    <col min="5644" max="5644" width="5.57142857142857" style="446" customWidth="1"/>
    <col min="5645" max="5646" width="3.71428571428571" style="446" customWidth="1"/>
    <col min="5647" max="5647" width="22" style="446" customWidth="1"/>
    <col min="5648" max="5649" width="15.7142857142857" style="446"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7" width="10.5714285714286" style="446"/>
    <col min="5658" max="5658" width="13.4285714285714" style="446" customWidth="1"/>
    <col min="5659"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5.57142857142857" style="446" customWidth="1"/>
    <col min="5893" max="5894" width="3.71428571428571" style="446" customWidth="1"/>
    <col min="5895" max="5895" width="22" style="446" customWidth="1"/>
    <col min="5896" max="5896" width="5.57142857142857" style="446" customWidth="1"/>
    <col min="5897" max="5898" width="3.71428571428571" style="446" customWidth="1"/>
    <col min="5899" max="5899" width="22" style="446" customWidth="1"/>
    <col min="5900" max="5900" width="5.57142857142857" style="446" customWidth="1"/>
    <col min="5901" max="5902" width="3.71428571428571" style="446" customWidth="1"/>
    <col min="5903" max="5903" width="22" style="446" customWidth="1"/>
    <col min="5904" max="5905" width="15.7142857142857" style="446"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3" width="10.5714285714286" style="446"/>
    <col min="5914" max="5914" width="13.4285714285714" style="446" customWidth="1"/>
    <col min="5915"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5.57142857142857" style="446" customWidth="1"/>
    <col min="6149" max="6150" width="3.71428571428571" style="446" customWidth="1"/>
    <col min="6151" max="6151" width="22" style="446" customWidth="1"/>
    <col min="6152" max="6152" width="5.57142857142857" style="446" customWidth="1"/>
    <col min="6153" max="6154" width="3.71428571428571" style="446" customWidth="1"/>
    <col min="6155" max="6155" width="22" style="446" customWidth="1"/>
    <col min="6156" max="6156" width="5.57142857142857" style="446" customWidth="1"/>
    <col min="6157" max="6158" width="3.71428571428571" style="446" customWidth="1"/>
    <col min="6159" max="6159" width="22" style="446" customWidth="1"/>
    <col min="6160" max="6161" width="15.7142857142857" style="446"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69" width="10.5714285714286" style="446"/>
    <col min="6170" max="6170" width="13.4285714285714" style="446" customWidth="1"/>
    <col min="6171"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5.57142857142857" style="446" customWidth="1"/>
    <col min="6405" max="6406" width="3.71428571428571" style="446" customWidth="1"/>
    <col min="6407" max="6407" width="22" style="446" customWidth="1"/>
    <col min="6408" max="6408" width="5.57142857142857" style="446" customWidth="1"/>
    <col min="6409" max="6410" width="3.71428571428571" style="446" customWidth="1"/>
    <col min="6411" max="6411" width="22" style="446" customWidth="1"/>
    <col min="6412" max="6412" width="5.57142857142857" style="446" customWidth="1"/>
    <col min="6413" max="6414" width="3.71428571428571" style="446" customWidth="1"/>
    <col min="6415" max="6415" width="22" style="446" customWidth="1"/>
    <col min="6416" max="6417" width="15.7142857142857" style="446"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5" width="10.5714285714286" style="446"/>
    <col min="6426" max="6426" width="13.4285714285714" style="446" customWidth="1"/>
    <col min="6427"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5.57142857142857" style="446" customWidth="1"/>
    <col min="6661" max="6662" width="3.71428571428571" style="446" customWidth="1"/>
    <col min="6663" max="6663" width="22" style="446" customWidth="1"/>
    <col min="6664" max="6664" width="5.57142857142857" style="446" customWidth="1"/>
    <col min="6665" max="6666" width="3.71428571428571" style="446" customWidth="1"/>
    <col min="6667" max="6667" width="22" style="446" customWidth="1"/>
    <col min="6668" max="6668" width="5.57142857142857" style="446" customWidth="1"/>
    <col min="6669" max="6670" width="3.71428571428571" style="446" customWidth="1"/>
    <col min="6671" max="6671" width="22" style="446" customWidth="1"/>
    <col min="6672" max="6673" width="15.7142857142857" style="446"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1" width="10.5714285714286" style="446"/>
    <col min="6682" max="6682" width="13.4285714285714" style="446" customWidth="1"/>
    <col min="6683"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5.57142857142857" style="446" customWidth="1"/>
    <col min="6917" max="6918" width="3.71428571428571" style="446" customWidth="1"/>
    <col min="6919" max="6919" width="22" style="446" customWidth="1"/>
    <col min="6920" max="6920" width="5.57142857142857" style="446" customWidth="1"/>
    <col min="6921" max="6922" width="3.71428571428571" style="446" customWidth="1"/>
    <col min="6923" max="6923" width="22" style="446" customWidth="1"/>
    <col min="6924" max="6924" width="5.57142857142857" style="446" customWidth="1"/>
    <col min="6925" max="6926" width="3.71428571428571" style="446" customWidth="1"/>
    <col min="6927" max="6927" width="22" style="446" customWidth="1"/>
    <col min="6928" max="6929" width="15.7142857142857" style="446"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7" width="10.5714285714286" style="446"/>
    <col min="6938" max="6938" width="13.4285714285714" style="446" customWidth="1"/>
    <col min="6939"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5.57142857142857" style="446" customWidth="1"/>
    <col min="7173" max="7174" width="3.71428571428571" style="446" customWidth="1"/>
    <col min="7175" max="7175" width="22" style="446" customWidth="1"/>
    <col min="7176" max="7176" width="5.57142857142857" style="446" customWidth="1"/>
    <col min="7177" max="7178" width="3.71428571428571" style="446" customWidth="1"/>
    <col min="7179" max="7179" width="22" style="446" customWidth="1"/>
    <col min="7180" max="7180" width="5.57142857142857" style="446" customWidth="1"/>
    <col min="7181" max="7182" width="3.71428571428571" style="446" customWidth="1"/>
    <col min="7183" max="7183" width="22" style="446" customWidth="1"/>
    <col min="7184" max="7185" width="15.7142857142857" style="446"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3" width="10.5714285714286" style="446"/>
    <col min="7194" max="7194" width="13.4285714285714" style="446" customWidth="1"/>
    <col min="7195"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5.57142857142857" style="446" customWidth="1"/>
    <col min="7429" max="7430" width="3.71428571428571" style="446" customWidth="1"/>
    <col min="7431" max="7431" width="22" style="446" customWidth="1"/>
    <col min="7432" max="7432" width="5.57142857142857" style="446" customWidth="1"/>
    <col min="7433" max="7434" width="3.71428571428571" style="446" customWidth="1"/>
    <col min="7435" max="7435" width="22" style="446" customWidth="1"/>
    <col min="7436" max="7436" width="5.57142857142857" style="446" customWidth="1"/>
    <col min="7437" max="7438" width="3.71428571428571" style="446" customWidth="1"/>
    <col min="7439" max="7439" width="22" style="446" customWidth="1"/>
    <col min="7440" max="7441" width="15.7142857142857" style="446"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49" width="10.5714285714286" style="446"/>
    <col min="7450" max="7450" width="13.4285714285714" style="446" customWidth="1"/>
    <col min="7451"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5.57142857142857" style="446" customWidth="1"/>
    <col min="7685" max="7686" width="3.71428571428571" style="446" customWidth="1"/>
    <col min="7687" max="7687" width="22" style="446" customWidth="1"/>
    <col min="7688" max="7688" width="5.57142857142857" style="446" customWidth="1"/>
    <col min="7689" max="7690" width="3.71428571428571" style="446" customWidth="1"/>
    <col min="7691" max="7691" width="22" style="446" customWidth="1"/>
    <col min="7692" max="7692" width="5.57142857142857" style="446" customWidth="1"/>
    <col min="7693" max="7694" width="3.71428571428571" style="446" customWidth="1"/>
    <col min="7695" max="7695" width="22" style="446" customWidth="1"/>
    <col min="7696" max="7697" width="15.7142857142857" style="446"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5" width="10.5714285714286" style="446"/>
    <col min="7706" max="7706" width="13.4285714285714" style="446" customWidth="1"/>
    <col min="7707"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5.57142857142857" style="446" customWidth="1"/>
    <col min="7941" max="7942" width="3.71428571428571" style="446" customWidth="1"/>
    <col min="7943" max="7943" width="22" style="446" customWidth="1"/>
    <col min="7944" max="7944" width="5.57142857142857" style="446" customWidth="1"/>
    <col min="7945" max="7946" width="3.71428571428571" style="446" customWidth="1"/>
    <col min="7947" max="7947" width="22" style="446" customWidth="1"/>
    <col min="7948" max="7948" width="5.57142857142857" style="446" customWidth="1"/>
    <col min="7949" max="7950" width="3.71428571428571" style="446" customWidth="1"/>
    <col min="7951" max="7951" width="22" style="446" customWidth="1"/>
    <col min="7952" max="7953" width="15.7142857142857" style="446"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1" width="10.5714285714286" style="446"/>
    <col min="7962" max="7962" width="13.4285714285714" style="446" customWidth="1"/>
    <col min="7963"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5.57142857142857" style="446" customWidth="1"/>
    <col min="8197" max="8198" width="3.71428571428571" style="446" customWidth="1"/>
    <col min="8199" max="8199" width="22" style="446" customWidth="1"/>
    <col min="8200" max="8200" width="5.57142857142857" style="446" customWidth="1"/>
    <col min="8201" max="8202" width="3.71428571428571" style="446" customWidth="1"/>
    <col min="8203" max="8203" width="22" style="446" customWidth="1"/>
    <col min="8204" max="8204" width="5.57142857142857" style="446" customWidth="1"/>
    <col min="8205" max="8206" width="3.71428571428571" style="446" customWidth="1"/>
    <col min="8207" max="8207" width="22" style="446" customWidth="1"/>
    <col min="8208" max="8209" width="15.7142857142857" style="446"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7" width="10.5714285714286" style="446"/>
    <col min="8218" max="8218" width="13.4285714285714" style="446" customWidth="1"/>
    <col min="8219"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5.57142857142857" style="446" customWidth="1"/>
    <col min="8453" max="8454" width="3.71428571428571" style="446" customWidth="1"/>
    <col min="8455" max="8455" width="22" style="446" customWidth="1"/>
    <col min="8456" max="8456" width="5.57142857142857" style="446" customWidth="1"/>
    <col min="8457" max="8458" width="3.71428571428571" style="446" customWidth="1"/>
    <col min="8459" max="8459" width="22" style="446" customWidth="1"/>
    <col min="8460" max="8460" width="5.57142857142857" style="446" customWidth="1"/>
    <col min="8461" max="8462" width="3.71428571428571" style="446" customWidth="1"/>
    <col min="8463" max="8463" width="22" style="446" customWidth="1"/>
    <col min="8464" max="8465" width="15.7142857142857" style="446"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3" width="10.5714285714286" style="446"/>
    <col min="8474" max="8474" width="13.4285714285714" style="446" customWidth="1"/>
    <col min="8475"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5.57142857142857" style="446" customWidth="1"/>
    <col min="8709" max="8710" width="3.71428571428571" style="446" customWidth="1"/>
    <col min="8711" max="8711" width="22" style="446" customWidth="1"/>
    <col min="8712" max="8712" width="5.57142857142857" style="446" customWidth="1"/>
    <col min="8713" max="8714" width="3.71428571428571" style="446" customWidth="1"/>
    <col min="8715" max="8715" width="22" style="446" customWidth="1"/>
    <col min="8716" max="8716" width="5.57142857142857" style="446" customWidth="1"/>
    <col min="8717" max="8718" width="3.71428571428571" style="446" customWidth="1"/>
    <col min="8719" max="8719" width="22" style="446" customWidth="1"/>
    <col min="8720" max="8721" width="15.7142857142857" style="446"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29" width="10.5714285714286" style="446"/>
    <col min="8730" max="8730" width="13.4285714285714" style="446" customWidth="1"/>
    <col min="8731"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5.57142857142857" style="446" customWidth="1"/>
    <col min="8965" max="8966" width="3.71428571428571" style="446" customWidth="1"/>
    <col min="8967" max="8967" width="22" style="446" customWidth="1"/>
    <col min="8968" max="8968" width="5.57142857142857" style="446" customWidth="1"/>
    <col min="8969" max="8970" width="3.71428571428571" style="446" customWidth="1"/>
    <col min="8971" max="8971" width="22" style="446" customWidth="1"/>
    <col min="8972" max="8972" width="5.57142857142857" style="446" customWidth="1"/>
    <col min="8973" max="8974" width="3.71428571428571" style="446" customWidth="1"/>
    <col min="8975" max="8975" width="22" style="446" customWidth="1"/>
    <col min="8976" max="8977" width="15.7142857142857" style="446"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5" width="10.5714285714286" style="446"/>
    <col min="8986" max="8986" width="13.4285714285714" style="446" customWidth="1"/>
    <col min="8987"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5.57142857142857" style="446" customWidth="1"/>
    <col min="9221" max="9222" width="3.71428571428571" style="446" customWidth="1"/>
    <col min="9223" max="9223" width="22" style="446" customWidth="1"/>
    <col min="9224" max="9224" width="5.57142857142857" style="446" customWidth="1"/>
    <col min="9225" max="9226" width="3.71428571428571" style="446" customWidth="1"/>
    <col min="9227" max="9227" width="22" style="446" customWidth="1"/>
    <col min="9228" max="9228" width="5.57142857142857" style="446" customWidth="1"/>
    <col min="9229" max="9230" width="3.71428571428571" style="446" customWidth="1"/>
    <col min="9231" max="9231" width="22" style="446" customWidth="1"/>
    <col min="9232" max="9233" width="15.7142857142857" style="446"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1" width="10.5714285714286" style="446"/>
    <col min="9242" max="9242" width="13.4285714285714" style="446" customWidth="1"/>
    <col min="9243"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5.57142857142857" style="446" customWidth="1"/>
    <col min="9477" max="9478" width="3.71428571428571" style="446" customWidth="1"/>
    <col min="9479" max="9479" width="22" style="446" customWidth="1"/>
    <col min="9480" max="9480" width="5.57142857142857" style="446" customWidth="1"/>
    <col min="9481" max="9482" width="3.71428571428571" style="446" customWidth="1"/>
    <col min="9483" max="9483" width="22" style="446" customWidth="1"/>
    <col min="9484" max="9484" width="5.57142857142857" style="446" customWidth="1"/>
    <col min="9485" max="9486" width="3.71428571428571" style="446" customWidth="1"/>
    <col min="9487" max="9487" width="22" style="446" customWidth="1"/>
    <col min="9488" max="9489" width="15.7142857142857" style="446"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7" width="10.5714285714286" style="446"/>
    <col min="9498" max="9498" width="13.4285714285714" style="446" customWidth="1"/>
    <col min="9499"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5.57142857142857" style="446" customWidth="1"/>
    <col min="9733" max="9734" width="3.71428571428571" style="446" customWidth="1"/>
    <col min="9735" max="9735" width="22" style="446" customWidth="1"/>
    <col min="9736" max="9736" width="5.57142857142857" style="446" customWidth="1"/>
    <col min="9737" max="9738" width="3.71428571428571" style="446" customWidth="1"/>
    <col min="9739" max="9739" width="22" style="446" customWidth="1"/>
    <col min="9740" max="9740" width="5.57142857142857" style="446" customWidth="1"/>
    <col min="9741" max="9742" width="3.71428571428571" style="446" customWidth="1"/>
    <col min="9743" max="9743" width="22" style="446" customWidth="1"/>
    <col min="9744" max="9745" width="15.7142857142857" style="446"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3" width="10.5714285714286" style="446"/>
    <col min="9754" max="9754" width="13.4285714285714" style="446" customWidth="1"/>
    <col min="9755"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5.57142857142857" style="446" customWidth="1"/>
    <col min="9989" max="9990" width="3.71428571428571" style="446" customWidth="1"/>
    <col min="9991" max="9991" width="22" style="446" customWidth="1"/>
    <col min="9992" max="9992" width="5.57142857142857" style="446" customWidth="1"/>
    <col min="9993" max="9994" width="3.71428571428571" style="446" customWidth="1"/>
    <col min="9995" max="9995" width="22" style="446" customWidth="1"/>
    <col min="9996" max="9996" width="5.57142857142857" style="446" customWidth="1"/>
    <col min="9997" max="9998" width="3.71428571428571" style="446" customWidth="1"/>
    <col min="9999" max="9999" width="22" style="446" customWidth="1"/>
    <col min="10000" max="10001" width="15.7142857142857" style="446"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09" width="10.5714285714286" style="446"/>
    <col min="10010" max="10010" width="13.4285714285714" style="446" customWidth="1"/>
    <col min="10011"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5.57142857142857" style="446" customWidth="1"/>
    <col min="10245" max="10246" width="3.71428571428571" style="446" customWidth="1"/>
    <col min="10247" max="10247" width="22" style="446" customWidth="1"/>
    <col min="10248" max="10248" width="5.57142857142857" style="446" customWidth="1"/>
    <col min="10249" max="10250" width="3.71428571428571" style="446" customWidth="1"/>
    <col min="10251" max="10251" width="22" style="446" customWidth="1"/>
    <col min="10252" max="10252" width="5.57142857142857" style="446" customWidth="1"/>
    <col min="10253" max="10254" width="3.71428571428571" style="446" customWidth="1"/>
    <col min="10255" max="10255" width="22" style="446" customWidth="1"/>
    <col min="10256" max="10257" width="15.7142857142857" style="446"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5" width="10.5714285714286" style="446"/>
    <col min="10266" max="10266" width="13.4285714285714" style="446" customWidth="1"/>
    <col min="10267"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5.57142857142857" style="446" customWidth="1"/>
    <col min="10501" max="10502" width="3.71428571428571" style="446" customWidth="1"/>
    <col min="10503" max="10503" width="22" style="446" customWidth="1"/>
    <col min="10504" max="10504" width="5.57142857142857" style="446" customWidth="1"/>
    <col min="10505" max="10506" width="3.71428571428571" style="446" customWidth="1"/>
    <col min="10507" max="10507" width="22" style="446" customWidth="1"/>
    <col min="10508" max="10508" width="5.57142857142857" style="446" customWidth="1"/>
    <col min="10509" max="10510" width="3.71428571428571" style="446" customWidth="1"/>
    <col min="10511" max="10511" width="22" style="446" customWidth="1"/>
    <col min="10512" max="10513" width="15.7142857142857" style="446"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1" width="10.5714285714286" style="446"/>
    <col min="10522" max="10522" width="13.4285714285714" style="446" customWidth="1"/>
    <col min="10523"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5.57142857142857" style="446" customWidth="1"/>
    <col min="10757" max="10758" width="3.71428571428571" style="446" customWidth="1"/>
    <col min="10759" max="10759" width="22" style="446" customWidth="1"/>
    <col min="10760" max="10760" width="5.57142857142857" style="446" customWidth="1"/>
    <col min="10761" max="10762" width="3.71428571428571" style="446" customWidth="1"/>
    <col min="10763" max="10763" width="22" style="446" customWidth="1"/>
    <col min="10764" max="10764" width="5.57142857142857" style="446" customWidth="1"/>
    <col min="10765" max="10766" width="3.71428571428571" style="446" customWidth="1"/>
    <col min="10767" max="10767" width="22" style="446" customWidth="1"/>
    <col min="10768" max="10769" width="15.7142857142857" style="446"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7" width="10.5714285714286" style="446"/>
    <col min="10778" max="10778" width="13.4285714285714" style="446" customWidth="1"/>
    <col min="10779"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5.57142857142857" style="446" customWidth="1"/>
    <col min="11013" max="11014" width="3.71428571428571" style="446" customWidth="1"/>
    <col min="11015" max="11015" width="22" style="446" customWidth="1"/>
    <col min="11016" max="11016" width="5.57142857142857" style="446" customWidth="1"/>
    <col min="11017" max="11018" width="3.71428571428571" style="446" customWidth="1"/>
    <col min="11019" max="11019" width="22" style="446" customWidth="1"/>
    <col min="11020" max="11020" width="5.57142857142857" style="446" customWidth="1"/>
    <col min="11021" max="11022" width="3.71428571428571" style="446" customWidth="1"/>
    <col min="11023" max="11023" width="22" style="446" customWidth="1"/>
    <col min="11024" max="11025" width="15.7142857142857" style="446"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3" width="10.5714285714286" style="446"/>
    <col min="11034" max="11034" width="13.4285714285714" style="446" customWidth="1"/>
    <col min="11035"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5.57142857142857" style="446" customWidth="1"/>
    <col min="11269" max="11270" width="3.71428571428571" style="446" customWidth="1"/>
    <col min="11271" max="11271" width="22" style="446" customWidth="1"/>
    <col min="11272" max="11272" width="5.57142857142857" style="446" customWidth="1"/>
    <col min="11273" max="11274" width="3.71428571428571" style="446" customWidth="1"/>
    <col min="11275" max="11275" width="22" style="446" customWidth="1"/>
    <col min="11276" max="11276" width="5.57142857142857" style="446" customWidth="1"/>
    <col min="11277" max="11278" width="3.71428571428571" style="446" customWidth="1"/>
    <col min="11279" max="11279" width="22" style="446" customWidth="1"/>
    <col min="11280" max="11281" width="15.7142857142857" style="446"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89" width="10.5714285714286" style="446"/>
    <col min="11290" max="11290" width="13.4285714285714" style="446" customWidth="1"/>
    <col min="11291"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5.57142857142857" style="446" customWidth="1"/>
    <col min="11525" max="11526" width="3.71428571428571" style="446" customWidth="1"/>
    <col min="11527" max="11527" width="22" style="446" customWidth="1"/>
    <col min="11528" max="11528" width="5.57142857142857" style="446" customWidth="1"/>
    <col min="11529" max="11530" width="3.71428571428571" style="446" customWidth="1"/>
    <col min="11531" max="11531" width="22" style="446" customWidth="1"/>
    <col min="11532" max="11532" width="5.57142857142857" style="446" customWidth="1"/>
    <col min="11533" max="11534" width="3.71428571428571" style="446" customWidth="1"/>
    <col min="11535" max="11535" width="22" style="446" customWidth="1"/>
    <col min="11536" max="11537" width="15.7142857142857" style="446"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5" width="10.5714285714286" style="446"/>
    <col min="11546" max="11546" width="13.4285714285714" style="446" customWidth="1"/>
    <col min="11547"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5.57142857142857" style="446" customWidth="1"/>
    <col min="11781" max="11782" width="3.71428571428571" style="446" customWidth="1"/>
    <col min="11783" max="11783" width="22" style="446" customWidth="1"/>
    <col min="11784" max="11784" width="5.57142857142857" style="446" customWidth="1"/>
    <col min="11785" max="11786" width="3.71428571428571" style="446" customWidth="1"/>
    <col min="11787" max="11787" width="22" style="446" customWidth="1"/>
    <col min="11788" max="11788" width="5.57142857142857" style="446" customWidth="1"/>
    <col min="11789" max="11790" width="3.71428571428571" style="446" customWidth="1"/>
    <col min="11791" max="11791" width="22" style="446" customWidth="1"/>
    <col min="11792" max="11793" width="15.7142857142857" style="446"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1" width="10.5714285714286" style="446"/>
    <col min="11802" max="11802" width="13.4285714285714" style="446" customWidth="1"/>
    <col min="11803"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5.57142857142857" style="446" customWidth="1"/>
    <col min="12037" max="12038" width="3.71428571428571" style="446" customWidth="1"/>
    <col min="12039" max="12039" width="22" style="446" customWidth="1"/>
    <col min="12040" max="12040" width="5.57142857142857" style="446" customWidth="1"/>
    <col min="12041" max="12042" width="3.71428571428571" style="446" customWidth="1"/>
    <col min="12043" max="12043" width="22" style="446" customWidth="1"/>
    <col min="12044" max="12044" width="5.57142857142857" style="446" customWidth="1"/>
    <col min="12045" max="12046" width="3.71428571428571" style="446" customWidth="1"/>
    <col min="12047" max="12047" width="22" style="446" customWidth="1"/>
    <col min="12048" max="12049" width="15.7142857142857" style="446"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7" width="10.5714285714286" style="446"/>
    <col min="12058" max="12058" width="13.4285714285714" style="446" customWidth="1"/>
    <col min="12059"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5.57142857142857" style="446" customWidth="1"/>
    <col min="12293" max="12294" width="3.71428571428571" style="446" customWidth="1"/>
    <col min="12295" max="12295" width="22" style="446" customWidth="1"/>
    <col min="12296" max="12296" width="5.57142857142857" style="446" customWidth="1"/>
    <col min="12297" max="12298" width="3.71428571428571" style="446" customWidth="1"/>
    <col min="12299" max="12299" width="22" style="446" customWidth="1"/>
    <col min="12300" max="12300" width="5.57142857142857" style="446" customWidth="1"/>
    <col min="12301" max="12302" width="3.71428571428571" style="446" customWidth="1"/>
    <col min="12303" max="12303" width="22" style="446" customWidth="1"/>
    <col min="12304" max="12305" width="15.7142857142857" style="446"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3" width="10.5714285714286" style="446"/>
    <col min="12314" max="12314" width="13.4285714285714" style="446" customWidth="1"/>
    <col min="12315"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5.57142857142857" style="446" customWidth="1"/>
    <col min="12549" max="12550" width="3.71428571428571" style="446" customWidth="1"/>
    <col min="12551" max="12551" width="22" style="446" customWidth="1"/>
    <col min="12552" max="12552" width="5.57142857142857" style="446" customWidth="1"/>
    <col min="12553" max="12554" width="3.71428571428571" style="446" customWidth="1"/>
    <col min="12555" max="12555" width="22" style="446" customWidth="1"/>
    <col min="12556" max="12556" width="5.57142857142857" style="446" customWidth="1"/>
    <col min="12557" max="12558" width="3.71428571428571" style="446" customWidth="1"/>
    <col min="12559" max="12559" width="22" style="446" customWidth="1"/>
    <col min="12560" max="12561" width="15.7142857142857" style="446"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69" width="10.5714285714286" style="446"/>
    <col min="12570" max="12570" width="13.4285714285714" style="446" customWidth="1"/>
    <col min="12571"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5.57142857142857" style="446" customWidth="1"/>
    <col min="12805" max="12806" width="3.71428571428571" style="446" customWidth="1"/>
    <col min="12807" max="12807" width="22" style="446" customWidth="1"/>
    <col min="12808" max="12808" width="5.57142857142857" style="446" customWidth="1"/>
    <col min="12809" max="12810" width="3.71428571428571" style="446" customWidth="1"/>
    <col min="12811" max="12811" width="22" style="446" customWidth="1"/>
    <col min="12812" max="12812" width="5.57142857142857" style="446" customWidth="1"/>
    <col min="12813" max="12814" width="3.71428571428571" style="446" customWidth="1"/>
    <col min="12815" max="12815" width="22" style="446" customWidth="1"/>
    <col min="12816" max="12817" width="15.7142857142857" style="446"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5" width="10.5714285714286" style="446"/>
    <col min="12826" max="12826" width="13.4285714285714" style="446" customWidth="1"/>
    <col min="12827"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5.57142857142857" style="446" customWidth="1"/>
    <col min="13061" max="13062" width="3.71428571428571" style="446" customWidth="1"/>
    <col min="13063" max="13063" width="22" style="446" customWidth="1"/>
    <col min="13064" max="13064" width="5.57142857142857" style="446" customWidth="1"/>
    <col min="13065" max="13066" width="3.71428571428571" style="446" customWidth="1"/>
    <col min="13067" max="13067" width="22" style="446" customWidth="1"/>
    <col min="13068" max="13068" width="5.57142857142857" style="446" customWidth="1"/>
    <col min="13069" max="13070" width="3.71428571428571" style="446" customWidth="1"/>
    <col min="13071" max="13071" width="22" style="446" customWidth="1"/>
    <col min="13072" max="13073" width="15.7142857142857" style="446"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1" width="10.5714285714286" style="446"/>
    <col min="13082" max="13082" width="13.4285714285714" style="446" customWidth="1"/>
    <col min="13083"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5.57142857142857" style="446" customWidth="1"/>
    <col min="13317" max="13318" width="3.71428571428571" style="446" customWidth="1"/>
    <col min="13319" max="13319" width="22" style="446" customWidth="1"/>
    <col min="13320" max="13320" width="5.57142857142857" style="446" customWidth="1"/>
    <col min="13321" max="13322" width="3.71428571428571" style="446" customWidth="1"/>
    <col min="13323" max="13323" width="22" style="446" customWidth="1"/>
    <col min="13324" max="13324" width="5.57142857142857" style="446" customWidth="1"/>
    <col min="13325" max="13326" width="3.71428571428571" style="446" customWidth="1"/>
    <col min="13327" max="13327" width="22" style="446" customWidth="1"/>
    <col min="13328" max="13329" width="15.7142857142857" style="446"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7" width="10.5714285714286" style="446"/>
    <col min="13338" max="13338" width="13.4285714285714" style="446" customWidth="1"/>
    <col min="13339"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5.57142857142857" style="446" customWidth="1"/>
    <col min="13573" max="13574" width="3.71428571428571" style="446" customWidth="1"/>
    <col min="13575" max="13575" width="22" style="446" customWidth="1"/>
    <col min="13576" max="13576" width="5.57142857142857" style="446" customWidth="1"/>
    <col min="13577" max="13578" width="3.71428571428571" style="446" customWidth="1"/>
    <col min="13579" max="13579" width="22" style="446" customWidth="1"/>
    <col min="13580" max="13580" width="5.57142857142857" style="446" customWidth="1"/>
    <col min="13581" max="13582" width="3.71428571428571" style="446" customWidth="1"/>
    <col min="13583" max="13583" width="22" style="446" customWidth="1"/>
    <col min="13584" max="13585" width="15.7142857142857" style="446"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3" width="10.5714285714286" style="446"/>
    <col min="13594" max="13594" width="13.4285714285714" style="446" customWidth="1"/>
    <col min="13595"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5.57142857142857" style="446" customWidth="1"/>
    <col min="13829" max="13830" width="3.71428571428571" style="446" customWidth="1"/>
    <col min="13831" max="13831" width="22" style="446" customWidth="1"/>
    <col min="13832" max="13832" width="5.57142857142857" style="446" customWidth="1"/>
    <col min="13833" max="13834" width="3.71428571428571" style="446" customWidth="1"/>
    <col min="13835" max="13835" width="22" style="446" customWidth="1"/>
    <col min="13836" max="13836" width="5.57142857142857" style="446" customWidth="1"/>
    <col min="13837" max="13838" width="3.71428571428571" style="446" customWidth="1"/>
    <col min="13839" max="13839" width="22" style="446" customWidth="1"/>
    <col min="13840" max="13841" width="15.7142857142857" style="446"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49" width="10.5714285714286" style="446"/>
    <col min="13850" max="13850" width="13.4285714285714" style="446" customWidth="1"/>
    <col min="13851"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5.57142857142857" style="446" customWidth="1"/>
    <col min="14085" max="14086" width="3.71428571428571" style="446" customWidth="1"/>
    <col min="14087" max="14087" width="22" style="446" customWidth="1"/>
    <col min="14088" max="14088" width="5.57142857142857" style="446" customWidth="1"/>
    <col min="14089" max="14090" width="3.71428571428571" style="446" customWidth="1"/>
    <col min="14091" max="14091" width="22" style="446" customWidth="1"/>
    <col min="14092" max="14092" width="5.57142857142857" style="446" customWidth="1"/>
    <col min="14093" max="14094" width="3.71428571428571" style="446" customWidth="1"/>
    <col min="14095" max="14095" width="22" style="446" customWidth="1"/>
    <col min="14096" max="14097" width="15.7142857142857" style="446"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5" width="10.5714285714286" style="446"/>
    <col min="14106" max="14106" width="13.4285714285714" style="446" customWidth="1"/>
    <col min="14107"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5.57142857142857" style="446" customWidth="1"/>
    <col min="14341" max="14342" width="3.71428571428571" style="446" customWidth="1"/>
    <col min="14343" max="14343" width="22" style="446" customWidth="1"/>
    <col min="14344" max="14344" width="5.57142857142857" style="446" customWidth="1"/>
    <col min="14345" max="14346" width="3.71428571428571" style="446" customWidth="1"/>
    <col min="14347" max="14347" width="22" style="446" customWidth="1"/>
    <col min="14348" max="14348" width="5.57142857142857" style="446" customWidth="1"/>
    <col min="14349" max="14350" width="3.71428571428571" style="446" customWidth="1"/>
    <col min="14351" max="14351" width="22" style="446" customWidth="1"/>
    <col min="14352" max="14353" width="15.7142857142857" style="446"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1" width="10.5714285714286" style="446"/>
    <col min="14362" max="14362" width="13.4285714285714" style="446" customWidth="1"/>
    <col min="14363"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5.57142857142857" style="446" customWidth="1"/>
    <col min="14597" max="14598" width="3.71428571428571" style="446" customWidth="1"/>
    <col min="14599" max="14599" width="22" style="446" customWidth="1"/>
    <col min="14600" max="14600" width="5.57142857142857" style="446" customWidth="1"/>
    <col min="14601" max="14602" width="3.71428571428571" style="446" customWidth="1"/>
    <col min="14603" max="14603" width="22" style="446" customWidth="1"/>
    <col min="14604" max="14604" width="5.57142857142857" style="446" customWidth="1"/>
    <col min="14605" max="14606" width="3.71428571428571" style="446" customWidth="1"/>
    <col min="14607" max="14607" width="22" style="446" customWidth="1"/>
    <col min="14608" max="14609" width="15.7142857142857" style="446"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7" width="10.5714285714286" style="446"/>
    <col min="14618" max="14618" width="13.4285714285714" style="446" customWidth="1"/>
    <col min="14619"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5.57142857142857" style="446" customWidth="1"/>
    <col min="14853" max="14854" width="3.71428571428571" style="446" customWidth="1"/>
    <col min="14855" max="14855" width="22" style="446" customWidth="1"/>
    <col min="14856" max="14856" width="5.57142857142857" style="446" customWidth="1"/>
    <col min="14857" max="14858" width="3.71428571428571" style="446" customWidth="1"/>
    <col min="14859" max="14859" width="22" style="446" customWidth="1"/>
    <col min="14860" max="14860" width="5.57142857142857" style="446" customWidth="1"/>
    <col min="14861" max="14862" width="3.71428571428571" style="446" customWidth="1"/>
    <col min="14863" max="14863" width="22" style="446" customWidth="1"/>
    <col min="14864" max="14865" width="15.7142857142857" style="446"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3" width="10.5714285714286" style="446"/>
    <col min="14874" max="14874" width="13.4285714285714" style="446" customWidth="1"/>
    <col min="14875"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5.57142857142857" style="446" customWidth="1"/>
    <col min="15109" max="15110" width="3.71428571428571" style="446" customWidth="1"/>
    <col min="15111" max="15111" width="22" style="446" customWidth="1"/>
    <col min="15112" max="15112" width="5.57142857142857" style="446" customWidth="1"/>
    <col min="15113" max="15114" width="3.71428571428571" style="446" customWidth="1"/>
    <col min="15115" max="15115" width="22" style="446" customWidth="1"/>
    <col min="15116" max="15116" width="5.57142857142857" style="446" customWidth="1"/>
    <col min="15117" max="15118" width="3.71428571428571" style="446" customWidth="1"/>
    <col min="15119" max="15119" width="22" style="446" customWidth="1"/>
    <col min="15120" max="15121" width="15.7142857142857" style="446"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29" width="10.5714285714286" style="446"/>
    <col min="15130" max="15130" width="13.4285714285714" style="446" customWidth="1"/>
    <col min="15131"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5.57142857142857" style="446" customWidth="1"/>
    <col min="15365" max="15366" width="3.71428571428571" style="446" customWidth="1"/>
    <col min="15367" max="15367" width="22" style="446" customWidth="1"/>
    <col min="15368" max="15368" width="5.57142857142857" style="446" customWidth="1"/>
    <col min="15369" max="15370" width="3.71428571428571" style="446" customWidth="1"/>
    <col min="15371" max="15371" width="22" style="446" customWidth="1"/>
    <col min="15372" max="15372" width="5.57142857142857" style="446" customWidth="1"/>
    <col min="15373" max="15374" width="3.71428571428571" style="446" customWidth="1"/>
    <col min="15375" max="15375" width="22" style="446" customWidth="1"/>
    <col min="15376" max="15377" width="15.7142857142857" style="446"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5" width="10.5714285714286" style="446"/>
    <col min="15386" max="15386" width="13.4285714285714" style="446" customWidth="1"/>
    <col min="15387"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5.57142857142857" style="446" customWidth="1"/>
    <col min="15621" max="15622" width="3.71428571428571" style="446" customWidth="1"/>
    <col min="15623" max="15623" width="22" style="446" customWidth="1"/>
    <col min="15624" max="15624" width="5.57142857142857" style="446" customWidth="1"/>
    <col min="15625" max="15626" width="3.71428571428571" style="446" customWidth="1"/>
    <col min="15627" max="15627" width="22" style="446" customWidth="1"/>
    <col min="15628" max="15628" width="5.57142857142857" style="446" customWidth="1"/>
    <col min="15629" max="15630" width="3.71428571428571" style="446" customWidth="1"/>
    <col min="15631" max="15631" width="22" style="446" customWidth="1"/>
    <col min="15632" max="15633" width="15.7142857142857" style="446"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1" width="10.5714285714286" style="446"/>
    <col min="15642" max="15642" width="13.4285714285714" style="446" customWidth="1"/>
    <col min="15643"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5.57142857142857" style="446" customWidth="1"/>
    <col min="15877" max="15878" width="3.71428571428571" style="446" customWidth="1"/>
    <col min="15879" max="15879" width="22" style="446" customWidth="1"/>
    <col min="15880" max="15880" width="5.57142857142857" style="446" customWidth="1"/>
    <col min="15881" max="15882" width="3.71428571428571" style="446" customWidth="1"/>
    <col min="15883" max="15883" width="22" style="446" customWidth="1"/>
    <col min="15884" max="15884" width="5.57142857142857" style="446" customWidth="1"/>
    <col min="15885" max="15886" width="3.71428571428571" style="446" customWidth="1"/>
    <col min="15887" max="15887" width="22" style="446" customWidth="1"/>
    <col min="15888" max="15889" width="15.7142857142857" style="446"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7" width="10.5714285714286" style="446"/>
    <col min="15898" max="15898" width="13.4285714285714" style="446" customWidth="1"/>
    <col min="15899"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5.57142857142857" style="446" customWidth="1"/>
    <col min="16133" max="16134" width="3.71428571428571" style="446" customWidth="1"/>
    <col min="16135" max="16135" width="22" style="446" customWidth="1"/>
    <col min="16136" max="16136" width="5.57142857142857" style="446" customWidth="1"/>
    <col min="16137" max="16138" width="3.71428571428571" style="446" customWidth="1"/>
    <col min="16139" max="16139" width="22" style="446" customWidth="1"/>
    <col min="16140" max="16140" width="5.57142857142857" style="446" customWidth="1"/>
    <col min="16141" max="16142" width="3.71428571428571" style="446" customWidth="1"/>
    <col min="16143" max="16143" width="22" style="446" customWidth="1"/>
    <col min="16144" max="16145" width="15.7142857142857" style="446"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3" width="10.5714285714286" style="446"/>
    <col min="16154" max="16154" width="13.4285714285714" style="446" customWidth="1"/>
    <col min="16155" max="16384" width="10.5714285714286" style="446"/>
  </cols>
  <sheetData>
    <row r="1" ht="14.25" hidden="1"/>
    <row r="2" ht="14.25" hidden="1"/>
    <row r="3" ht="14.25" hidden="1"/>
    <row r="4" spans="10:31"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0:31" ht="22.5" customHeight="1">
      <c r="J5" s="451"/>
      <c r="K5" s="451"/>
      <c r="L5" s="1297" t="s">
        <v>745</v>
      </c>
      <c r="M5" s="1297"/>
      <c r="N5" s="1297"/>
      <c r="O5" s="1297"/>
      <c r="P5" s="1297"/>
      <c r="Q5" s="1297"/>
      <c r="R5" s="1297"/>
      <c r="S5" s="1297"/>
      <c r="T5" s="1297"/>
      <c r="U5" s="548"/>
      <c r="V5" s="548"/>
      <c r="W5" s="493"/>
      <c r="X5" s="493"/>
      <c r="Y5" s="554"/>
      <c r="Z5" s="554"/>
      <c r="AA5" s="554"/>
      <c r="AB5" s="554"/>
      <c r="AC5" s="554"/>
      <c r="AD5" s="554"/>
      <c r="AE5" s="467"/>
    </row>
    <row r="6" spans="10:21" ht="3" customHeight="1">
      <c r="J6" s="451"/>
      <c r="K6" s="451"/>
      <c r="L6" s="447"/>
      <c r="M6" s="447"/>
      <c r="N6" s="447"/>
      <c r="O6" s="450"/>
      <c r="P6" s="450"/>
      <c r="Q6" s="450"/>
      <c r="R6" s="450"/>
      <c r="S6" s="450"/>
      <c r="T6" s="450"/>
      <c r="U6" s="447"/>
    </row>
    <row r="7" spans="1:28" s="746" customFormat="1" ht="5.25" hidden="1">
      <c r="A7" s="1123"/>
      <c r="B7" s="1123"/>
      <c r="C7" s="1123"/>
      <c r="D7" s="1123"/>
      <c r="E7" s="1123"/>
      <c r="F7" s="1123"/>
      <c r="G7" s="1123"/>
      <c r="H7" s="1123"/>
      <c r="L7" s="1174"/>
      <c r="M7" s="1046"/>
      <c r="O7" s="1303"/>
      <c r="P7" s="1303"/>
      <c r="Q7" s="1303"/>
      <c r="R7" s="1303"/>
      <c r="S7" s="1303"/>
      <c r="T7" s="1303"/>
      <c r="U7" s="780"/>
      <c r="V7" s="780"/>
      <c r="X7" s="1123"/>
      <c r="Y7" s="1123"/>
      <c r="Z7" s="1123"/>
      <c r="AA7" s="1123"/>
      <c r="AB7" s="1123"/>
    </row>
    <row r="8" spans="1:37" s="461" customFormat="1" ht="18.75">
      <c r="A8" s="475"/>
      <c r="B8" s="475"/>
      <c r="C8" s="475"/>
      <c r="D8" s="475"/>
      <c r="E8" s="475"/>
      <c r="F8" s="475"/>
      <c r="G8" s="475"/>
      <c r="H8" s="475"/>
      <c r="L8" s="469"/>
      <c r="M8" s="1160" t="str">
        <f>"Дата подачи заявления об "&amp;IF(datePr_ch="","утверждении","изменении")&amp;" тарифов"</f>
        <v>Дата подачи заявления об утверждении тарифов</v>
      </c>
      <c r="N8" s="1304" t="str">
        <f>IF(datePr_ch="",IF(datePr="","",datePr),datePr_ch)</f>
        <v>20.04.2021</v>
      </c>
      <c r="O8" s="1304"/>
      <c r="P8" s="1304"/>
      <c r="Q8" s="1304"/>
      <c r="R8" s="1304"/>
      <c r="S8" s="1304"/>
      <c r="T8" s="1304"/>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60" t="str">
        <f>"Номер подачи заявления об "&amp;IF(numberPr_ch="","утверждении","изменении")&amp;" тарифов"</f>
        <v>Номер подачи заявления об утверждении тарифов</v>
      </c>
      <c r="N9" s="1304" t="str">
        <f>IF(numberPr_ch="",IF(numberPr="","",numberPr),numberPr_ch)</f>
        <v>01-03/12</v>
      </c>
      <c r="O9" s="1304"/>
      <c r="P9" s="1304"/>
      <c r="Q9" s="1304"/>
      <c r="R9" s="1304"/>
      <c r="S9" s="1304"/>
      <c r="T9" s="1304"/>
      <c r="U9" s="635"/>
      <c r="V9" s="539"/>
      <c r="W9" s="539"/>
      <c r="X9" s="539"/>
      <c r="Y9" s="539"/>
      <c r="Z9" s="539"/>
      <c r="AA9" s="539"/>
      <c r="AH9" s="475"/>
      <c r="AI9" s="475"/>
      <c r="AJ9" s="475"/>
      <c r="AK9" s="475"/>
    </row>
    <row r="10" spans="1:28" s="746" customFormat="1" ht="5.25" hidden="1">
      <c r="A10" s="1123"/>
      <c r="B10" s="1123"/>
      <c r="C10" s="1123"/>
      <c r="D10" s="1123"/>
      <c r="E10" s="1123"/>
      <c r="F10" s="1123"/>
      <c r="G10" s="1123"/>
      <c r="H10" s="1123"/>
      <c r="L10" s="1174"/>
      <c r="M10" s="1046"/>
      <c r="O10" s="1303"/>
      <c r="P10" s="1303"/>
      <c r="Q10" s="1303"/>
      <c r="R10" s="1303"/>
      <c r="S10" s="1303"/>
      <c r="T10" s="1303"/>
      <c r="U10" s="780"/>
      <c r="V10" s="780"/>
      <c r="X10" s="1123"/>
      <c r="Y10" s="1123"/>
      <c r="Z10" s="1123"/>
      <c r="AA10" s="1123"/>
      <c r="AB10" s="1123"/>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8"/>
      <c r="M12" s="1298"/>
      <c r="N12" s="536"/>
      <c r="O12" s="1330"/>
      <c r="P12" s="1330"/>
      <c r="Q12" s="1330"/>
      <c r="R12" s="1330"/>
      <c r="S12" s="1330"/>
      <c r="T12" s="1330"/>
      <c r="U12" s="456"/>
      <c r="AE12" s="473" t="s">
        <v>371</v>
      </c>
      <c r="AH12" s="475"/>
      <c r="AI12" s="475"/>
      <c r="AJ12" s="475"/>
      <c r="AK12" s="475"/>
    </row>
    <row r="13" spans="10:31" ht="14.25">
      <c r="J13" s="451"/>
      <c r="K13" s="451"/>
      <c r="L13" s="447"/>
      <c r="M13" s="447"/>
      <c r="N13" s="447"/>
      <c r="O13" s="1324"/>
      <c r="P13" s="1324"/>
      <c r="Q13" s="1324"/>
      <c r="R13" s="1324"/>
      <c r="S13" s="1324"/>
      <c r="T13" s="1324"/>
      <c r="U13" s="568"/>
      <c r="Z13" s="1324"/>
      <c r="AA13" s="1324"/>
      <c r="AB13" s="1324"/>
      <c r="AC13" s="1324"/>
      <c r="AD13" s="1324"/>
      <c r="AE13" s="1324"/>
    </row>
    <row r="14" spans="10:33" ht="14.25">
      <c r="J14" s="451"/>
      <c r="K14" s="451"/>
      <c r="L14" s="1239" t="s">
        <v>445</v>
      </c>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t="s">
        <v>446</v>
      </c>
    </row>
    <row r="15" spans="10:33" ht="14.25" customHeight="1">
      <c r="J15" s="451"/>
      <c r="K15" s="451"/>
      <c r="L15" s="1311" t="s">
        <v>91</v>
      </c>
      <c r="M15" s="1311" t="s">
        <v>618</v>
      </c>
      <c r="N15" s="1336" t="s">
        <v>597</v>
      </c>
      <c r="O15" s="1336"/>
      <c r="P15" s="1336"/>
      <c r="Q15" s="1336"/>
      <c r="R15" s="1336" t="s">
        <v>598</v>
      </c>
      <c r="S15" s="1336"/>
      <c r="T15" s="1336"/>
      <c r="U15" s="1336"/>
      <c r="V15" s="1336" t="s">
        <v>599</v>
      </c>
      <c r="W15" s="1336"/>
      <c r="X15" s="1336"/>
      <c r="Y15" s="1336"/>
      <c r="Z15" s="1311" t="s">
        <v>604</v>
      </c>
      <c r="AA15" s="1311"/>
      <c r="AB15" s="1311"/>
      <c r="AC15" s="1311"/>
      <c r="AD15" s="1311"/>
      <c r="AE15" s="1311" t="s">
        <v>339</v>
      </c>
      <c r="AF15" s="1323" t="s">
        <v>274</v>
      </c>
      <c r="AG15" s="1239"/>
    </row>
    <row r="16" spans="1:37" s="493" customFormat="1" ht="27.75" customHeight="1">
      <c r="A16" s="554"/>
      <c r="B16" s="554"/>
      <c r="C16" s="554"/>
      <c r="D16" s="554"/>
      <c r="E16" s="554"/>
      <c r="F16" s="554"/>
      <c r="G16" s="560"/>
      <c r="H16" s="560"/>
      <c r="I16" s="501"/>
      <c r="J16" s="499"/>
      <c r="K16" s="499"/>
      <c r="L16" s="1311"/>
      <c r="M16" s="1311"/>
      <c r="N16" s="1336"/>
      <c r="O16" s="1336"/>
      <c r="P16" s="1336"/>
      <c r="Q16" s="1336"/>
      <c r="R16" s="1336"/>
      <c r="S16" s="1336"/>
      <c r="T16" s="1336"/>
      <c r="U16" s="1336"/>
      <c r="V16" s="1336"/>
      <c r="W16" s="1336"/>
      <c r="X16" s="1336"/>
      <c r="Y16" s="1336"/>
      <c r="Z16" s="1239" t="s">
        <v>621</v>
      </c>
      <c r="AA16" s="1239"/>
      <c r="AB16" s="1239" t="s">
        <v>615</v>
      </c>
      <c r="AC16" s="1239"/>
      <c r="AD16" s="1239"/>
      <c r="AE16" s="1311"/>
      <c r="AF16" s="1323"/>
      <c r="AG16" s="1239"/>
      <c r="AH16" s="554"/>
      <c r="AI16" s="554"/>
      <c r="AJ16" s="554"/>
      <c r="AK16" s="554"/>
    </row>
    <row r="17" spans="10:33" ht="14.25" customHeight="1">
      <c r="J17" s="451"/>
      <c r="K17" s="451"/>
      <c r="L17" s="1311"/>
      <c r="M17" s="1311"/>
      <c r="N17" s="1336"/>
      <c r="O17" s="1336"/>
      <c r="P17" s="1336"/>
      <c r="Q17" s="1336"/>
      <c r="R17" s="1336"/>
      <c r="S17" s="1336"/>
      <c r="T17" s="1336"/>
      <c r="U17" s="1336"/>
      <c r="V17" s="1336"/>
      <c r="W17" s="1336"/>
      <c r="X17" s="1336"/>
      <c r="Y17" s="1336"/>
      <c r="Z17" s="504" t="s">
        <v>619</v>
      </c>
      <c r="AA17" s="504" t="s">
        <v>620</v>
      </c>
      <c r="AB17" s="506" t="s">
        <v>273</v>
      </c>
      <c r="AC17" s="1331" t="s">
        <v>272</v>
      </c>
      <c r="AD17" s="1331"/>
      <c r="AE17" s="1311"/>
      <c r="AF17" s="1323"/>
      <c r="AG17" s="1239"/>
    </row>
    <row r="18" spans="10:33" ht="14.25">
      <c r="J18" s="451"/>
      <c r="K18" s="459">
        <v>1</v>
      </c>
      <c r="L18" s="448" t="s">
        <v>92</v>
      </c>
      <c r="M18" s="448" t="s">
        <v>48</v>
      </c>
      <c r="N18" s="1337">
        <f ca="1">OFFSET(N18,0,-1)+1</f>
        <v>3</v>
      </c>
      <c r="O18" s="1337"/>
      <c r="P18" s="1337"/>
      <c r="Q18" s="1337"/>
      <c r="R18" s="1337">
        <f ca="1">OFFSET(N18,0,0)+1</f>
        <v>4</v>
      </c>
      <c r="S18" s="1337"/>
      <c r="T18" s="1337"/>
      <c r="U18" s="1337"/>
      <c r="V18" s="640"/>
      <c r="W18" s="640"/>
      <c r="X18" s="640"/>
      <c r="Y18" s="641">
        <f ca="1">OFFSET(R18,0,0)+1</f>
        <v>5</v>
      </c>
      <c r="Z18" s="457">
        <f ca="1">OFFSET(Z18,0,-1)+1</f>
        <v>6</v>
      </c>
      <c r="AA18" s="457">
        <f ca="1">OFFSET(AA18,0,-1)+1</f>
        <v>7</v>
      </c>
      <c r="AB18" s="457">
        <f ca="1">OFFSET(AB18,0,-1)+1</f>
        <v>8</v>
      </c>
      <c r="AC18" s="1337">
        <f ca="1">OFFSET(AC18,0,-1)+1</f>
        <v>9</v>
      </c>
      <c r="AD18" s="1337"/>
      <c r="AE18" s="457">
        <f ca="1">OFFSET(AE18,0,-2)+1</f>
        <v>10</v>
      </c>
      <c r="AF18" s="493"/>
      <c r="AG18" s="457">
        <f ca="1">OFFSET(AG18,0,-2)+1</f>
        <v>11</v>
      </c>
    </row>
    <row r="19" spans="1:33" ht="22.5">
      <c r="A19" s="1282">
        <v>1</v>
      </c>
      <c r="B19" s="963"/>
      <c r="C19" s="963"/>
      <c r="D19" s="963"/>
      <c r="E19" s="963"/>
      <c r="F19" s="956"/>
      <c r="G19" s="962"/>
      <c r="H19" s="962"/>
      <c r="I19" s="944"/>
      <c r="J19" s="943"/>
      <c r="K19" s="943"/>
      <c r="L19" s="562">
        <f>mergeValue(A19)</f>
        <v>1</v>
      </c>
      <c r="M19" s="610" t="s">
        <v>19</v>
      </c>
      <c r="N19" s="1338"/>
      <c r="O19" s="1338"/>
      <c r="P19" s="1338"/>
      <c r="Q19" s="1338"/>
      <c r="R19" s="1338"/>
      <c r="S19" s="1338"/>
      <c r="T19" s="1338"/>
      <c r="U19" s="1338"/>
      <c r="V19" s="1338"/>
      <c r="W19" s="1338"/>
      <c r="X19" s="1338"/>
      <c r="Y19" s="1338"/>
      <c r="Z19" s="1338"/>
      <c r="AA19" s="1338"/>
      <c r="AB19" s="1338"/>
      <c r="AC19" s="1338"/>
      <c r="AD19" s="1338"/>
      <c r="AE19" s="1338"/>
      <c r="AF19" s="1338"/>
      <c r="AG19" s="550" t="s">
        <v>718</v>
      </c>
    </row>
    <row r="20" spans="1:33" ht="22.5">
      <c r="A20" s="1282"/>
      <c r="B20" s="1282">
        <v>1</v>
      </c>
      <c r="C20" s="963"/>
      <c r="D20" s="963"/>
      <c r="E20" s="963"/>
      <c r="F20" s="956"/>
      <c r="G20" s="965"/>
      <c r="H20" s="966"/>
      <c r="I20" s="945"/>
      <c r="J20" s="940"/>
      <c r="K20" s="938"/>
      <c r="L20" s="562" t="str">
        <f>mergeValue(A20)&amp;"."&amp;mergeValue(B20)</f>
        <v>1.1</v>
      </c>
      <c r="M20" s="516" t="s">
        <v>15</v>
      </c>
      <c r="N20" s="1339"/>
      <c r="O20" s="1339"/>
      <c r="P20" s="1339"/>
      <c r="Q20" s="1339"/>
      <c r="R20" s="1339"/>
      <c r="S20" s="1339"/>
      <c r="T20" s="1339"/>
      <c r="U20" s="1339"/>
      <c r="V20" s="1339"/>
      <c r="W20" s="1339"/>
      <c r="X20" s="1339"/>
      <c r="Y20" s="1339"/>
      <c r="Z20" s="1339"/>
      <c r="AA20" s="1339"/>
      <c r="AB20" s="1339"/>
      <c r="AC20" s="1339"/>
      <c r="AD20" s="1339"/>
      <c r="AE20" s="1339"/>
      <c r="AF20" s="1339"/>
      <c r="AG20" s="550" t="s">
        <v>459</v>
      </c>
    </row>
    <row r="21" spans="1:33" ht="22.5">
      <c r="A21" s="1282"/>
      <c r="B21" s="1282"/>
      <c r="C21" s="1282">
        <v>1</v>
      </c>
      <c r="D21" s="963"/>
      <c r="E21" s="963"/>
      <c r="F21" s="956"/>
      <c r="G21" s="965"/>
      <c r="H21" s="966"/>
      <c r="I21" s="945"/>
      <c r="J21" s="940"/>
      <c r="K21" s="938"/>
      <c r="L21" s="562" t="str">
        <f>mergeValue(A21)&amp;"."&amp;mergeValue(B21)&amp;"."&amp;mergeValue(C21)</f>
        <v>1.1.1</v>
      </c>
      <c r="M21" s="517" t="s">
        <v>7</v>
      </c>
      <c r="N21" s="1339"/>
      <c r="O21" s="1339"/>
      <c r="P21" s="1339"/>
      <c r="Q21" s="1339"/>
      <c r="R21" s="1339"/>
      <c r="S21" s="1339"/>
      <c r="T21" s="1339"/>
      <c r="U21" s="1339"/>
      <c r="V21" s="1339"/>
      <c r="W21" s="1339"/>
      <c r="X21" s="1339"/>
      <c r="Y21" s="1339"/>
      <c r="Z21" s="1339"/>
      <c r="AA21" s="1339"/>
      <c r="AB21" s="1339"/>
      <c r="AC21" s="1339"/>
      <c r="AD21" s="1339"/>
      <c r="AE21" s="1339"/>
      <c r="AF21" s="1339"/>
      <c r="AG21" s="550" t="s">
        <v>600</v>
      </c>
    </row>
    <row r="22" spans="1:33" ht="15" customHeight="1">
      <c r="A22" s="1282"/>
      <c r="B22" s="1282"/>
      <c r="C22" s="1282"/>
      <c r="D22" s="1282">
        <v>1</v>
      </c>
      <c r="E22" s="963"/>
      <c r="F22" s="956"/>
      <c r="G22" s="965"/>
      <c r="H22" s="966"/>
      <c r="I22" s="945"/>
      <c r="J22" s="940"/>
      <c r="K22" s="938"/>
      <c r="L22" s="562" t="str">
        <f>mergeValue(A22)&amp;"."&amp;mergeValue(B22)&amp;"."&amp;mergeValue(C22)&amp;"."&amp;mergeValue(D22)</f>
        <v>1.1.1.1</v>
      </c>
      <c r="M22" s="518" t="s">
        <v>21</v>
      </c>
      <c r="N22" s="1339"/>
      <c r="O22" s="1339"/>
      <c r="P22" s="1339"/>
      <c r="Q22" s="1339"/>
      <c r="R22" s="1339"/>
      <c r="S22" s="1339"/>
      <c r="T22" s="1339"/>
      <c r="U22" s="1339"/>
      <c r="V22" s="1339"/>
      <c r="W22" s="1339"/>
      <c r="X22" s="1339"/>
      <c r="Y22" s="1339"/>
      <c r="Z22" s="1339"/>
      <c r="AA22" s="1339"/>
      <c r="AB22" s="1339"/>
      <c r="AC22" s="1339"/>
      <c r="AD22" s="1339"/>
      <c r="AE22" s="1339"/>
      <c r="AF22" s="1339"/>
      <c r="AG22" s="550" t="s">
        <v>623</v>
      </c>
    </row>
    <row r="23" spans="1:37" ht="20.1" customHeight="1">
      <c r="A23" s="1282"/>
      <c r="B23" s="1282"/>
      <c r="C23" s="1282"/>
      <c r="D23" s="1282"/>
      <c r="E23" s="1282">
        <v>1</v>
      </c>
      <c r="F23" s="956"/>
      <c r="G23" s="965"/>
      <c r="H23" s="966"/>
      <c r="I23" s="967"/>
      <c r="J23" s="957"/>
      <c r="K23" s="1242"/>
      <c r="L23" s="1342" t="str">
        <f>mergeValue(A23)&amp;"."&amp;mergeValue(B23)&amp;"."&amp;mergeValue(C23)&amp;"."&amp;mergeValue(D23)&amp;"."&amp;mergeValue(E23)</f>
        <v>1.1.1.1.1</v>
      </c>
      <c r="M23" s="1343"/>
      <c r="N23" s="1290" t="s">
        <v>84</v>
      </c>
      <c r="O23" s="1349"/>
      <c r="P23" s="1347">
        <v>1</v>
      </c>
      <c r="Q23" s="1340"/>
      <c r="R23" s="1290" t="s">
        <v>84</v>
      </c>
      <c r="S23" s="1349"/>
      <c r="T23" s="1347">
        <v>1</v>
      </c>
      <c r="U23" s="1340"/>
      <c r="V23" s="1290" t="s">
        <v>84</v>
      </c>
      <c r="W23" s="531"/>
      <c r="X23" s="509">
        <v>1</v>
      </c>
      <c r="Y23" s="1042"/>
      <c r="Z23" s="638"/>
      <c r="AA23" s="638"/>
      <c r="AB23" s="1288"/>
      <c r="AC23" s="1290" t="s">
        <v>83</v>
      </c>
      <c r="AD23" s="1288"/>
      <c r="AE23" s="1290" t="s">
        <v>84</v>
      </c>
      <c r="AF23" s="547"/>
      <c r="AG23" s="1344" t="s">
        <v>622</v>
      </c>
      <c r="AH23" s="470" t="str">
        <f>strCheckDate(Z24:AF24)</f>
        <v/>
      </c>
      <c r="AI23" s="474" t="str">
        <f>IF(AND(COUNTIF(AJ18:AJ27,AJ23)&gt;1,AJ23&lt;&gt;""),"ErrUnique:HasDoubleConn","")</f>
        <v/>
      </c>
      <c r="AJ23" s="474"/>
      <c r="AK23" s="474"/>
    </row>
    <row r="24" spans="1:37" ht="20.1" customHeight="1">
      <c r="A24" s="1282"/>
      <c r="B24" s="1282"/>
      <c r="C24" s="1282"/>
      <c r="D24" s="1282"/>
      <c r="E24" s="1282"/>
      <c r="F24" s="956"/>
      <c r="G24" s="965"/>
      <c r="H24" s="966"/>
      <c r="I24" s="967"/>
      <c r="J24" s="957"/>
      <c r="K24" s="1242"/>
      <c r="L24" s="1342"/>
      <c r="M24" s="1343"/>
      <c r="N24" s="1290"/>
      <c r="O24" s="1349"/>
      <c r="P24" s="1347"/>
      <c r="Q24" s="1348"/>
      <c r="R24" s="1290"/>
      <c r="S24" s="1349"/>
      <c r="T24" s="1347"/>
      <c r="U24" s="1341"/>
      <c r="V24" s="1290"/>
      <c r="W24" s="570"/>
      <c r="X24" s="535"/>
      <c r="Y24" s="535"/>
      <c r="Z24" s="541"/>
      <c r="AA24" s="572" t="str">
        <f>AB23&amp;"-"&amp;AD23</f>
        <v>-</v>
      </c>
      <c r="AB24" s="1289"/>
      <c r="AC24" s="1290"/>
      <c r="AD24" s="1289"/>
      <c r="AE24" s="1290"/>
      <c r="AF24" s="639"/>
      <c r="AG24" s="1345"/>
      <c r="AI24" s="474"/>
      <c r="AJ24" s="474"/>
      <c r="AK24" s="474"/>
    </row>
    <row r="25" spans="1:37" ht="20.1" customHeight="1">
      <c r="A25" s="1282"/>
      <c r="B25" s="1282"/>
      <c r="C25" s="1282"/>
      <c r="D25" s="1282"/>
      <c r="E25" s="1282"/>
      <c r="F25" s="956"/>
      <c r="G25" s="965"/>
      <c r="H25" s="966"/>
      <c r="I25" s="967"/>
      <c r="J25" s="957"/>
      <c r="K25" s="1242"/>
      <c r="L25" s="1342"/>
      <c r="M25" s="1343"/>
      <c r="N25" s="1290"/>
      <c r="O25" s="1349"/>
      <c r="P25" s="1347"/>
      <c r="Q25" s="1341"/>
      <c r="R25" s="1290"/>
      <c r="S25" s="571"/>
      <c r="T25" s="528"/>
      <c r="U25" s="535"/>
      <c r="V25" s="540"/>
      <c r="W25" s="540"/>
      <c r="X25" s="540"/>
      <c r="Y25" s="540"/>
      <c r="Z25" s="541"/>
      <c r="AA25" s="541"/>
      <c r="AB25" s="542"/>
      <c r="AC25" s="534"/>
      <c r="AD25" s="534"/>
      <c r="AE25" s="542"/>
      <c r="AF25" s="534"/>
      <c r="AG25" s="1345"/>
      <c r="AI25" s="474"/>
      <c r="AJ25" s="474"/>
      <c r="AK25" s="474"/>
    </row>
    <row r="26" spans="1:37" ht="20.1" customHeight="1">
      <c r="A26" s="1282"/>
      <c r="B26" s="1282"/>
      <c r="C26" s="1282"/>
      <c r="D26" s="1282"/>
      <c r="E26" s="1282"/>
      <c r="F26" s="956"/>
      <c r="G26" s="965"/>
      <c r="H26" s="966"/>
      <c r="I26" s="967"/>
      <c r="J26" s="957"/>
      <c r="K26" s="1242"/>
      <c r="L26" s="1342"/>
      <c r="M26" s="1343"/>
      <c r="N26" s="1290"/>
      <c r="O26" s="543"/>
      <c r="P26" s="545"/>
      <c r="Q26" s="544"/>
      <c r="R26" s="540"/>
      <c r="S26" s="540"/>
      <c r="T26" s="540"/>
      <c r="U26" s="540"/>
      <c r="V26" s="540"/>
      <c r="W26" s="540"/>
      <c r="X26" s="540"/>
      <c r="Y26" s="540"/>
      <c r="Z26" s="541"/>
      <c r="AA26" s="541"/>
      <c r="AB26" s="542"/>
      <c r="AC26" s="534"/>
      <c r="AD26" s="534"/>
      <c r="AE26" s="542"/>
      <c r="AF26" s="534"/>
      <c r="AG26" s="1345"/>
      <c r="AI26" s="474"/>
      <c r="AJ26" s="474"/>
      <c r="AK26" s="474"/>
    </row>
    <row r="27" spans="1:37" s="445" customFormat="1" ht="15" customHeight="1">
      <c r="A27" s="1282"/>
      <c r="B27" s="1282"/>
      <c r="C27" s="1282"/>
      <c r="D27" s="1282"/>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6"/>
      <c r="AH27" s="471"/>
      <c r="AI27" s="471"/>
      <c r="AJ27" s="205"/>
      <c r="AK27" s="205"/>
    </row>
    <row r="28" spans="1:37" s="445" customFormat="1" ht="15" customHeight="1">
      <c r="A28" s="1282"/>
      <c r="B28" s="1282"/>
      <c r="C28" s="1282"/>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2"/>
      <c r="B29" s="1282"/>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2"/>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5" t="s">
        <v>747</v>
      </c>
      <c r="N33" s="1275"/>
      <c r="O33" s="1275"/>
      <c r="P33" s="1275"/>
      <c r="Q33" s="1275"/>
      <c r="R33" s="1275"/>
      <c r="S33" s="1275"/>
      <c r="T33" s="1275"/>
      <c r="U33" s="1275"/>
      <c r="V33" s="1275"/>
      <c r="W33" s="1275"/>
      <c r="X33" s="1275"/>
      <c r="Y33" s="1275"/>
      <c r="Z33" s="1275"/>
      <c r="AA33" s="1275"/>
      <c r="AB33" s="1275"/>
      <c r="AC33" s="1275"/>
      <c r="AD33" s="1275"/>
      <c r="AE33" s="1275"/>
      <c r="AF33" s="1275"/>
      <c r="AG33" s="1275"/>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algorithmName="SHA-512" hashValue="nj4QhjZVnLCAh7Rm7JHnZS11x6VsXhxRUI4dCVQDp2zW7HfoqA2xqw7qfmUfzvXalZJ8QqadtV9Qx5stG+BujQ==" saltValue="+2GPEoywwKOmVOWxmQ4Nbg==" spinCount="100000" sheet="1" objects="1" scenarios="1" formatColumns="0" formatRows="0"/>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e090aeb-4494-492e-8d48-e188a7ed5025}">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207</v>
      </c>
    </row>
    <row r="2" spans="6:9" ht="22.5">
      <c r="F2" s="1276" t="s">
        <v>470</v>
      </c>
      <c r="G2" s="1277"/>
      <c r="H2" s="1278"/>
      <c r="I2" s="407"/>
    </row>
    <row r="3" ht="3" customHeight="1"/>
    <row r="4" spans="1:20" s="182" customFormat="1" ht="11.25">
      <c r="A4" s="206"/>
      <c r="B4" s="206"/>
      <c r="C4" s="206"/>
      <c r="D4" s="206"/>
      <c r="F4" s="1239" t="s">
        <v>445</v>
      </c>
      <c r="G4" s="1239"/>
      <c r="H4" s="1239"/>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30.01.2022</v>
      </c>
      <c r="I7" s="188" t="s">
        <v>472</v>
      </c>
      <c r="J7" s="312"/>
      <c r="K7" s="206"/>
      <c r="L7" s="206"/>
      <c r="M7" s="206"/>
      <c r="N7" s="206"/>
      <c r="O7" s="206"/>
      <c r="P7" s="206"/>
      <c r="Q7" s="206"/>
      <c r="R7" s="206"/>
      <c r="S7" s="206"/>
      <c r="T7" s="206"/>
    </row>
    <row r="8" spans="1:20" s="182" customFormat="1" ht="45">
      <c r="A8" s="1280">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93"/>
      <c r="G15" s="187" t="s">
        <v>401</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algorithmName="SHA-512" hashValue="HrZLrki8Pt9NAL6KF/w/pF0TJZ4DK6PA15x7n99SA6MYpzzCvmrmSLe9ksAxKzcAKTR/NVs2ABIo21P/Qqj5RA==" saltValue="GnZ4w4aAgO28m5FxjrGO/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02b46e7-048a-417a-96c5-d6d7bb7d2d9c}">
  <sheetPr codeName="modUpdTemplLogger">
    <tabColor indexed="24"/>
  </sheetPr>
  <dimension ref="A1:D11"/>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0" t="s">
        <v>69</v>
      </c>
      <c r="B1" s="110" t="s">
        <v>70</v>
      </c>
      <c r="C1" s="110" t="s">
        <v>71</v>
      </c>
      <c r="D1" s="10"/>
    </row>
    <row r="2" spans="1:3" ht="11.25">
      <c r="A2" s="1199">
        <v>44591.437349537038</v>
      </c>
      <c r="B2" s="12" t="s">
        <v>760</v>
      </c>
      <c r="C2" s="12" t="s">
        <v>439</v>
      </c>
    </row>
    <row r="3" spans="1:3" ht="11.25">
      <c r="A3" s="1199">
        <v>44591.437361111108</v>
      </c>
      <c r="B3" s="12" t="s">
        <v>761</v>
      </c>
      <c r="C3" s="12" t="s">
        <v>439</v>
      </c>
    </row>
    <row r="4" spans="1:3" ht="11.25">
      <c r="A4" s="1199">
        <v>44591.437465277777</v>
      </c>
      <c r="B4" s="12" t="s">
        <v>760</v>
      </c>
      <c r="C4" s="12" t="s">
        <v>439</v>
      </c>
    </row>
    <row r="5" spans="1:3" ht="11.25">
      <c r="A5" s="1199">
        <v>44591.437488425923</v>
      </c>
      <c r="B5" s="12" t="s">
        <v>761</v>
      </c>
      <c r="C5" s="12" t="s">
        <v>439</v>
      </c>
    </row>
    <row r="6" spans="1:3" ht="11.25">
      <c r="A6" s="1199">
        <v>44591.441446759258</v>
      </c>
      <c r="B6" s="12" t="s">
        <v>760</v>
      </c>
      <c r="C6" s="12" t="s">
        <v>439</v>
      </c>
    </row>
    <row r="7" spans="1:3" ht="11.25">
      <c r="A7" s="1199">
        <v>44591.441469907404</v>
      </c>
      <c r="B7" s="12" t="s">
        <v>761</v>
      </c>
      <c r="C7" s="12" t="s">
        <v>439</v>
      </c>
    </row>
    <row r="8" spans="1:3" ht="11.25">
      <c r="A8" s="1199">
        <v>44592.390844907408</v>
      </c>
      <c r="B8" s="12" t="s">
        <v>760</v>
      </c>
      <c r="C8" s="12" t="s">
        <v>439</v>
      </c>
    </row>
    <row r="9" spans="1:3" ht="11.25">
      <c r="A9" s="1199">
        <v>44592.3908912037</v>
      </c>
      <c r="B9" s="12" t="s">
        <v>761</v>
      </c>
      <c r="C9" s="12" t="s">
        <v>439</v>
      </c>
    </row>
    <row r="10" spans="1:3" ht="11.25">
      <c r="A10" s="1199">
        <v>44725.43540509259</v>
      </c>
      <c r="B10" s="12" t="s">
        <v>760</v>
      </c>
      <c r="C10" s="12" t="s">
        <v>439</v>
      </c>
    </row>
    <row r="11" spans="1:3" ht="11.25">
      <c r="A11" s="1199">
        <v>44725.435416666667</v>
      </c>
      <c r="B11" s="12" t="s">
        <v>761</v>
      </c>
      <c r="C11" s="12" t="s">
        <v>439</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44f110-60b0-42c3-b884-5c8ae35e3b6b}">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7.4285714285714" style="446" customWidth="1"/>
    <col min="14" max="14" width="2.71428571428571" style="446" hidden="1" customWidth="1"/>
    <col min="15" max="18" width="23.7142857142857" style="446" customWidth="1"/>
    <col min="19" max="19" width="11.7142857142857" style="446" customWidth="1"/>
    <col min="20" max="20" width="3.71428571428571" style="446" customWidth="1"/>
    <col min="21" max="21" width="11.7142857142857" style="446" customWidth="1"/>
    <col min="22" max="22" width="8.57142857142857" style="446" hidden="1" customWidth="1"/>
    <col min="23" max="23" width="4.71428571428571" style="446" customWidth="1"/>
    <col min="24" max="24" width="115.714285714286" style="446" customWidth="1"/>
    <col min="25" max="25" width="10.5714285714286" style="956"/>
    <col min="26" max="29" width="10.5714285714286" style="470"/>
    <col min="30"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0" style="446" hidden="1" customWidth="1"/>
    <col min="261" max="261" width="24.7142857142857" style="446" customWidth="1"/>
    <col min="262" max="262" width="14.7142857142857" style="446" customWidth="1"/>
    <col min="263" max="264" width="15.7142857142857" style="446" customWidth="1"/>
    <col min="265" max="265" width="11.7142857142857" style="446" customWidth="1"/>
    <col min="266" max="266" width="6.42857142857143" style="446" customWidth="1"/>
    <col min="267" max="267" width="11.7142857142857" style="446" customWidth="1"/>
    <col min="268" max="268" width="0" style="446" hidden="1" customWidth="1"/>
    <col min="269" max="269" width="3.71428571428571" style="446" customWidth="1"/>
    <col min="270" max="270" width="11.1428571428571" style="446" customWidth="1"/>
    <col min="271"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0" style="446" hidden="1" customWidth="1"/>
    <col min="517" max="517" width="24.7142857142857" style="446" customWidth="1"/>
    <col min="518" max="518" width="14.7142857142857" style="446" customWidth="1"/>
    <col min="519" max="520" width="15.7142857142857" style="446" customWidth="1"/>
    <col min="521" max="521" width="11.7142857142857" style="446" customWidth="1"/>
    <col min="522" max="522" width="6.42857142857143" style="446" customWidth="1"/>
    <col min="523" max="523" width="11.7142857142857" style="446" customWidth="1"/>
    <col min="524" max="524" width="0" style="446" hidden="1" customWidth="1"/>
    <col min="525" max="525" width="3.71428571428571" style="446" customWidth="1"/>
    <col min="526" max="526" width="11.1428571428571" style="446" customWidth="1"/>
    <col min="527"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0" style="446" hidden="1" customWidth="1"/>
    <col min="773" max="773" width="24.7142857142857" style="446" customWidth="1"/>
    <col min="774" max="774" width="14.7142857142857" style="446" customWidth="1"/>
    <col min="775" max="776" width="15.7142857142857" style="446" customWidth="1"/>
    <col min="777" max="777" width="11.7142857142857" style="446" customWidth="1"/>
    <col min="778" max="778" width="6.42857142857143" style="446" customWidth="1"/>
    <col min="779" max="779" width="11.7142857142857" style="446" customWidth="1"/>
    <col min="780" max="780" width="0" style="446" hidden="1" customWidth="1"/>
    <col min="781" max="781" width="3.71428571428571" style="446" customWidth="1"/>
    <col min="782" max="782" width="11.1428571428571" style="446" customWidth="1"/>
    <col min="783"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0" style="446" hidden="1" customWidth="1"/>
    <col min="1029" max="1029" width="24.7142857142857" style="446" customWidth="1"/>
    <col min="1030" max="1030" width="14.7142857142857" style="446" customWidth="1"/>
    <col min="1031" max="1032" width="15.7142857142857" style="446" customWidth="1"/>
    <col min="1033" max="1033" width="11.7142857142857" style="446" customWidth="1"/>
    <col min="1034" max="1034" width="6.42857142857143" style="446" customWidth="1"/>
    <col min="1035" max="1035" width="11.7142857142857" style="446" customWidth="1"/>
    <col min="1036" max="1036" width="0" style="446" hidden="1" customWidth="1"/>
    <col min="1037" max="1037" width="3.71428571428571" style="446" customWidth="1"/>
    <col min="1038" max="1038" width="11.1428571428571" style="446" customWidth="1"/>
    <col min="1039"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0" style="446" hidden="1" customWidth="1"/>
    <col min="1285" max="1285" width="24.7142857142857" style="446" customWidth="1"/>
    <col min="1286" max="1286" width="14.7142857142857" style="446" customWidth="1"/>
    <col min="1287" max="1288" width="15.7142857142857" style="446" customWidth="1"/>
    <col min="1289" max="1289" width="11.7142857142857" style="446" customWidth="1"/>
    <col min="1290" max="1290" width="6.42857142857143" style="446" customWidth="1"/>
    <col min="1291" max="1291" width="11.7142857142857" style="446" customWidth="1"/>
    <col min="1292" max="1292" width="0" style="446" hidden="1" customWidth="1"/>
    <col min="1293" max="1293" width="3.71428571428571" style="446" customWidth="1"/>
    <col min="1294" max="1294" width="11.1428571428571" style="446" customWidth="1"/>
    <col min="1295"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0" style="446" hidden="1" customWidth="1"/>
    <col min="1541" max="1541" width="24.7142857142857" style="446" customWidth="1"/>
    <col min="1542" max="1542" width="14.7142857142857" style="446" customWidth="1"/>
    <col min="1543" max="1544" width="15.7142857142857" style="446" customWidth="1"/>
    <col min="1545" max="1545" width="11.7142857142857" style="446" customWidth="1"/>
    <col min="1546" max="1546" width="6.42857142857143" style="446" customWidth="1"/>
    <col min="1547" max="1547" width="11.7142857142857" style="446" customWidth="1"/>
    <col min="1548" max="1548" width="0" style="446" hidden="1" customWidth="1"/>
    <col min="1549" max="1549" width="3.71428571428571" style="446" customWidth="1"/>
    <col min="1550" max="1550" width="11.1428571428571" style="446" customWidth="1"/>
    <col min="1551"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0" style="446" hidden="1" customWidth="1"/>
    <col min="1797" max="1797" width="24.7142857142857" style="446" customWidth="1"/>
    <col min="1798" max="1798" width="14.7142857142857" style="446" customWidth="1"/>
    <col min="1799" max="1800" width="15.7142857142857" style="446" customWidth="1"/>
    <col min="1801" max="1801" width="11.7142857142857" style="446" customWidth="1"/>
    <col min="1802" max="1802" width="6.42857142857143" style="446" customWidth="1"/>
    <col min="1803" max="1803" width="11.7142857142857" style="446" customWidth="1"/>
    <col min="1804" max="1804" width="0" style="446" hidden="1" customWidth="1"/>
    <col min="1805" max="1805" width="3.71428571428571" style="446" customWidth="1"/>
    <col min="1806" max="1806" width="11.1428571428571" style="446" customWidth="1"/>
    <col min="1807"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0" style="446" hidden="1" customWidth="1"/>
    <col min="2053" max="2053" width="24.7142857142857" style="446" customWidth="1"/>
    <col min="2054" max="2054" width="14.7142857142857" style="446" customWidth="1"/>
    <col min="2055" max="2056" width="15.7142857142857" style="446" customWidth="1"/>
    <col min="2057" max="2057" width="11.7142857142857" style="446" customWidth="1"/>
    <col min="2058" max="2058" width="6.42857142857143" style="446" customWidth="1"/>
    <col min="2059" max="2059" width="11.7142857142857" style="446" customWidth="1"/>
    <col min="2060" max="2060" width="0" style="446" hidden="1" customWidth="1"/>
    <col min="2061" max="2061" width="3.71428571428571" style="446" customWidth="1"/>
    <col min="2062" max="2062" width="11.1428571428571" style="446" customWidth="1"/>
    <col min="2063"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0" style="446" hidden="1" customWidth="1"/>
    <col min="2309" max="2309" width="24.7142857142857" style="446" customWidth="1"/>
    <col min="2310" max="2310" width="14.7142857142857" style="446" customWidth="1"/>
    <col min="2311" max="2312" width="15.7142857142857" style="446" customWidth="1"/>
    <col min="2313" max="2313" width="11.7142857142857" style="446" customWidth="1"/>
    <col min="2314" max="2314" width="6.42857142857143" style="446" customWidth="1"/>
    <col min="2315" max="2315" width="11.7142857142857" style="446" customWidth="1"/>
    <col min="2316" max="2316" width="0" style="446" hidden="1" customWidth="1"/>
    <col min="2317" max="2317" width="3.71428571428571" style="446" customWidth="1"/>
    <col min="2318" max="2318" width="11.1428571428571" style="446" customWidth="1"/>
    <col min="2319"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0" style="446" hidden="1" customWidth="1"/>
    <col min="2565" max="2565" width="24.7142857142857" style="446" customWidth="1"/>
    <col min="2566" max="2566" width="14.7142857142857" style="446" customWidth="1"/>
    <col min="2567" max="2568" width="15.7142857142857" style="446" customWidth="1"/>
    <col min="2569" max="2569" width="11.7142857142857" style="446" customWidth="1"/>
    <col min="2570" max="2570" width="6.42857142857143" style="446" customWidth="1"/>
    <col min="2571" max="2571" width="11.7142857142857" style="446" customWidth="1"/>
    <col min="2572" max="2572" width="0" style="446" hidden="1" customWidth="1"/>
    <col min="2573" max="2573" width="3.71428571428571" style="446" customWidth="1"/>
    <col min="2574" max="2574" width="11.1428571428571" style="446" customWidth="1"/>
    <col min="2575"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0" style="446" hidden="1" customWidth="1"/>
    <col min="2821" max="2821" width="24.7142857142857" style="446" customWidth="1"/>
    <col min="2822" max="2822" width="14.7142857142857" style="446" customWidth="1"/>
    <col min="2823" max="2824" width="15.7142857142857" style="446" customWidth="1"/>
    <col min="2825" max="2825" width="11.7142857142857" style="446" customWidth="1"/>
    <col min="2826" max="2826" width="6.42857142857143" style="446" customWidth="1"/>
    <col min="2827" max="2827" width="11.7142857142857" style="446" customWidth="1"/>
    <col min="2828" max="2828" width="0" style="446" hidden="1" customWidth="1"/>
    <col min="2829" max="2829" width="3.71428571428571" style="446" customWidth="1"/>
    <col min="2830" max="2830" width="11.1428571428571" style="446" customWidth="1"/>
    <col min="2831"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0" style="446" hidden="1" customWidth="1"/>
    <col min="3077" max="3077" width="24.7142857142857" style="446" customWidth="1"/>
    <col min="3078" max="3078" width="14.7142857142857" style="446" customWidth="1"/>
    <col min="3079" max="3080" width="15.7142857142857" style="446" customWidth="1"/>
    <col min="3081" max="3081" width="11.7142857142857" style="446" customWidth="1"/>
    <col min="3082" max="3082" width="6.42857142857143" style="446" customWidth="1"/>
    <col min="3083" max="3083" width="11.7142857142857" style="446" customWidth="1"/>
    <col min="3084" max="3084" width="0" style="446" hidden="1" customWidth="1"/>
    <col min="3085" max="3085" width="3.71428571428571" style="446" customWidth="1"/>
    <col min="3086" max="3086" width="11.1428571428571" style="446" customWidth="1"/>
    <col min="3087"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0" style="446" hidden="1" customWidth="1"/>
    <col min="3333" max="3333" width="24.7142857142857" style="446" customWidth="1"/>
    <col min="3334" max="3334" width="14.7142857142857" style="446" customWidth="1"/>
    <col min="3335" max="3336" width="15.7142857142857" style="446" customWidth="1"/>
    <col min="3337" max="3337" width="11.7142857142857" style="446" customWidth="1"/>
    <col min="3338" max="3338" width="6.42857142857143" style="446" customWidth="1"/>
    <col min="3339" max="3339" width="11.7142857142857" style="446" customWidth="1"/>
    <col min="3340" max="3340" width="0" style="446" hidden="1" customWidth="1"/>
    <col min="3341" max="3341" width="3.71428571428571" style="446" customWidth="1"/>
    <col min="3342" max="3342" width="11.1428571428571" style="446" customWidth="1"/>
    <col min="3343"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0" style="446" hidden="1" customWidth="1"/>
    <col min="3589" max="3589" width="24.7142857142857" style="446" customWidth="1"/>
    <col min="3590" max="3590" width="14.7142857142857" style="446" customWidth="1"/>
    <col min="3591" max="3592" width="15.7142857142857" style="446" customWidth="1"/>
    <col min="3593" max="3593" width="11.7142857142857" style="446" customWidth="1"/>
    <col min="3594" max="3594" width="6.42857142857143" style="446" customWidth="1"/>
    <col min="3595" max="3595" width="11.7142857142857" style="446" customWidth="1"/>
    <col min="3596" max="3596" width="0" style="446" hidden="1" customWidth="1"/>
    <col min="3597" max="3597" width="3.71428571428571" style="446" customWidth="1"/>
    <col min="3598" max="3598" width="11.1428571428571" style="446" customWidth="1"/>
    <col min="3599"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0" style="446" hidden="1" customWidth="1"/>
    <col min="3845" max="3845" width="24.7142857142857" style="446" customWidth="1"/>
    <col min="3846" max="3846" width="14.7142857142857" style="446" customWidth="1"/>
    <col min="3847" max="3848" width="15.7142857142857" style="446" customWidth="1"/>
    <col min="3849" max="3849" width="11.7142857142857" style="446" customWidth="1"/>
    <col min="3850" max="3850" width="6.42857142857143" style="446" customWidth="1"/>
    <col min="3851" max="3851" width="11.7142857142857" style="446" customWidth="1"/>
    <col min="3852" max="3852" width="0" style="446" hidden="1" customWidth="1"/>
    <col min="3853" max="3853" width="3.71428571428571" style="446" customWidth="1"/>
    <col min="3854" max="3854" width="11.1428571428571" style="446" customWidth="1"/>
    <col min="3855"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0" style="446" hidden="1" customWidth="1"/>
    <col min="4101" max="4101" width="24.7142857142857" style="446" customWidth="1"/>
    <col min="4102" max="4102" width="14.7142857142857" style="446" customWidth="1"/>
    <col min="4103" max="4104" width="15.7142857142857" style="446" customWidth="1"/>
    <col min="4105" max="4105" width="11.7142857142857" style="446" customWidth="1"/>
    <col min="4106" max="4106" width="6.42857142857143" style="446" customWidth="1"/>
    <col min="4107" max="4107" width="11.7142857142857" style="446" customWidth="1"/>
    <col min="4108" max="4108" width="0" style="446" hidden="1" customWidth="1"/>
    <col min="4109" max="4109" width="3.71428571428571" style="446" customWidth="1"/>
    <col min="4110" max="4110" width="11.1428571428571" style="446" customWidth="1"/>
    <col min="4111"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0" style="446" hidden="1" customWidth="1"/>
    <col min="4357" max="4357" width="24.7142857142857" style="446" customWidth="1"/>
    <col min="4358" max="4358" width="14.7142857142857" style="446" customWidth="1"/>
    <col min="4359" max="4360" width="15.7142857142857" style="446" customWidth="1"/>
    <col min="4361" max="4361" width="11.7142857142857" style="446" customWidth="1"/>
    <col min="4362" max="4362" width="6.42857142857143" style="446" customWidth="1"/>
    <col min="4363" max="4363" width="11.7142857142857" style="446" customWidth="1"/>
    <col min="4364" max="4364" width="0" style="446" hidden="1" customWidth="1"/>
    <col min="4365" max="4365" width="3.71428571428571" style="446" customWidth="1"/>
    <col min="4366" max="4366" width="11.1428571428571" style="446" customWidth="1"/>
    <col min="4367"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0" style="446" hidden="1" customWidth="1"/>
    <col min="4613" max="4613" width="24.7142857142857" style="446" customWidth="1"/>
    <col min="4614" max="4614" width="14.7142857142857" style="446" customWidth="1"/>
    <col min="4615" max="4616" width="15.7142857142857" style="446" customWidth="1"/>
    <col min="4617" max="4617" width="11.7142857142857" style="446" customWidth="1"/>
    <col min="4618" max="4618" width="6.42857142857143" style="446" customWidth="1"/>
    <col min="4619" max="4619" width="11.7142857142857" style="446" customWidth="1"/>
    <col min="4620" max="4620" width="0" style="446" hidden="1" customWidth="1"/>
    <col min="4621" max="4621" width="3.71428571428571" style="446" customWidth="1"/>
    <col min="4622" max="4622" width="11.1428571428571" style="446" customWidth="1"/>
    <col min="4623"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0" style="446" hidden="1" customWidth="1"/>
    <col min="4869" max="4869" width="24.7142857142857" style="446" customWidth="1"/>
    <col min="4870" max="4870" width="14.7142857142857" style="446" customWidth="1"/>
    <col min="4871" max="4872" width="15.7142857142857" style="446" customWidth="1"/>
    <col min="4873" max="4873" width="11.7142857142857" style="446" customWidth="1"/>
    <col min="4874" max="4874" width="6.42857142857143" style="446" customWidth="1"/>
    <col min="4875" max="4875" width="11.7142857142857" style="446" customWidth="1"/>
    <col min="4876" max="4876" width="0" style="446" hidden="1" customWidth="1"/>
    <col min="4877" max="4877" width="3.71428571428571" style="446" customWidth="1"/>
    <col min="4878" max="4878" width="11.1428571428571" style="446" customWidth="1"/>
    <col min="4879"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0" style="446" hidden="1" customWidth="1"/>
    <col min="5125" max="5125" width="24.7142857142857" style="446" customWidth="1"/>
    <col min="5126" max="5126" width="14.7142857142857" style="446" customWidth="1"/>
    <col min="5127" max="5128" width="15.7142857142857" style="446" customWidth="1"/>
    <col min="5129" max="5129" width="11.7142857142857" style="446" customWidth="1"/>
    <col min="5130" max="5130" width="6.42857142857143" style="446" customWidth="1"/>
    <col min="5131" max="5131" width="11.7142857142857" style="446" customWidth="1"/>
    <col min="5132" max="5132" width="0" style="446" hidden="1" customWidth="1"/>
    <col min="5133" max="5133" width="3.71428571428571" style="446" customWidth="1"/>
    <col min="5134" max="5134" width="11.1428571428571" style="446" customWidth="1"/>
    <col min="5135"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0" style="446" hidden="1" customWidth="1"/>
    <col min="5381" max="5381" width="24.7142857142857" style="446" customWidth="1"/>
    <col min="5382" max="5382" width="14.7142857142857" style="446" customWidth="1"/>
    <col min="5383" max="5384" width="15.7142857142857" style="446" customWidth="1"/>
    <col min="5385" max="5385" width="11.7142857142857" style="446" customWidth="1"/>
    <col min="5386" max="5386" width="6.42857142857143" style="446" customWidth="1"/>
    <col min="5387" max="5387" width="11.7142857142857" style="446" customWidth="1"/>
    <col min="5388" max="5388" width="0" style="446" hidden="1" customWidth="1"/>
    <col min="5389" max="5389" width="3.71428571428571" style="446" customWidth="1"/>
    <col min="5390" max="5390" width="11.1428571428571" style="446" customWidth="1"/>
    <col min="5391"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0" style="446" hidden="1" customWidth="1"/>
    <col min="5637" max="5637" width="24.7142857142857" style="446" customWidth="1"/>
    <col min="5638" max="5638" width="14.7142857142857" style="446" customWidth="1"/>
    <col min="5639" max="5640" width="15.7142857142857" style="446" customWidth="1"/>
    <col min="5641" max="5641" width="11.7142857142857" style="446" customWidth="1"/>
    <col min="5642" max="5642" width="6.42857142857143" style="446" customWidth="1"/>
    <col min="5643" max="5643" width="11.7142857142857" style="446" customWidth="1"/>
    <col min="5644" max="5644" width="0" style="446" hidden="1" customWidth="1"/>
    <col min="5645" max="5645" width="3.71428571428571" style="446" customWidth="1"/>
    <col min="5646" max="5646" width="11.1428571428571" style="446" customWidth="1"/>
    <col min="5647"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0" style="446" hidden="1" customWidth="1"/>
    <col min="5893" max="5893" width="24.7142857142857" style="446" customWidth="1"/>
    <col min="5894" max="5894" width="14.7142857142857" style="446" customWidth="1"/>
    <col min="5895" max="5896" width="15.7142857142857" style="446" customWidth="1"/>
    <col min="5897" max="5897" width="11.7142857142857" style="446" customWidth="1"/>
    <col min="5898" max="5898" width="6.42857142857143" style="446" customWidth="1"/>
    <col min="5899" max="5899" width="11.7142857142857" style="446" customWidth="1"/>
    <col min="5900" max="5900" width="0" style="446" hidden="1" customWidth="1"/>
    <col min="5901" max="5901" width="3.71428571428571" style="446" customWidth="1"/>
    <col min="5902" max="5902" width="11.1428571428571" style="446" customWidth="1"/>
    <col min="5903"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0" style="446" hidden="1" customWidth="1"/>
    <col min="6149" max="6149" width="24.7142857142857" style="446" customWidth="1"/>
    <col min="6150" max="6150" width="14.7142857142857" style="446" customWidth="1"/>
    <col min="6151" max="6152" width="15.7142857142857" style="446" customWidth="1"/>
    <col min="6153" max="6153" width="11.7142857142857" style="446" customWidth="1"/>
    <col min="6154" max="6154" width="6.42857142857143" style="446" customWidth="1"/>
    <col min="6155" max="6155" width="11.7142857142857" style="446" customWidth="1"/>
    <col min="6156" max="6156" width="0" style="446" hidden="1" customWidth="1"/>
    <col min="6157" max="6157" width="3.71428571428571" style="446" customWidth="1"/>
    <col min="6158" max="6158" width="11.1428571428571" style="446" customWidth="1"/>
    <col min="6159"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0" style="446" hidden="1" customWidth="1"/>
    <col min="6405" max="6405" width="24.7142857142857" style="446" customWidth="1"/>
    <col min="6406" max="6406" width="14.7142857142857" style="446" customWidth="1"/>
    <col min="6407" max="6408" width="15.7142857142857" style="446" customWidth="1"/>
    <col min="6409" max="6409" width="11.7142857142857" style="446" customWidth="1"/>
    <col min="6410" max="6410" width="6.42857142857143" style="446" customWidth="1"/>
    <col min="6411" max="6411" width="11.7142857142857" style="446" customWidth="1"/>
    <col min="6412" max="6412" width="0" style="446" hidden="1" customWidth="1"/>
    <col min="6413" max="6413" width="3.71428571428571" style="446" customWidth="1"/>
    <col min="6414" max="6414" width="11.1428571428571" style="446" customWidth="1"/>
    <col min="6415"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0" style="446" hidden="1" customWidth="1"/>
    <col min="6661" max="6661" width="24.7142857142857" style="446" customWidth="1"/>
    <col min="6662" max="6662" width="14.7142857142857" style="446" customWidth="1"/>
    <col min="6663" max="6664" width="15.7142857142857" style="446" customWidth="1"/>
    <col min="6665" max="6665" width="11.7142857142857" style="446" customWidth="1"/>
    <col min="6666" max="6666" width="6.42857142857143" style="446" customWidth="1"/>
    <col min="6667" max="6667" width="11.7142857142857" style="446" customWidth="1"/>
    <col min="6668" max="6668" width="0" style="446" hidden="1" customWidth="1"/>
    <col min="6669" max="6669" width="3.71428571428571" style="446" customWidth="1"/>
    <col min="6670" max="6670" width="11.1428571428571" style="446" customWidth="1"/>
    <col min="6671"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0" style="446" hidden="1" customWidth="1"/>
    <col min="6917" max="6917" width="24.7142857142857" style="446" customWidth="1"/>
    <col min="6918" max="6918" width="14.7142857142857" style="446" customWidth="1"/>
    <col min="6919" max="6920" width="15.7142857142857" style="446" customWidth="1"/>
    <col min="6921" max="6921" width="11.7142857142857" style="446" customWidth="1"/>
    <col min="6922" max="6922" width="6.42857142857143" style="446" customWidth="1"/>
    <col min="6923" max="6923" width="11.7142857142857" style="446" customWidth="1"/>
    <col min="6924" max="6924" width="0" style="446" hidden="1" customWidth="1"/>
    <col min="6925" max="6925" width="3.71428571428571" style="446" customWidth="1"/>
    <col min="6926" max="6926" width="11.1428571428571" style="446" customWidth="1"/>
    <col min="6927"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0" style="446" hidden="1" customWidth="1"/>
    <col min="7173" max="7173" width="24.7142857142857" style="446" customWidth="1"/>
    <col min="7174" max="7174" width="14.7142857142857" style="446" customWidth="1"/>
    <col min="7175" max="7176" width="15.7142857142857" style="446" customWidth="1"/>
    <col min="7177" max="7177" width="11.7142857142857" style="446" customWidth="1"/>
    <col min="7178" max="7178" width="6.42857142857143" style="446" customWidth="1"/>
    <col min="7179" max="7179" width="11.7142857142857" style="446" customWidth="1"/>
    <col min="7180" max="7180" width="0" style="446" hidden="1" customWidth="1"/>
    <col min="7181" max="7181" width="3.71428571428571" style="446" customWidth="1"/>
    <col min="7182" max="7182" width="11.1428571428571" style="446" customWidth="1"/>
    <col min="7183"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0" style="446" hidden="1" customWidth="1"/>
    <col min="7429" max="7429" width="24.7142857142857" style="446" customWidth="1"/>
    <col min="7430" max="7430" width="14.7142857142857" style="446" customWidth="1"/>
    <col min="7431" max="7432" width="15.7142857142857" style="446" customWidth="1"/>
    <col min="7433" max="7433" width="11.7142857142857" style="446" customWidth="1"/>
    <col min="7434" max="7434" width="6.42857142857143" style="446" customWidth="1"/>
    <col min="7435" max="7435" width="11.7142857142857" style="446" customWidth="1"/>
    <col min="7436" max="7436" width="0" style="446" hidden="1" customWidth="1"/>
    <col min="7437" max="7437" width="3.71428571428571" style="446" customWidth="1"/>
    <col min="7438" max="7438" width="11.1428571428571" style="446" customWidth="1"/>
    <col min="7439"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0" style="446" hidden="1" customWidth="1"/>
    <col min="7685" max="7685" width="24.7142857142857" style="446" customWidth="1"/>
    <col min="7686" max="7686" width="14.7142857142857" style="446" customWidth="1"/>
    <col min="7687" max="7688" width="15.7142857142857" style="446" customWidth="1"/>
    <col min="7689" max="7689" width="11.7142857142857" style="446" customWidth="1"/>
    <col min="7690" max="7690" width="6.42857142857143" style="446" customWidth="1"/>
    <col min="7691" max="7691" width="11.7142857142857" style="446" customWidth="1"/>
    <col min="7692" max="7692" width="0" style="446" hidden="1" customWidth="1"/>
    <col min="7693" max="7693" width="3.71428571428571" style="446" customWidth="1"/>
    <col min="7694" max="7694" width="11.1428571428571" style="446" customWidth="1"/>
    <col min="7695"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0" style="446" hidden="1" customWidth="1"/>
    <col min="7941" max="7941" width="24.7142857142857" style="446" customWidth="1"/>
    <col min="7942" max="7942" width="14.7142857142857" style="446" customWidth="1"/>
    <col min="7943" max="7944" width="15.7142857142857" style="446" customWidth="1"/>
    <col min="7945" max="7945" width="11.7142857142857" style="446" customWidth="1"/>
    <col min="7946" max="7946" width="6.42857142857143" style="446" customWidth="1"/>
    <col min="7947" max="7947" width="11.7142857142857" style="446" customWidth="1"/>
    <col min="7948" max="7948" width="0" style="446" hidden="1" customWidth="1"/>
    <col min="7949" max="7949" width="3.71428571428571" style="446" customWidth="1"/>
    <col min="7950" max="7950" width="11.1428571428571" style="446" customWidth="1"/>
    <col min="7951"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0" style="446" hidden="1" customWidth="1"/>
    <col min="8197" max="8197" width="24.7142857142857" style="446" customWidth="1"/>
    <col min="8198" max="8198" width="14.7142857142857" style="446" customWidth="1"/>
    <col min="8199" max="8200" width="15.7142857142857" style="446" customWidth="1"/>
    <col min="8201" max="8201" width="11.7142857142857" style="446" customWidth="1"/>
    <col min="8202" max="8202" width="6.42857142857143" style="446" customWidth="1"/>
    <col min="8203" max="8203" width="11.7142857142857" style="446" customWidth="1"/>
    <col min="8204" max="8204" width="0" style="446" hidden="1" customWidth="1"/>
    <col min="8205" max="8205" width="3.71428571428571" style="446" customWidth="1"/>
    <col min="8206" max="8206" width="11.1428571428571" style="446" customWidth="1"/>
    <col min="8207"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0" style="446" hidden="1" customWidth="1"/>
    <col min="8453" max="8453" width="24.7142857142857" style="446" customWidth="1"/>
    <col min="8454" max="8454" width="14.7142857142857" style="446" customWidth="1"/>
    <col min="8455" max="8456" width="15.7142857142857" style="446" customWidth="1"/>
    <col min="8457" max="8457" width="11.7142857142857" style="446" customWidth="1"/>
    <col min="8458" max="8458" width="6.42857142857143" style="446" customWidth="1"/>
    <col min="8459" max="8459" width="11.7142857142857" style="446" customWidth="1"/>
    <col min="8460" max="8460" width="0" style="446" hidden="1" customWidth="1"/>
    <col min="8461" max="8461" width="3.71428571428571" style="446" customWidth="1"/>
    <col min="8462" max="8462" width="11.1428571428571" style="446" customWidth="1"/>
    <col min="8463"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0" style="446" hidden="1" customWidth="1"/>
    <col min="8709" max="8709" width="24.7142857142857" style="446" customWidth="1"/>
    <col min="8710" max="8710" width="14.7142857142857" style="446" customWidth="1"/>
    <col min="8711" max="8712" width="15.7142857142857" style="446" customWidth="1"/>
    <col min="8713" max="8713" width="11.7142857142857" style="446" customWidth="1"/>
    <col min="8714" max="8714" width="6.42857142857143" style="446" customWidth="1"/>
    <col min="8715" max="8715" width="11.7142857142857" style="446" customWidth="1"/>
    <col min="8716" max="8716" width="0" style="446" hidden="1" customWidth="1"/>
    <col min="8717" max="8717" width="3.71428571428571" style="446" customWidth="1"/>
    <col min="8718" max="8718" width="11.1428571428571" style="446" customWidth="1"/>
    <col min="8719"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0" style="446" hidden="1" customWidth="1"/>
    <col min="8965" max="8965" width="24.7142857142857" style="446" customWidth="1"/>
    <col min="8966" max="8966" width="14.7142857142857" style="446" customWidth="1"/>
    <col min="8967" max="8968" width="15.7142857142857" style="446" customWidth="1"/>
    <col min="8969" max="8969" width="11.7142857142857" style="446" customWidth="1"/>
    <col min="8970" max="8970" width="6.42857142857143" style="446" customWidth="1"/>
    <col min="8971" max="8971" width="11.7142857142857" style="446" customWidth="1"/>
    <col min="8972" max="8972" width="0" style="446" hidden="1" customWidth="1"/>
    <col min="8973" max="8973" width="3.71428571428571" style="446" customWidth="1"/>
    <col min="8974" max="8974" width="11.1428571428571" style="446" customWidth="1"/>
    <col min="8975"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0" style="446" hidden="1" customWidth="1"/>
    <col min="9221" max="9221" width="24.7142857142857" style="446" customWidth="1"/>
    <col min="9222" max="9222" width="14.7142857142857" style="446" customWidth="1"/>
    <col min="9223" max="9224" width="15.7142857142857" style="446" customWidth="1"/>
    <col min="9225" max="9225" width="11.7142857142857" style="446" customWidth="1"/>
    <col min="9226" max="9226" width="6.42857142857143" style="446" customWidth="1"/>
    <col min="9227" max="9227" width="11.7142857142857" style="446" customWidth="1"/>
    <col min="9228" max="9228" width="0" style="446" hidden="1" customWidth="1"/>
    <col min="9229" max="9229" width="3.71428571428571" style="446" customWidth="1"/>
    <col min="9230" max="9230" width="11.1428571428571" style="446" customWidth="1"/>
    <col min="9231"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0" style="446" hidden="1" customWidth="1"/>
    <col min="9477" max="9477" width="24.7142857142857" style="446" customWidth="1"/>
    <col min="9478" max="9478" width="14.7142857142857" style="446" customWidth="1"/>
    <col min="9479" max="9480" width="15.7142857142857" style="446" customWidth="1"/>
    <col min="9481" max="9481" width="11.7142857142857" style="446" customWidth="1"/>
    <col min="9482" max="9482" width="6.42857142857143" style="446" customWidth="1"/>
    <col min="9483" max="9483" width="11.7142857142857" style="446" customWidth="1"/>
    <col min="9484" max="9484" width="0" style="446" hidden="1" customWidth="1"/>
    <col min="9485" max="9485" width="3.71428571428571" style="446" customWidth="1"/>
    <col min="9486" max="9486" width="11.1428571428571" style="446" customWidth="1"/>
    <col min="9487"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0" style="446" hidden="1" customWidth="1"/>
    <col min="9733" max="9733" width="24.7142857142857" style="446" customWidth="1"/>
    <col min="9734" max="9734" width="14.7142857142857" style="446" customWidth="1"/>
    <col min="9735" max="9736" width="15.7142857142857" style="446" customWidth="1"/>
    <col min="9737" max="9737" width="11.7142857142857" style="446" customWidth="1"/>
    <col min="9738" max="9738" width="6.42857142857143" style="446" customWidth="1"/>
    <col min="9739" max="9739" width="11.7142857142857" style="446" customWidth="1"/>
    <col min="9740" max="9740" width="0" style="446" hidden="1" customWidth="1"/>
    <col min="9741" max="9741" width="3.71428571428571" style="446" customWidth="1"/>
    <col min="9742" max="9742" width="11.1428571428571" style="446" customWidth="1"/>
    <col min="9743"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0" style="446" hidden="1" customWidth="1"/>
    <col min="9989" max="9989" width="24.7142857142857" style="446" customWidth="1"/>
    <col min="9990" max="9990" width="14.7142857142857" style="446" customWidth="1"/>
    <col min="9991" max="9992" width="15.7142857142857" style="446" customWidth="1"/>
    <col min="9993" max="9993" width="11.7142857142857" style="446" customWidth="1"/>
    <col min="9994" max="9994" width="6.42857142857143" style="446" customWidth="1"/>
    <col min="9995" max="9995" width="11.7142857142857" style="446" customWidth="1"/>
    <col min="9996" max="9996" width="0" style="446" hidden="1" customWidth="1"/>
    <col min="9997" max="9997" width="3.71428571428571" style="446" customWidth="1"/>
    <col min="9998" max="9998" width="11.1428571428571" style="446" customWidth="1"/>
    <col min="9999"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0" style="446" hidden="1" customWidth="1"/>
    <col min="10245" max="10245" width="24.7142857142857" style="446" customWidth="1"/>
    <col min="10246" max="10246" width="14.7142857142857" style="446" customWidth="1"/>
    <col min="10247" max="10248" width="15.7142857142857" style="446" customWidth="1"/>
    <col min="10249" max="10249" width="11.7142857142857" style="446" customWidth="1"/>
    <col min="10250" max="10250" width="6.42857142857143" style="446" customWidth="1"/>
    <col min="10251" max="10251" width="11.7142857142857" style="446" customWidth="1"/>
    <col min="10252" max="10252" width="0" style="446" hidden="1" customWidth="1"/>
    <col min="10253" max="10253" width="3.71428571428571" style="446" customWidth="1"/>
    <col min="10254" max="10254" width="11.1428571428571" style="446" customWidth="1"/>
    <col min="10255"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0" style="446" hidden="1" customWidth="1"/>
    <col min="10501" max="10501" width="24.7142857142857" style="446" customWidth="1"/>
    <col min="10502" max="10502" width="14.7142857142857" style="446" customWidth="1"/>
    <col min="10503" max="10504" width="15.7142857142857" style="446" customWidth="1"/>
    <col min="10505" max="10505" width="11.7142857142857" style="446" customWidth="1"/>
    <col min="10506" max="10506" width="6.42857142857143" style="446" customWidth="1"/>
    <col min="10507" max="10507" width="11.7142857142857" style="446" customWidth="1"/>
    <col min="10508" max="10508" width="0" style="446" hidden="1" customWidth="1"/>
    <col min="10509" max="10509" width="3.71428571428571" style="446" customWidth="1"/>
    <col min="10510" max="10510" width="11.1428571428571" style="446" customWidth="1"/>
    <col min="10511"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0" style="446" hidden="1" customWidth="1"/>
    <col min="10757" max="10757" width="24.7142857142857" style="446" customWidth="1"/>
    <col min="10758" max="10758" width="14.7142857142857" style="446" customWidth="1"/>
    <col min="10759" max="10760" width="15.7142857142857" style="446" customWidth="1"/>
    <col min="10761" max="10761" width="11.7142857142857" style="446" customWidth="1"/>
    <col min="10762" max="10762" width="6.42857142857143" style="446" customWidth="1"/>
    <col min="10763" max="10763" width="11.7142857142857" style="446" customWidth="1"/>
    <col min="10764" max="10764" width="0" style="446" hidden="1" customWidth="1"/>
    <col min="10765" max="10765" width="3.71428571428571" style="446" customWidth="1"/>
    <col min="10766" max="10766" width="11.1428571428571" style="446" customWidth="1"/>
    <col min="10767"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0" style="446" hidden="1" customWidth="1"/>
    <col min="11013" max="11013" width="24.7142857142857" style="446" customWidth="1"/>
    <col min="11014" max="11014" width="14.7142857142857" style="446" customWidth="1"/>
    <col min="11015" max="11016" width="15.7142857142857" style="446" customWidth="1"/>
    <col min="11017" max="11017" width="11.7142857142857" style="446" customWidth="1"/>
    <col min="11018" max="11018" width="6.42857142857143" style="446" customWidth="1"/>
    <col min="11019" max="11019" width="11.7142857142857" style="446" customWidth="1"/>
    <col min="11020" max="11020" width="0" style="446" hidden="1" customWidth="1"/>
    <col min="11021" max="11021" width="3.71428571428571" style="446" customWidth="1"/>
    <col min="11022" max="11022" width="11.1428571428571" style="446" customWidth="1"/>
    <col min="11023"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0" style="446" hidden="1" customWidth="1"/>
    <col min="11269" max="11269" width="24.7142857142857" style="446" customWidth="1"/>
    <col min="11270" max="11270" width="14.7142857142857" style="446" customWidth="1"/>
    <col min="11271" max="11272" width="15.7142857142857" style="446" customWidth="1"/>
    <col min="11273" max="11273" width="11.7142857142857" style="446" customWidth="1"/>
    <col min="11274" max="11274" width="6.42857142857143" style="446" customWidth="1"/>
    <col min="11275" max="11275" width="11.7142857142857" style="446" customWidth="1"/>
    <col min="11276" max="11276" width="0" style="446" hidden="1" customWidth="1"/>
    <col min="11277" max="11277" width="3.71428571428571" style="446" customWidth="1"/>
    <col min="11278" max="11278" width="11.1428571428571" style="446" customWidth="1"/>
    <col min="11279"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0" style="446" hidden="1" customWidth="1"/>
    <col min="11525" max="11525" width="24.7142857142857" style="446" customWidth="1"/>
    <col min="11526" max="11526" width="14.7142857142857" style="446" customWidth="1"/>
    <col min="11527" max="11528" width="15.7142857142857" style="446" customWidth="1"/>
    <col min="11529" max="11529" width="11.7142857142857" style="446" customWidth="1"/>
    <col min="11530" max="11530" width="6.42857142857143" style="446" customWidth="1"/>
    <col min="11531" max="11531" width="11.7142857142857" style="446" customWidth="1"/>
    <col min="11532" max="11532" width="0" style="446" hidden="1" customWidth="1"/>
    <col min="11533" max="11533" width="3.71428571428571" style="446" customWidth="1"/>
    <col min="11534" max="11534" width="11.1428571428571" style="446" customWidth="1"/>
    <col min="11535"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0" style="446" hidden="1" customWidth="1"/>
    <col min="11781" max="11781" width="24.7142857142857" style="446" customWidth="1"/>
    <col min="11782" max="11782" width="14.7142857142857" style="446" customWidth="1"/>
    <col min="11783" max="11784" width="15.7142857142857" style="446" customWidth="1"/>
    <col min="11785" max="11785" width="11.7142857142857" style="446" customWidth="1"/>
    <col min="11786" max="11786" width="6.42857142857143" style="446" customWidth="1"/>
    <col min="11787" max="11787" width="11.7142857142857" style="446" customWidth="1"/>
    <col min="11788" max="11788" width="0" style="446" hidden="1" customWidth="1"/>
    <col min="11789" max="11789" width="3.71428571428571" style="446" customWidth="1"/>
    <col min="11790" max="11790" width="11.1428571428571" style="446" customWidth="1"/>
    <col min="11791"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0" style="446" hidden="1" customWidth="1"/>
    <col min="12037" max="12037" width="24.7142857142857" style="446" customWidth="1"/>
    <col min="12038" max="12038" width="14.7142857142857" style="446" customWidth="1"/>
    <col min="12039" max="12040" width="15.7142857142857" style="446" customWidth="1"/>
    <col min="12041" max="12041" width="11.7142857142857" style="446" customWidth="1"/>
    <col min="12042" max="12042" width="6.42857142857143" style="446" customWidth="1"/>
    <col min="12043" max="12043" width="11.7142857142857" style="446" customWidth="1"/>
    <col min="12044" max="12044" width="0" style="446" hidden="1" customWidth="1"/>
    <col min="12045" max="12045" width="3.71428571428571" style="446" customWidth="1"/>
    <col min="12046" max="12046" width="11.1428571428571" style="446" customWidth="1"/>
    <col min="12047"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0" style="446" hidden="1" customWidth="1"/>
    <col min="12293" max="12293" width="24.7142857142857" style="446" customWidth="1"/>
    <col min="12294" max="12294" width="14.7142857142857" style="446" customWidth="1"/>
    <col min="12295" max="12296" width="15.7142857142857" style="446" customWidth="1"/>
    <col min="12297" max="12297" width="11.7142857142857" style="446" customWidth="1"/>
    <col min="12298" max="12298" width="6.42857142857143" style="446" customWidth="1"/>
    <col min="12299" max="12299" width="11.7142857142857" style="446" customWidth="1"/>
    <col min="12300" max="12300" width="0" style="446" hidden="1" customWidth="1"/>
    <col min="12301" max="12301" width="3.71428571428571" style="446" customWidth="1"/>
    <col min="12302" max="12302" width="11.1428571428571" style="446" customWidth="1"/>
    <col min="12303"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0" style="446" hidden="1" customWidth="1"/>
    <col min="12549" max="12549" width="24.7142857142857" style="446" customWidth="1"/>
    <col min="12550" max="12550" width="14.7142857142857" style="446" customWidth="1"/>
    <col min="12551" max="12552" width="15.7142857142857" style="446" customWidth="1"/>
    <col min="12553" max="12553" width="11.7142857142857" style="446" customWidth="1"/>
    <col min="12554" max="12554" width="6.42857142857143" style="446" customWidth="1"/>
    <col min="12555" max="12555" width="11.7142857142857" style="446" customWidth="1"/>
    <col min="12556" max="12556" width="0" style="446" hidden="1" customWidth="1"/>
    <col min="12557" max="12557" width="3.71428571428571" style="446" customWidth="1"/>
    <col min="12558" max="12558" width="11.1428571428571" style="446" customWidth="1"/>
    <col min="12559"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0" style="446" hidden="1" customWidth="1"/>
    <col min="12805" max="12805" width="24.7142857142857" style="446" customWidth="1"/>
    <col min="12806" max="12806" width="14.7142857142857" style="446" customWidth="1"/>
    <col min="12807" max="12808" width="15.7142857142857" style="446" customWidth="1"/>
    <col min="12809" max="12809" width="11.7142857142857" style="446" customWidth="1"/>
    <col min="12810" max="12810" width="6.42857142857143" style="446" customWidth="1"/>
    <col min="12811" max="12811" width="11.7142857142857" style="446" customWidth="1"/>
    <col min="12812" max="12812" width="0" style="446" hidden="1" customWidth="1"/>
    <col min="12813" max="12813" width="3.71428571428571" style="446" customWidth="1"/>
    <col min="12814" max="12814" width="11.1428571428571" style="446" customWidth="1"/>
    <col min="12815"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0" style="446" hidden="1" customWidth="1"/>
    <col min="13061" max="13061" width="24.7142857142857" style="446" customWidth="1"/>
    <col min="13062" max="13062" width="14.7142857142857" style="446" customWidth="1"/>
    <col min="13063" max="13064" width="15.7142857142857" style="446" customWidth="1"/>
    <col min="13065" max="13065" width="11.7142857142857" style="446" customWidth="1"/>
    <col min="13066" max="13066" width="6.42857142857143" style="446" customWidth="1"/>
    <col min="13067" max="13067" width="11.7142857142857" style="446" customWidth="1"/>
    <col min="13068" max="13068" width="0" style="446" hidden="1" customWidth="1"/>
    <col min="13069" max="13069" width="3.71428571428571" style="446" customWidth="1"/>
    <col min="13070" max="13070" width="11.1428571428571" style="446" customWidth="1"/>
    <col min="13071"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0" style="446" hidden="1" customWidth="1"/>
    <col min="13317" max="13317" width="24.7142857142857" style="446" customWidth="1"/>
    <col min="13318" max="13318" width="14.7142857142857" style="446" customWidth="1"/>
    <col min="13319" max="13320" width="15.7142857142857" style="446" customWidth="1"/>
    <col min="13321" max="13321" width="11.7142857142857" style="446" customWidth="1"/>
    <col min="13322" max="13322" width="6.42857142857143" style="446" customWidth="1"/>
    <col min="13323" max="13323" width="11.7142857142857" style="446" customWidth="1"/>
    <col min="13324" max="13324" width="0" style="446" hidden="1" customWidth="1"/>
    <col min="13325" max="13325" width="3.71428571428571" style="446" customWidth="1"/>
    <col min="13326" max="13326" width="11.1428571428571" style="446" customWidth="1"/>
    <col min="13327"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0" style="446" hidden="1" customWidth="1"/>
    <col min="13573" max="13573" width="24.7142857142857" style="446" customWidth="1"/>
    <col min="13574" max="13574" width="14.7142857142857" style="446" customWidth="1"/>
    <col min="13575" max="13576" width="15.7142857142857" style="446" customWidth="1"/>
    <col min="13577" max="13577" width="11.7142857142857" style="446" customWidth="1"/>
    <col min="13578" max="13578" width="6.42857142857143" style="446" customWidth="1"/>
    <col min="13579" max="13579" width="11.7142857142857" style="446" customWidth="1"/>
    <col min="13580" max="13580" width="0" style="446" hidden="1" customWidth="1"/>
    <col min="13581" max="13581" width="3.71428571428571" style="446" customWidth="1"/>
    <col min="13582" max="13582" width="11.1428571428571" style="446" customWidth="1"/>
    <col min="13583"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0" style="446" hidden="1" customWidth="1"/>
    <col min="13829" max="13829" width="24.7142857142857" style="446" customWidth="1"/>
    <col min="13830" max="13830" width="14.7142857142857" style="446" customWidth="1"/>
    <col min="13831" max="13832" width="15.7142857142857" style="446" customWidth="1"/>
    <col min="13833" max="13833" width="11.7142857142857" style="446" customWidth="1"/>
    <col min="13834" max="13834" width="6.42857142857143" style="446" customWidth="1"/>
    <col min="13835" max="13835" width="11.7142857142857" style="446" customWidth="1"/>
    <col min="13836" max="13836" width="0" style="446" hidden="1" customWidth="1"/>
    <col min="13837" max="13837" width="3.71428571428571" style="446" customWidth="1"/>
    <col min="13838" max="13838" width="11.1428571428571" style="446" customWidth="1"/>
    <col min="13839"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0" style="446" hidden="1" customWidth="1"/>
    <col min="14085" max="14085" width="24.7142857142857" style="446" customWidth="1"/>
    <col min="14086" max="14086" width="14.7142857142857" style="446" customWidth="1"/>
    <col min="14087" max="14088" width="15.7142857142857" style="446" customWidth="1"/>
    <col min="14089" max="14089" width="11.7142857142857" style="446" customWidth="1"/>
    <col min="14090" max="14090" width="6.42857142857143" style="446" customWidth="1"/>
    <col min="14091" max="14091" width="11.7142857142857" style="446" customWidth="1"/>
    <col min="14092" max="14092" width="0" style="446" hidden="1" customWidth="1"/>
    <col min="14093" max="14093" width="3.71428571428571" style="446" customWidth="1"/>
    <col min="14094" max="14094" width="11.1428571428571" style="446" customWidth="1"/>
    <col min="14095"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0" style="446" hidden="1" customWidth="1"/>
    <col min="14341" max="14341" width="24.7142857142857" style="446" customWidth="1"/>
    <col min="14342" max="14342" width="14.7142857142857" style="446" customWidth="1"/>
    <col min="14343" max="14344" width="15.7142857142857" style="446" customWidth="1"/>
    <col min="14345" max="14345" width="11.7142857142857" style="446" customWidth="1"/>
    <col min="14346" max="14346" width="6.42857142857143" style="446" customWidth="1"/>
    <col min="14347" max="14347" width="11.7142857142857" style="446" customWidth="1"/>
    <col min="14348" max="14348" width="0" style="446" hidden="1" customWidth="1"/>
    <col min="14349" max="14349" width="3.71428571428571" style="446" customWidth="1"/>
    <col min="14350" max="14350" width="11.1428571428571" style="446" customWidth="1"/>
    <col min="14351"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0" style="446" hidden="1" customWidth="1"/>
    <col min="14597" max="14597" width="24.7142857142857" style="446" customWidth="1"/>
    <col min="14598" max="14598" width="14.7142857142857" style="446" customWidth="1"/>
    <col min="14599" max="14600" width="15.7142857142857" style="446" customWidth="1"/>
    <col min="14601" max="14601" width="11.7142857142857" style="446" customWidth="1"/>
    <col min="14602" max="14602" width="6.42857142857143" style="446" customWidth="1"/>
    <col min="14603" max="14603" width="11.7142857142857" style="446" customWidth="1"/>
    <col min="14604" max="14604" width="0" style="446" hidden="1" customWidth="1"/>
    <col min="14605" max="14605" width="3.71428571428571" style="446" customWidth="1"/>
    <col min="14606" max="14606" width="11.1428571428571" style="446" customWidth="1"/>
    <col min="14607"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0" style="446" hidden="1" customWidth="1"/>
    <col min="14853" max="14853" width="24.7142857142857" style="446" customWidth="1"/>
    <col min="14854" max="14854" width="14.7142857142857" style="446" customWidth="1"/>
    <col min="14855" max="14856" width="15.7142857142857" style="446" customWidth="1"/>
    <col min="14857" max="14857" width="11.7142857142857" style="446" customWidth="1"/>
    <col min="14858" max="14858" width="6.42857142857143" style="446" customWidth="1"/>
    <col min="14859" max="14859" width="11.7142857142857" style="446" customWidth="1"/>
    <col min="14860" max="14860" width="0" style="446" hidden="1" customWidth="1"/>
    <col min="14861" max="14861" width="3.71428571428571" style="446" customWidth="1"/>
    <col min="14862" max="14862" width="11.1428571428571" style="446" customWidth="1"/>
    <col min="14863"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0" style="446" hidden="1" customWidth="1"/>
    <col min="15109" max="15109" width="24.7142857142857" style="446" customWidth="1"/>
    <col min="15110" max="15110" width="14.7142857142857" style="446" customWidth="1"/>
    <col min="15111" max="15112" width="15.7142857142857" style="446" customWidth="1"/>
    <col min="15113" max="15113" width="11.7142857142857" style="446" customWidth="1"/>
    <col min="15114" max="15114" width="6.42857142857143" style="446" customWidth="1"/>
    <col min="15115" max="15115" width="11.7142857142857" style="446" customWidth="1"/>
    <col min="15116" max="15116" width="0" style="446" hidden="1" customWidth="1"/>
    <col min="15117" max="15117" width="3.71428571428571" style="446" customWidth="1"/>
    <col min="15118" max="15118" width="11.1428571428571" style="446" customWidth="1"/>
    <col min="15119"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0" style="446" hidden="1" customWidth="1"/>
    <col min="15365" max="15365" width="24.7142857142857" style="446" customWidth="1"/>
    <col min="15366" max="15366" width="14.7142857142857" style="446" customWidth="1"/>
    <col min="15367" max="15368" width="15.7142857142857" style="446" customWidth="1"/>
    <col min="15369" max="15369" width="11.7142857142857" style="446" customWidth="1"/>
    <col min="15370" max="15370" width="6.42857142857143" style="446" customWidth="1"/>
    <col min="15371" max="15371" width="11.7142857142857" style="446" customWidth="1"/>
    <col min="15372" max="15372" width="0" style="446" hidden="1" customWidth="1"/>
    <col min="15373" max="15373" width="3.71428571428571" style="446" customWidth="1"/>
    <col min="15374" max="15374" width="11.1428571428571" style="446" customWidth="1"/>
    <col min="15375"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0" style="446" hidden="1" customWidth="1"/>
    <col min="15621" max="15621" width="24.7142857142857" style="446" customWidth="1"/>
    <col min="15622" max="15622" width="14.7142857142857" style="446" customWidth="1"/>
    <col min="15623" max="15624" width="15.7142857142857" style="446" customWidth="1"/>
    <col min="15625" max="15625" width="11.7142857142857" style="446" customWidth="1"/>
    <col min="15626" max="15626" width="6.42857142857143" style="446" customWidth="1"/>
    <col min="15627" max="15627" width="11.7142857142857" style="446" customWidth="1"/>
    <col min="15628" max="15628" width="0" style="446" hidden="1" customWidth="1"/>
    <col min="15629" max="15629" width="3.71428571428571" style="446" customWidth="1"/>
    <col min="15630" max="15630" width="11.1428571428571" style="446" customWidth="1"/>
    <col min="15631"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0" style="446" hidden="1" customWidth="1"/>
    <col min="15877" max="15877" width="24.7142857142857" style="446" customWidth="1"/>
    <col min="15878" max="15878" width="14.7142857142857" style="446" customWidth="1"/>
    <col min="15879" max="15880" width="15.7142857142857" style="446" customWidth="1"/>
    <col min="15881" max="15881" width="11.7142857142857" style="446" customWidth="1"/>
    <col min="15882" max="15882" width="6.42857142857143" style="446" customWidth="1"/>
    <col min="15883" max="15883" width="11.7142857142857" style="446" customWidth="1"/>
    <col min="15884" max="15884" width="0" style="446" hidden="1" customWidth="1"/>
    <col min="15885" max="15885" width="3.71428571428571" style="446" customWidth="1"/>
    <col min="15886" max="15886" width="11.1428571428571" style="446" customWidth="1"/>
    <col min="15887"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0" style="446" hidden="1" customWidth="1"/>
    <col min="16133" max="16133" width="24.7142857142857" style="446" customWidth="1"/>
    <col min="16134" max="16134" width="14.7142857142857" style="446" customWidth="1"/>
    <col min="16135" max="16136" width="15.7142857142857" style="446" customWidth="1"/>
    <col min="16137" max="16137" width="11.7142857142857" style="446" customWidth="1"/>
    <col min="16138" max="16138" width="6.42857142857143" style="446" customWidth="1"/>
    <col min="16139" max="16139" width="11.7142857142857" style="446" customWidth="1"/>
    <col min="16140" max="16140" width="0" style="446" hidden="1" customWidth="1"/>
    <col min="16141" max="16141" width="3.71428571428571" style="446" customWidth="1"/>
    <col min="16142" max="16142" width="11.1428571428571" style="446" customWidth="1"/>
    <col min="16143" max="16384" width="10.5714285714286" style="446"/>
  </cols>
  <sheetData>
    <row r="1" ht="14.25" hidden="1"/>
    <row r="2" ht="14.25" hidden="1"/>
    <row r="3" ht="14.25" hidden="1"/>
    <row r="4" spans="10:22" ht="3" customHeight="1">
      <c r="J4" s="451"/>
      <c r="K4" s="451"/>
      <c r="L4" s="447"/>
      <c r="M4" s="447"/>
      <c r="N4" s="447"/>
      <c r="O4" s="454"/>
      <c r="P4" s="454"/>
      <c r="Q4" s="454"/>
      <c r="R4" s="454"/>
      <c r="S4" s="454"/>
      <c r="T4" s="454"/>
      <c r="U4" s="454"/>
      <c r="V4" s="447"/>
    </row>
    <row r="5" spans="10:22" ht="22.5" customHeight="1">
      <c r="J5" s="451"/>
      <c r="K5" s="451"/>
      <c r="L5" s="1297" t="s">
        <v>744</v>
      </c>
      <c r="M5" s="1297"/>
      <c r="N5" s="1297"/>
      <c r="O5" s="1297"/>
      <c r="P5" s="1297"/>
      <c r="Q5" s="1297"/>
      <c r="R5" s="1297"/>
      <c r="S5" s="1297"/>
      <c r="T5" s="1297"/>
      <c r="U5" s="548"/>
      <c r="V5" s="467"/>
    </row>
    <row r="6" spans="10:21" ht="3" customHeight="1">
      <c r="J6" s="451"/>
      <c r="K6" s="451"/>
      <c r="L6" s="447"/>
      <c r="M6" s="447"/>
      <c r="N6" s="447"/>
      <c r="O6" s="450"/>
      <c r="P6" s="450"/>
      <c r="Q6" s="450"/>
      <c r="R6" s="450"/>
      <c r="S6" s="450"/>
      <c r="T6" s="450"/>
      <c r="U6" s="447"/>
    </row>
    <row r="7" spans="1:28" s="746" customFormat="1" ht="5.25" hidden="1">
      <c r="A7" s="1123"/>
      <c r="B7" s="1123"/>
      <c r="C7" s="1123"/>
      <c r="D7" s="1123"/>
      <c r="E7" s="1123"/>
      <c r="F7" s="1123"/>
      <c r="G7" s="1123"/>
      <c r="H7" s="1123"/>
      <c r="L7" s="1174"/>
      <c r="M7" s="1046"/>
      <c r="O7" s="1303"/>
      <c r="P7" s="1303"/>
      <c r="Q7" s="1303"/>
      <c r="R7" s="1303"/>
      <c r="S7" s="1303"/>
      <c r="T7" s="1303"/>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304" t="str">
        <f>IF(datePr_ch="",IF(datePr="","",datePr),datePr_ch)</f>
        <v>20.04.2021</v>
      </c>
      <c r="P8" s="1304"/>
      <c r="Q8" s="1304"/>
      <c r="R8" s="1304"/>
      <c r="S8" s="1304"/>
      <c r="T8" s="1304"/>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7"/>
      <c r="O9" s="1304" t="str">
        <f>IF(numberPr_ch="",IF(numberPr="","",numberPr),numberPr_ch)</f>
        <v>01-03/12</v>
      </c>
      <c r="P9" s="1304"/>
      <c r="Q9" s="1304"/>
      <c r="R9" s="1304"/>
      <c r="S9" s="1304"/>
      <c r="T9" s="1304"/>
      <c r="U9" s="635"/>
      <c r="Y9" s="961"/>
      <c r="Z9" s="475"/>
      <c r="AA9" s="475"/>
      <c r="AB9" s="475"/>
      <c r="AC9" s="475"/>
    </row>
    <row r="10" spans="1:28" s="746" customFormat="1" ht="5.25" hidden="1">
      <c r="A10" s="1123"/>
      <c r="B10" s="1123"/>
      <c r="C10" s="1123"/>
      <c r="D10" s="1123"/>
      <c r="E10" s="1123"/>
      <c r="F10" s="1123"/>
      <c r="G10" s="1123"/>
      <c r="H10" s="1123"/>
      <c r="L10" s="1174"/>
      <c r="M10" s="1046"/>
      <c r="O10" s="1303"/>
      <c r="P10" s="1303"/>
      <c r="Q10" s="1303"/>
      <c r="R10" s="1303"/>
      <c r="S10" s="1303"/>
      <c r="T10" s="1303"/>
      <c r="U10" s="780"/>
      <c r="V10" s="780"/>
      <c r="X10" s="1123"/>
      <c r="Y10" s="1123"/>
      <c r="Z10" s="1123"/>
      <c r="AA10" s="1123"/>
      <c r="AB10" s="1123"/>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8"/>
      <c r="M12" s="1298"/>
      <c r="N12" s="458"/>
      <c r="O12" s="730"/>
      <c r="P12" s="730"/>
      <c r="Q12" s="730"/>
      <c r="R12" s="730"/>
      <c r="S12" s="730"/>
      <c r="T12" s="730"/>
      <c r="U12" s="456"/>
      <c r="V12" s="473" t="s">
        <v>371</v>
      </c>
      <c r="Y12" s="961"/>
      <c r="Z12" s="475"/>
      <c r="AA12" s="475"/>
      <c r="AB12" s="475"/>
      <c r="AC12" s="475"/>
    </row>
    <row r="13" spans="10:22" ht="15" customHeight="1">
      <c r="J13" s="451"/>
      <c r="K13" s="451"/>
      <c r="L13" s="447"/>
      <c r="M13" s="447"/>
      <c r="N13" s="447"/>
      <c r="O13" s="568"/>
      <c r="P13" s="568"/>
      <c r="Q13" s="1324"/>
      <c r="R13" s="1324"/>
      <c r="S13" s="1324"/>
      <c r="T13" s="1324"/>
      <c r="U13" s="1324"/>
      <c r="V13" s="1324"/>
    </row>
    <row r="14" spans="10:24" ht="14.25">
      <c r="J14" s="451"/>
      <c r="K14" s="451"/>
      <c r="L14" s="1239" t="s">
        <v>445</v>
      </c>
      <c r="M14" s="1239"/>
      <c r="N14" s="1239"/>
      <c r="O14" s="1239"/>
      <c r="P14" s="1239"/>
      <c r="Q14" s="1239"/>
      <c r="R14" s="1239"/>
      <c r="S14" s="1239"/>
      <c r="T14" s="1239"/>
      <c r="U14" s="1239"/>
      <c r="V14" s="1239"/>
      <c r="W14" s="1239"/>
      <c r="X14" s="1239" t="s">
        <v>446</v>
      </c>
    </row>
    <row r="15" spans="10:24" ht="14.25" customHeight="1">
      <c r="J15" s="451"/>
      <c r="K15" s="451"/>
      <c r="L15" s="1311" t="s">
        <v>91</v>
      </c>
      <c r="M15" s="1311" t="s">
        <v>595</v>
      </c>
      <c r="N15" s="504"/>
      <c r="O15" s="1311" t="s">
        <v>596</v>
      </c>
      <c r="P15" s="1336" t="s">
        <v>597</v>
      </c>
      <c r="Q15" s="1336" t="s">
        <v>604</v>
      </c>
      <c r="R15" s="1336"/>
      <c r="S15" s="1336"/>
      <c r="T15" s="1336"/>
      <c r="U15" s="1336"/>
      <c r="V15" s="1311" t="s">
        <v>339</v>
      </c>
      <c r="W15" s="1323" t="s">
        <v>274</v>
      </c>
      <c r="X15" s="1239"/>
    </row>
    <row r="16" spans="1:29" s="493" customFormat="1" ht="25.5" customHeight="1">
      <c r="A16" s="554"/>
      <c r="B16" s="554"/>
      <c r="C16" s="554"/>
      <c r="D16" s="554"/>
      <c r="E16" s="554"/>
      <c r="F16" s="554"/>
      <c r="G16" s="560"/>
      <c r="H16" s="560"/>
      <c r="I16" s="501"/>
      <c r="J16" s="499"/>
      <c r="K16" s="499"/>
      <c r="L16" s="1311"/>
      <c r="M16" s="1311"/>
      <c r="N16" s="504"/>
      <c r="O16" s="1311"/>
      <c r="P16" s="1336"/>
      <c r="Q16" s="1336" t="s">
        <v>621</v>
      </c>
      <c r="R16" s="1336"/>
      <c r="S16" s="1334" t="s">
        <v>615</v>
      </c>
      <c r="T16" s="1334"/>
      <c r="U16" s="1334"/>
      <c r="V16" s="1311"/>
      <c r="W16" s="1323"/>
      <c r="X16" s="1239"/>
      <c r="Y16" s="956"/>
      <c r="Z16" s="554"/>
      <c r="AA16" s="554"/>
      <c r="AB16" s="554"/>
      <c r="AC16" s="554"/>
    </row>
    <row r="17" spans="10:24" ht="14.25" customHeight="1">
      <c r="J17" s="451"/>
      <c r="K17" s="451"/>
      <c r="L17" s="1311"/>
      <c r="M17" s="1311"/>
      <c r="N17" s="504"/>
      <c r="O17" s="1311"/>
      <c r="P17" s="1336"/>
      <c r="Q17" s="504" t="s">
        <v>619</v>
      </c>
      <c r="R17" s="504" t="s">
        <v>620</v>
      </c>
      <c r="S17" s="506" t="s">
        <v>273</v>
      </c>
      <c r="T17" s="1331" t="s">
        <v>272</v>
      </c>
      <c r="U17" s="1331"/>
      <c r="V17" s="1311"/>
      <c r="W17" s="1323"/>
      <c r="X17" s="1239"/>
    </row>
    <row r="18" spans="10:24" ht="14.25">
      <c r="J18" s="451"/>
      <c r="K18" s="459">
        <v>1</v>
      </c>
      <c r="L18" s="448" t="s">
        <v>92</v>
      </c>
      <c r="M18" s="448" t="s">
        <v>48</v>
      </c>
      <c r="N18" s="466" t="s">
        <v>48</v>
      </c>
      <c r="O18" s="457">
        <f t="shared" si="0" ref="O18:T18">OFFSET(O18,0,-1)+1</f>
        <v>3</v>
      </c>
      <c r="P18" s="457">
        <f t="shared" ca="1" si="0"/>
        <v>4</v>
      </c>
      <c r="Q18" s="457">
        <f t="shared" ca="1" si="0"/>
        <v>5</v>
      </c>
      <c r="R18" s="457">
        <f t="shared" ca="1" si="0"/>
        <v>6</v>
      </c>
      <c r="S18" s="457">
        <f t="shared" ca="1" si="0"/>
        <v>7</v>
      </c>
      <c r="T18" s="1337">
        <f t="shared" ca="1" si="0"/>
        <v>8</v>
      </c>
      <c r="U18" s="1337"/>
      <c r="V18" s="457">
        <f ca="1">OFFSET(V18,0,-2)+1</f>
        <v>9</v>
      </c>
      <c r="W18" s="493"/>
      <c r="X18" s="457">
        <f ca="1">OFFSET(X18,0,-2)+1</f>
        <v>10</v>
      </c>
    </row>
    <row r="19" spans="1:24" ht="22.5">
      <c r="A19" s="1282">
        <v>1</v>
      </c>
      <c r="B19" s="928"/>
      <c r="C19" s="928"/>
      <c r="D19" s="928"/>
      <c r="E19" s="928"/>
      <c r="F19" s="928"/>
      <c r="G19" s="929"/>
      <c r="H19" s="929"/>
      <c r="I19" s="931"/>
      <c r="J19" s="923"/>
      <c r="K19" s="923"/>
      <c r="L19" s="562">
        <f>mergeValue(A19)</f>
        <v>1</v>
      </c>
      <c r="M19" s="610" t="s">
        <v>19</v>
      </c>
      <c r="N19" s="549"/>
      <c r="O19" s="1325"/>
      <c r="P19" s="1325"/>
      <c r="Q19" s="1325"/>
      <c r="R19" s="1325"/>
      <c r="S19" s="1325"/>
      <c r="T19" s="1325"/>
      <c r="U19" s="1325"/>
      <c r="V19" s="1325"/>
      <c r="W19" s="1325"/>
      <c r="X19" s="550" t="s">
        <v>718</v>
      </c>
    </row>
    <row r="20" spans="1:24" ht="22.5">
      <c r="A20" s="1282"/>
      <c r="B20" s="1282">
        <v>1</v>
      </c>
      <c r="C20" s="928"/>
      <c r="D20" s="928"/>
      <c r="E20" s="928"/>
      <c r="F20" s="928"/>
      <c r="G20" s="933"/>
      <c r="H20" s="930"/>
      <c r="I20" s="935"/>
      <c r="J20" s="920"/>
      <c r="K20" s="919"/>
      <c r="L20" s="562" t="str">
        <f>mergeValue(A20)&amp;"."&amp;mergeValue(B20)</f>
        <v>1.1</v>
      </c>
      <c r="M20" s="516" t="s">
        <v>15</v>
      </c>
      <c r="N20" s="549"/>
      <c r="O20" s="1325"/>
      <c r="P20" s="1325"/>
      <c r="Q20" s="1325"/>
      <c r="R20" s="1325"/>
      <c r="S20" s="1325"/>
      <c r="T20" s="1325"/>
      <c r="U20" s="1325"/>
      <c r="V20" s="1325"/>
      <c r="W20" s="1325"/>
      <c r="X20" s="550" t="s">
        <v>459</v>
      </c>
    </row>
    <row r="21" spans="1:24" ht="22.5">
      <c r="A21" s="1282"/>
      <c r="B21" s="1282"/>
      <c r="C21" s="1282">
        <v>1</v>
      </c>
      <c r="D21" s="928"/>
      <c r="E21" s="928"/>
      <c r="F21" s="928"/>
      <c r="G21" s="933"/>
      <c r="H21" s="930"/>
      <c r="I21" s="936"/>
      <c r="J21" s="920"/>
      <c r="K21" s="919"/>
      <c r="L21" s="562" t="str">
        <f>mergeValue(A21)&amp;"."&amp;mergeValue(B21)&amp;"."&amp;mergeValue(C21)</f>
        <v>1.1.1</v>
      </c>
      <c r="M21" s="517" t="s">
        <v>7</v>
      </c>
      <c r="N21" s="549"/>
      <c r="O21" s="1325"/>
      <c r="P21" s="1325"/>
      <c r="Q21" s="1325"/>
      <c r="R21" s="1325"/>
      <c r="S21" s="1325"/>
      <c r="T21" s="1325"/>
      <c r="U21" s="1325"/>
      <c r="V21" s="1325"/>
      <c r="W21" s="1325"/>
      <c r="X21" s="550" t="s">
        <v>600</v>
      </c>
    </row>
    <row r="22" spans="1:24" ht="14.25">
      <c r="A22" s="1282"/>
      <c r="B22" s="1282"/>
      <c r="C22" s="1282"/>
      <c r="D22" s="1282">
        <v>1</v>
      </c>
      <c r="E22" s="928"/>
      <c r="F22" s="928"/>
      <c r="G22" s="933"/>
      <c r="H22" s="930"/>
      <c r="I22" s="936"/>
      <c r="J22" s="934"/>
      <c r="K22" s="919"/>
      <c r="L22" s="562" t="str">
        <f>mergeValue(A22)&amp;"."&amp;mergeValue(B22)&amp;"."&amp;mergeValue(C22)&amp;"."&amp;mergeValue(D22)</f>
        <v>1.1.1.1</v>
      </c>
      <c r="M22" s="518" t="s">
        <v>21</v>
      </c>
      <c r="N22" s="549"/>
      <c r="O22" s="1325"/>
      <c r="P22" s="1325"/>
      <c r="Q22" s="1325"/>
      <c r="R22" s="1325"/>
      <c r="S22" s="1325"/>
      <c r="T22" s="1325"/>
      <c r="U22" s="1325"/>
      <c r="V22" s="1325"/>
      <c r="W22" s="1325"/>
      <c r="X22" s="968" t="s">
        <v>623</v>
      </c>
    </row>
    <row r="23" spans="1:25" ht="42.95" customHeight="1">
      <c r="A23" s="1282"/>
      <c r="B23" s="1282"/>
      <c r="C23" s="1282"/>
      <c r="D23" s="1282"/>
      <c r="E23" s="928">
        <v>1</v>
      </c>
      <c r="F23" s="928"/>
      <c r="G23" s="933"/>
      <c r="H23" s="930"/>
      <c r="I23" s="936"/>
      <c r="J23" s="934"/>
      <c r="K23" s="924"/>
      <c r="L23" s="562" t="str">
        <f>mergeValue(A23)&amp;"."&amp;mergeValue(B23)&amp;"."&amp;mergeValue(C23)&amp;"."&amp;mergeValue(D23)&amp;"."&amp;mergeValue(E23)</f>
        <v>1.1.1.1.1</v>
      </c>
      <c r="M23" s="1019"/>
      <c r="N23" s="512"/>
      <c r="O23" s="1021"/>
      <c r="P23" s="1022"/>
      <c r="Q23" s="1180"/>
      <c r="R23" s="1180"/>
      <c r="S23" s="1178"/>
      <c r="T23" s="619" t="s">
        <v>83</v>
      </c>
      <c r="U23" s="1178"/>
      <c r="V23" s="737" t="s">
        <v>84</v>
      </c>
      <c r="W23" s="787"/>
      <c r="X23" s="1300" t="s">
        <v>748</v>
      </c>
      <c r="Y23" s="956" t="str">
        <f>strCheckDateTwo(N23:W23)</f>
        <v/>
      </c>
    </row>
    <row r="24" spans="1:24" ht="14.25" hidden="1">
      <c r="A24" s="1282"/>
      <c r="B24" s="1282"/>
      <c r="C24" s="1282"/>
      <c r="D24" s="1282"/>
      <c r="E24" s="928"/>
      <c r="F24" s="928"/>
      <c r="G24" s="933"/>
      <c r="H24" s="930"/>
      <c r="I24" s="936"/>
      <c r="J24" s="934"/>
      <c r="K24" s="924"/>
      <c r="L24" s="600"/>
      <c r="M24" s="531"/>
      <c r="N24" s="615"/>
      <c r="O24" s="615"/>
      <c r="P24" s="615"/>
      <c r="Q24" s="615"/>
      <c r="R24" s="553" t="str">
        <f>S23&amp;"-"&amp;U23</f>
        <v>-</v>
      </c>
      <c r="S24" s="482"/>
      <c r="T24" s="555"/>
      <c r="U24" s="482"/>
      <c r="V24" s="615"/>
      <c r="W24" s="786"/>
      <c r="X24" s="1301"/>
    </row>
    <row r="25" spans="1:24" ht="15" customHeight="1">
      <c r="A25" s="1282"/>
      <c r="B25" s="1282"/>
      <c r="C25" s="1282"/>
      <c r="D25" s="1282"/>
      <c r="E25" s="928"/>
      <c r="F25" s="928"/>
      <c r="G25" s="933"/>
      <c r="H25" s="930"/>
      <c r="I25" s="936"/>
      <c r="J25" s="934"/>
      <c r="K25" s="924"/>
      <c r="L25" s="508"/>
      <c r="M25" s="521" t="s">
        <v>5</v>
      </c>
      <c r="N25" s="519"/>
      <c r="O25" s="515"/>
      <c r="P25" s="515"/>
      <c r="Q25" s="515"/>
      <c r="R25" s="515"/>
      <c r="S25" s="542"/>
      <c r="T25" s="534"/>
      <c r="U25" s="533"/>
      <c r="V25" s="519"/>
      <c r="W25" s="519"/>
      <c r="X25" s="1302"/>
    </row>
    <row r="26" spans="1:29" s="445" customFormat="1" ht="15" customHeight="1">
      <c r="A26" s="1282"/>
      <c r="B26" s="1282"/>
      <c r="C26" s="1282"/>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2"/>
      <c r="B27" s="1282"/>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2"/>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ht="3" customHeight="1"/>
    <row r="31" spans="12:29" ht="96" customHeight="1">
      <c r="L31" s="1">
        <v>1</v>
      </c>
      <c r="M31" s="1275" t="s">
        <v>749</v>
      </c>
      <c r="N31" s="1275"/>
      <c r="O31" s="1275"/>
      <c r="P31" s="1275"/>
      <c r="Q31" s="1275"/>
      <c r="R31" s="1275"/>
      <c r="S31" s="1275"/>
      <c r="T31" s="1275"/>
      <c r="U31" s="1275"/>
      <c r="V31" s="1275"/>
      <c r="W31" s="1275"/>
      <c r="X31" s="1275"/>
      <c r="Y31" s="1044"/>
      <c r="Z31" s="486"/>
      <c r="AA31" s="486"/>
      <c r="AB31" s="486"/>
      <c r="AC31" s="486"/>
    </row>
    <row r="32" spans="13:29" ht="14.25">
      <c r="M32" s="485"/>
      <c r="N32" s="485"/>
      <c r="O32" s="485"/>
      <c r="P32" s="485"/>
      <c r="Q32" s="485"/>
      <c r="R32" s="485"/>
      <c r="S32" s="485"/>
      <c r="T32" s="485"/>
      <c r="U32" s="485"/>
      <c r="V32" s="485"/>
      <c r="W32" s="485"/>
      <c r="X32" s="485"/>
      <c r="Y32" s="962"/>
      <c r="Z32" s="476"/>
      <c r="AA32" s="476"/>
      <c r="AB32" s="476"/>
      <c r="AC32" s="476"/>
    </row>
  </sheetData>
  <sheetProtection algorithmName="SHA-512" hashValue="yaLG0iEU1JmJqawy9/nuyo5mRy9y18F/cNVOfNpt6Cg3zFQGug/6xyJSEsrcSf786VIupBFila6r2RLRkmOpCA==" saltValue="UVl0lVZgj3qhkscG5BBuXA==" spinCount="100000" sheet="1" objects="1" scenarios="1" formatColumns="0" formatRows="0"/>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e3f8e02-bb44-4564-acf2-01a8309aa97a}">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4" hidden="1" customWidth="1"/>
    <col min="2" max="4" width="3.71428571428571" style="1101"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101"/>
    <col min="12" max="12" width="11.1428571428571" style="1101" customWidth="1"/>
    <col min="13" max="20" width="10.5714285714286" style="1101"/>
    <col min="21" max="16384" width="10.5714285714286" style="1074"/>
  </cols>
  <sheetData>
    <row r="1" spans="1:1" ht="3" customHeight="1">
      <c r="A1" s="1104" t="s">
        <v>209</v>
      </c>
    </row>
    <row r="2" spans="6:9" ht="22.5">
      <c r="F2" s="1276" t="s">
        <v>470</v>
      </c>
      <c r="G2" s="1277"/>
      <c r="H2" s="1278"/>
      <c r="I2" s="1138"/>
    </row>
    <row r="3" ht="3" customHeight="1"/>
    <row r="4" spans="1:20" s="1098" customFormat="1" ht="11.25">
      <c r="A4" s="1103"/>
      <c r="B4" s="1103"/>
      <c r="C4" s="1103"/>
      <c r="D4" s="1103"/>
      <c r="F4" s="1239" t="s">
        <v>445</v>
      </c>
      <c r="G4" s="1239"/>
      <c r="H4" s="1239"/>
      <c r="I4" s="1279" t="s">
        <v>446</v>
      </c>
      <c r="J4" s="1103"/>
      <c r="K4" s="1103"/>
      <c r="L4" s="1103"/>
      <c r="M4" s="1103"/>
      <c r="N4" s="1103"/>
      <c r="O4" s="1103"/>
      <c r="P4" s="1103"/>
      <c r="Q4" s="1103"/>
      <c r="R4" s="1103"/>
      <c r="S4" s="1103"/>
      <c r="T4" s="1103"/>
    </row>
    <row r="5" spans="1:20" s="1098" customFormat="1" ht="11.25" customHeight="1">
      <c r="A5" s="1103"/>
      <c r="B5" s="1103"/>
      <c r="C5" s="1103"/>
      <c r="D5" s="1103"/>
      <c r="F5" s="1115" t="s">
        <v>91</v>
      </c>
      <c r="G5" s="1128" t="s">
        <v>448</v>
      </c>
      <c r="H5" s="1114" t="s">
        <v>439</v>
      </c>
      <c r="I5" s="1279"/>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13" t="str">
        <f>IF(dateCh="","",dateCh)</f>
        <v>30.01.2022</v>
      </c>
      <c r="I7" s="1099" t="s">
        <v>472</v>
      </c>
      <c r="J7" s="1124"/>
      <c r="K7" s="1103"/>
      <c r="L7" s="1103"/>
      <c r="M7" s="1103"/>
      <c r="N7" s="1103"/>
      <c r="O7" s="1103"/>
      <c r="P7" s="1103"/>
      <c r="Q7" s="1103"/>
      <c r="R7" s="1103"/>
      <c r="S7" s="1103"/>
      <c r="T7" s="1103"/>
    </row>
    <row r="8" spans="1:20" s="1098" customFormat="1" ht="45">
      <c r="A8" s="1280">
        <v>1</v>
      </c>
      <c r="B8" s="1103"/>
      <c r="C8" s="1103"/>
      <c r="D8" s="1103"/>
      <c r="F8" s="1125" t="str">
        <f>"2."&amp;mergeValue(A8)</f>
        <v>2.1</v>
      </c>
      <c r="G8" s="1134" t="s">
        <v>473</v>
      </c>
      <c r="H8" s="1113" t="str">
        <f>IF('Перечень тарифов'!R21="","наименование отсутствует",""&amp;'Перечень тарифов'!R21&amp;"")</f>
        <v>наименование отсутствует</v>
      </c>
      <c r="I8" s="1099" t="s">
        <v>568</v>
      </c>
      <c r="J8" s="1124"/>
      <c r="K8" s="1103"/>
      <c r="L8" s="1103"/>
      <c r="M8" s="1103"/>
      <c r="N8" s="1103"/>
      <c r="O8" s="1103"/>
      <c r="P8" s="1103"/>
      <c r="Q8" s="1103"/>
      <c r="R8" s="1103"/>
      <c r="S8" s="1103"/>
      <c r="T8" s="1103"/>
    </row>
    <row r="9" spans="1:20" s="1098" customFormat="1" ht="22.5">
      <c r="A9" s="1280"/>
      <c r="B9" s="1103"/>
      <c r="C9" s="1103"/>
      <c r="D9" s="1103"/>
      <c r="F9" s="1125" t="str">
        <f>"3."&amp;mergeValue(A9)</f>
        <v>3.1</v>
      </c>
      <c r="G9" s="1134" t="s">
        <v>474</v>
      </c>
      <c r="H9" s="1113" t="str">
        <f>IF('Перечень тарифов'!F21="","наименование отсутствует",""&amp;'Перечень тарифов'!F21&amp;"")</f>
        <v>Передача. Тепловая энергия; Сбыт. Тепловая энергия</v>
      </c>
      <c r="I9" s="1099" t="s">
        <v>566</v>
      </c>
      <c r="J9" s="1124"/>
      <c r="K9" s="1103"/>
      <c r="L9" s="1103"/>
      <c r="M9" s="1103"/>
      <c r="N9" s="1103"/>
      <c r="O9" s="1103"/>
      <c r="P9" s="1103"/>
      <c r="Q9" s="1103"/>
      <c r="R9" s="1103"/>
      <c r="S9" s="1103"/>
      <c r="T9" s="1103"/>
    </row>
    <row r="10" spans="1:20" s="1098" customFormat="1" ht="22.5">
      <c r="A10" s="1280"/>
      <c r="B10" s="1103"/>
      <c r="C10" s="1103"/>
      <c r="D10" s="1103"/>
      <c r="F10" s="1125" t="str">
        <f>"4."&amp;mergeValue(A10)</f>
        <v>4.1</v>
      </c>
      <c r="G10" s="1134" t="s">
        <v>475</v>
      </c>
      <c r="H10" s="1114" t="s">
        <v>449</v>
      </c>
      <c r="I10" s="1099"/>
      <c r="J10" s="1124"/>
      <c r="K10" s="1103"/>
      <c r="L10" s="1103"/>
      <c r="M10" s="1103"/>
      <c r="N10" s="1103"/>
      <c r="O10" s="1103"/>
      <c r="P10" s="1103"/>
      <c r="Q10" s="1103"/>
      <c r="R10" s="1103"/>
      <c r="S10" s="1103"/>
      <c r="T10" s="1103"/>
    </row>
    <row r="11" spans="1:20" s="1098" customFormat="1" ht="18.75">
      <c r="A11" s="1280"/>
      <c r="B11" s="1280">
        <v>1</v>
      </c>
      <c r="C11" s="1130"/>
      <c r="D11" s="1130"/>
      <c r="F11" s="1125" t="str">
        <f>"4."&amp;mergeValue(A11)&amp;"."&amp;mergeValue(B11)</f>
        <v>4.1.1</v>
      </c>
      <c r="G11" s="1120" t="s">
        <v>570</v>
      </c>
      <c r="H11" s="1113" t="str">
        <f>IF(region_name="","",region_name)</f>
        <v>Свердловская область</v>
      </c>
      <c r="I11" s="1099" t="s">
        <v>478</v>
      </c>
      <c r="J11" s="1124"/>
      <c r="K11" s="1103"/>
      <c r="L11" s="1103"/>
      <c r="M11" s="1103"/>
      <c r="N11" s="1103"/>
      <c r="O11" s="1103"/>
      <c r="P11" s="1103"/>
      <c r="Q11" s="1103"/>
      <c r="R11" s="1103"/>
      <c r="S11" s="1103"/>
      <c r="T11" s="1103"/>
    </row>
    <row r="12" spans="1:20" s="1098" customFormat="1" ht="22.5">
      <c r="A12" s="1280"/>
      <c r="B12" s="1280"/>
      <c r="C12" s="1280">
        <v>1</v>
      </c>
      <c r="D12" s="1130"/>
      <c r="F12" s="1125" t="str">
        <f>"4."&amp;mergeValue(A12)&amp;"."&amp;mergeValue(B12)&amp;"."&amp;mergeValue(C12)</f>
        <v>4.1.1.1</v>
      </c>
      <c r="G12" s="1129" t="s">
        <v>476</v>
      </c>
      <c r="H12" s="1113" t="str">
        <f>IF(Территории!H13="","",""&amp;Территории!H13&amp;"")</f>
        <v>городской округ Верхняя Пышма</v>
      </c>
      <c r="I12" s="1099" t="s">
        <v>479</v>
      </c>
      <c r="J12" s="1124"/>
      <c r="K12" s="1103"/>
      <c r="L12" s="1103"/>
      <c r="M12" s="1103"/>
      <c r="N12" s="1103"/>
      <c r="O12" s="1103"/>
      <c r="P12" s="1103"/>
      <c r="Q12" s="1103"/>
      <c r="R12" s="1103"/>
      <c r="S12" s="1103"/>
      <c r="T12" s="1103"/>
    </row>
    <row r="13" spans="1:20" s="1098" customFormat="1" ht="56.25">
      <c r="A13" s="1280"/>
      <c r="B13" s="1280"/>
      <c r="C13" s="1280"/>
      <c r="D13" s="1130">
        <v>1</v>
      </c>
      <c r="F13" s="1125" t="str">
        <f>"4."&amp;mergeValue(A13)&amp;"."&amp;mergeValue(B13)&amp;"."&amp;mergeValue(C13)&amp;"."&amp;mergeValue(D13)</f>
        <v>4.1.1.1.1</v>
      </c>
      <c r="G13" s="1137" t="s">
        <v>477</v>
      </c>
      <c r="H13" s="1113" t="str">
        <f>IF(Территории!R14="","",""&amp;Территории!R14&amp;"")</f>
        <v>городской округ Верхняя Пышма (65732000)</v>
      </c>
      <c r="I13" s="1186" t="s">
        <v>569</v>
      </c>
      <c r="J13" s="1124"/>
      <c r="K13" s="1103"/>
      <c r="L13" s="1103"/>
      <c r="M13" s="1103"/>
      <c r="N13" s="1103"/>
      <c r="O13" s="1103"/>
      <c r="P13" s="1103"/>
      <c r="Q13" s="1103"/>
      <c r="R13" s="1103"/>
      <c r="S13" s="1103"/>
      <c r="T13" s="1103"/>
    </row>
    <row r="14" spans="1:20" s="1122" customFormat="1" ht="3" customHeight="1">
      <c r="A14" s="1123"/>
      <c r="B14" s="1123"/>
      <c r="C14" s="1123"/>
      <c r="D14" s="1123"/>
      <c r="F14" s="1121"/>
      <c r="G14" s="1135"/>
      <c r="H14" s="1136"/>
      <c r="I14" s="1106"/>
      <c r="J14" s="1123"/>
      <c r="K14" s="1123"/>
      <c r="L14" s="1123"/>
      <c r="M14" s="1123"/>
      <c r="N14" s="1123"/>
      <c r="O14" s="1123"/>
      <c r="P14" s="1123"/>
      <c r="Q14" s="1123"/>
      <c r="R14" s="1123"/>
      <c r="S14" s="1123"/>
      <c r="T14" s="1123"/>
    </row>
    <row r="15" spans="1:20" s="1122" customFormat="1" ht="15" customHeight="1">
      <c r="A15" s="1123"/>
      <c r="B15" s="1123"/>
      <c r="C15" s="1123"/>
      <c r="D15" s="1123"/>
      <c r="F15" s="1121"/>
      <c r="G15" s="1275" t="s">
        <v>571</v>
      </c>
      <c r="H15" s="1275"/>
      <c r="I15" s="1106"/>
      <c r="J15" s="1123"/>
      <c r="K15" s="1123"/>
      <c r="L15" s="1123"/>
      <c r="M15" s="1123"/>
      <c r="N15" s="1123"/>
      <c r="O15" s="1123"/>
      <c r="P15" s="1123"/>
      <c r="Q15" s="1123"/>
      <c r="R15" s="1123"/>
      <c r="S15" s="1123"/>
      <c r="T15" s="1123"/>
    </row>
  </sheetData>
  <sheetProtection algorithmName="SHA-512" hashValue="X2/fD/3PRYz8go+7qeMS4sQ/UmqoHdDUJwdf5SO902nRVJmJwIL0hxwlffAlzrVs4MHjCDYZsQcFDIEPRP/Bzg==" saltValue="GaxJ9rdI4vdjAICGWhm1m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319d70e-f5b3-48ac-b7db-df6fad83cba9}">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82" hidden="1" customWidth="1"/>
    <col min="2" max="2" width="9.14285714285714" style="1096" hidden="1" customWidth="1"/>
    <col min="3" max="3" width="3.71428571428571" style="1081" customWidth="1"/>
    <col min="4" max="4" width="6.28571428571429" style="1074" customWidth="1"/>
    <col min="5" max="5" width="64.1428571428571" style="1074" customWidth="1"/>
    <col min="6" max="7" width="35.7142857142857" style="1074" customWidth="1"/>
    <col min="8" max="8" width="115.714285714286" style="1074" customWidth="1"/>
    <col min="9" max="9" width="10.5714285714286" style="1074"/>
    <col min="10" max="11" width="10.5714285714286" style="1102"/>
    <col min="12" max="16384" width="10.5714285714286" style="1074"/>
  </cols>
  <sheetData>
    <row r="1" spans="14:17" ht="14.25" hidden="1">
      <c r="N1" s="1151"/>
      <c r="O1" s="1151"/>
      <c r="Q1" s="1151"/>
    </row>
    <row r="2" ht="14.25" hidden="1"/>
    <row r="3" ht="14.25" hidden="1"/>
    <row r="4" spans="3:8" ht="3" customHeight="1">
      <c r="C4" s="1080"/>
      <c r="D4" s="1075"/>
      <c r="E4" s="1075"/>
      <c r="F4" s="1075"/>
      <c r="G4" s="1142"/>
      <c r="H4" s="1142"/>
    </row>
    <row r="5" spans="3:8" ht="26.1" customHeight="1">
      <c r="C5" s="1080"/>
      <c r="D5" s="1297" t="s">
        <v>695</v>
      </c>
      <c r="E5" s="1297"/>
      <c r="F5" s="1297"/>
      <c r="G5" s="1297"/>
      <c r="H5" s="1139"/>
    </row>
    <row r="6" spans="3:8" ht="3" customHeight="1">
      <c r="C6" s="1080"/>
      <c r="D6" s="1075"/>
      <c r="E6" s="1143"/>
      <c r="F6" s="1143"/>
      <c r="G6" s="1079"/>
      <c r="H6" s="1144"/>
    </row>
    <row r="7" spans="3:8" ht="14.25">
      <c r="C7" s="1080"/>
      <c r="D7" s="1311" t="s">
        <v>445</v>
      </c>
      <c r="E7" s="1311"/>
      <c r="F7" s="1311"/>
      <c r="G7" s="1311"/>
      <c r="H7" s="1350" t="s">
        <v>446</v>
      </c>
    </row>
    <row r="8" spans="3:8" ht="14.25">
      <c r="C8" s="1080"/>
      <c r="D8" s="1084" t="s">
        <v>91</v>
      </c>
      <c r="E8" s="1085" t="s">
        <v>448</v>
      </c>
      <c r="F8" s="1085" t="s">
        <v>439</v>
      </c>
      <c r="G8" s="1085" t="s">
        <v>447</v>
      </c>
      <c r="H8" s="1350"/>
    </row>
    <row r="9" spans="3:8" ht="12" customHeight="1">
      <c r="C9" s="1080"/>
      <c r="D9" s="1076" t="s">
        <v>92</v>
      </c>
      <c r="E9" s="1076" t="s">
        <v>48</v>
      </c>
      <c r="F9" s="1076" t="s">
        <v>49</v>
      </c>
      <c r="G9" s="1076" t="s">
        <v>50</v>
      </c>
      <c r="H9" s="1076" t="s">
        <v>67</v>
      </c>
    </row>
    <row r="10" spans="1:8" ht="21" customHeight="1">
      <c r="A10" s="1107"/>
      <c r="C10" s="1080"/>
      <c r="D10" s="1097" t="s">
        <v>92</v>
      </c>
      <c r="E10" s="1152" t="s">
        <v>698</v>
      </c>
      <c r="F10" s="1132"/>
      <c r="G10" s="1112"/>
      <c r="H10" s="1300" t="s">
        <v>700</v>
      </c>
    </row>
    <row r="11" spans="1:8" ht="21" customHeight="1">
      <c r="A11" s="1107"/>
      <c r="C11" s="1080"/>
      <c r="D11" s="1097" t="s">
        <v>48</v>
      </c>
      <c r="E11" s="1152" t="s">
        <v>699</v>
      </c>
      <c r="F11" s="1132"/>
      <c r="G11" s="1112"/>
      <c r="H11" s="1301"/>
    </row>
    <row r="12" spans="1:11" ht="21" customHeight="1">
      <c r="A12" s="1083"/>
      <c r="C12" s="1078"/>
      <c r="D12" s="1097" t="s">
        <v>49</v>
      </c>
      <c r="E12" s="1152" t="s">
        <v>682</v>
      </c>
      <c r="F12" s="1132"/>
      <c r="G12" s="1112"/>
      <c r="H12" s="1301"/>
      <c r="I12" s="1102"/>
      <c r="K12" s="1074"/>
    </row>
    <row r="13" spans="1:11" ht="21" customHeight="1">
      <c r="A13" s="1083"/>
      <c r="C13" s="1078"/>
      <c r="D13" s="1097" t="s">
        <v>50</v>
      </c>
      <c r="E13" s="1152" t="s">
        <v>683</v>
      </c>
      <c r="F13" s="1132"/>
      <c r="G13" s="1112"/>
      <c r="H13" s="1301"/>
      <c r="I13" s="1102"/>
      <c r="K13" s="1074"/>
    </row>
    <row r="14" spans="1:8" ht="15" customHeight="1">
      <c r="A14" s="1107"/>
      <c r="C14" s="1080"/>
      <c r="D14" s="1086"/>
      <c r="E14" s="1154" t="s">
        <v>327</v>
      </c>
      <c r="F14" s="1149"/>
      <c r="G14" s="1147"/>
      <c r="H14" s="1302"/>
    </row>
    <row r="15" spans="4:8" ht="14.25">
      <c r="D15" s="1156"/>
      <c r="E15" s="1156"/>
      <c r="F15" s="1156"/>
      <c r="G15" s="1156"/>
      <c r="H15" s="1156"/>
    </row>
  </sheetData>
  <sheetProtection algorithmName="SHA-512" hashValue="1jFQoae/hI04KPbP5DsVu12nY6EdE9XFHzBC0EBh9pxXnsXWJfefFdXag+7rRhkSN6cBre5YpL8+X4WZa23jQw==" saltValue="lzvYRX16JZ8uuPCZdT+0mQ==" spinCount="100000"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f2db32d-9300-467b-8b4f-c61c74d7409d}">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4" hidden="1" customWidth="1"/>
    <col min="2" max="4" width="3.71428571428571" style="1101"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101"/>
    <col min="12" max="12" width="11.1428571428571" style="1101" customWidth="1"/>
    <col min="13" max="20" width="10.5714285714286" style="1101"/>
    <col min="21" max="16384" width="10.5714285714286" style="1074"/>
  </cols>
  <sheetData>
    <row r="1" spans="1:1" ht="3" customHeight="1">
      <c r="A1" s="1104" t="s">
        <v>209</v>
      </c>
    </row>
    <row r="2" spans="6:9" ht="22.5">
      <c r="F2" s="1276" t="s">
        <v>470</v>
      </c>
      <c r="G2" s="1277"/>
      <c r="H2" s="1278"/>
      <c r="I2" s="1138"/>
    </row>
    <row r="3" ht="3" customHeight="1"/>
    <row r="4" spans="1:20" s="1098" customFormat="1" ht="11.25">
      <c r="A4" s="1103"/>
      <c r="B4" s="1103"/>
      <c r="C4" s="1103"/>
      <c r="D4" s="1103"/>
      <c r="F4" s="1239" t="s">
        <v>445</v>
      </c>
      <c r="G4" s="1239"/>
      <c r="H4" s="1239"/>
      <c r="I4" s="1279" t="s">
        <v>446</v>
      </c>
      <c r="J4" s="1103"/>
      <c r="K4" s="1103"/>
      <c r="L4" s="1103"/>
      <c r="M4" s="1103"/>
      <c r="N4" s="1103"/>
      <c r="O4" s="1103"/>
      <c r="P4" s="1103"/>
      <c r="Q4" s="1103"/>
      <c r="R4" s="1103"/>
      <c r="S4" s="1103"/>
      <c r="T4" s="1103"/>
    </row>
    <row r="5" spans="1:20" s="1098" customFormat="1" ht="11.25" customHeight="1">
      <c r="A5" s="1103"/>
      <c r="B5" s="1103"/>
      <c r="C5" s="1103"/>
      <c r="D5" s="1103"/>
      <c r="F5" s="1184" t="s">
        <v>91</v>
      </c>
      <c r="G5" s="1128" t="s">
        <v>448</v>
      </c>
      <c r="H5" s="1196" t="s">
        <v>439</v>
      </c>
      <c r="I5" s="1279"/>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88" t="str">
        <f>IF(dateCh="","",dateCh)</f>
        <v>30.01.2022</v>
      </c>
      <c r="I7" s="1099" t="s">
        <v>472</v>
      </c>
      <c r="J7" s="1124"/>
      <c r="K7" s="1103"/>
      <c r="L7" s="1103"/>
      <c r="M7" s="1103"/>
      <c r="N7" s="1103"/>
      <c r="O7" s="1103"/>
      <c r="P7" s="1103"/>
      <c r="Q7" s="1103"/>
      <c r="R7" s="1103"/>
      <c r="S7" s="1103"/>
      <c r="T7" s="1103"/>
    </row>
    <row r="8" spans="1:20" s="1098" customFormat="1" ht="45">
      <c r="A8" s="1280">
        <v>1</v>
      </c>
      <c r="B8" s="1103"/>
      <c r="C8" s="1103"/>
      <c r="D8" s="1103"/>
      <c r="F8" s="1125" t="str">
        <f>"2."&amp;mergeValue(A8)</f>
        <v>2.1</v>
      </c>
      <c r="G8" s="1134" t="s">
        <v>473</v>
      </c>
      <c r="H8" s="1188" t="str">
        <f>IF('Перечень тарифов'!R21="","наименование отсутствует",""&amp;'Перечень тарифов'!R21&amp;"")</f>
        <v>наименование отсутствует</v>
      </c>
      <c r="I8" s="1099" t="s">
        <v>568</v>
      </c>
      <c r="J8" s="1124"/>
      <c r="K8" s="1103"/>
      <c r="L8" s="1103"/>
      <c r="M8" s="1103"/>
      <c r="N8" s="1103"/>
      <c r="O8" s="1103"/>
      <c r="P8" s="1103"/>
      <c r="Q8" s="1103"/>
      <c r="R8" s="1103"/>
      <c r="S8" s="1103"/>
      <c r="T8" s="1103"/>
    </row>
    <row r="9" spans="1:20" s="1098" customFormat="1" ht="22.5">
      <c r="A9" s="1280"/>
      <c r="B9" s="1103"/>
      <c r="C9" s="1103"/>
      <c r="D9" s="1103"/>
      <c r="F9" s="1125" t="str">
        <f>"3."&amp;mergeValue(A9)</f>
        <v>3.1</v>
      </c>
      <c r="G9" s="1134" t="s">
        <v>474</v>
      </c>
      <c r="H9" s="1188" t="str">
        <f>IF('Перечень тарифов'!F21="","наименование отсутствует",""&amp;'Перечень тарифов'!F21&amp;"")</f>
        <v>Передача. Тепловая энергия; Сбыт. Тепловая энергия</v>
      </c>
      <c r="I9" s="1099" t="s">
        <v>566</v>
      </c>
      <c r="J9" s="1124"/>
      <c r="K9" s="1103"/>
      <c r="L9" s="1103"/>
      <c r="M9" s="1103"/>
      <c r="N9" s="1103"/>
      <c r="O9" s="1103"/>
      <c r="P9" s="1103"/>
      <c r="Q9" s="1103"/>
      <c r="R9" s="1103"/>
      <c r="S9" s="1103"/>
      <c r="T9" s="1103"/>
    </row>
    <row r="10" spans="1:20" s="1098" customFormat="1" ht="22.5">
      <c r="A10" s="1280"/>
      <c r="B10" s="1103"/>
      <c r="C10" s="1103"/>
      <c r="D10" s="1103"/>
      <c r="F10" s="1125" t="str">
        <f>"4."&amp;mergeValue(A10)</f>
        <v>4.1</v>
      </c>
      <c r="G10" s="1134" t="s">
        <v>475</v>
      </c>
      <c r="H10" s="1196" t="s">
        <v>449</v>
      </c>
      <c r="I10" s="1099"/>
      <c r="J10" s="1124"/>
      <c r="K10" s="1103"/>
      <c r="L10" s="1103"/>
      <c r="M10" s="1103"/>
      <c r="N10" s="1103"/>
      <c r="O10" s="1103"/>
      <c r="P10" s="1103"/>
      <c r="Q10" s="1103"/>
      <c r="R10" s="1103"/>
      <c r="S10" s="1103"/>
      <c r="T10" s="1103"/>
    </row>
    <row r="11" spans="1:20" s="1098" customFormat="1" ht="18.75">
      <c r="A11" s="1280"/>
      <c r="B11" s="1280">
        <v>1</v>
      </c>
      <c r="C11" s="1185"/>
      <c r="D11" s="1185"/>
      <c r="F11" s="1125" t="str">
        <f>"4."&amp;mergeValue(A11)&amp;"."&amp;mergeValue(B11)</f>
        <v>4.1.1</v>
      </c>
      <c r="G11" s="1120" t="s">
        <v>570</v>
      </c>
      <c r="H11" s="1188" t="str">
        <f>IF(region_name="","",region_name)</f>
        <v>Свердловская область</v>
      </c>
      <c r="I11" s="1099" t="s">
        <v>478</v>
      </c>
      <c r="J11" s="1124"/>
      <c r="K11" s="1103"/>
      <c r="L11" s="1103"/>
      <c r="M11" s="1103"/>
      <c r="N11" s="1103"/>
      <c r="O11" s="1103"/>
      <c r="P11" s="1103"/>
      <c r="Q11" s="1103"/>
      <c r="R11" s="1103"/>
      <c r="S11" s="1103"/>
      <c r="T11" s="1103"/>
    </row>
    <row r="12" spans="1:20" s="1098" customFormat="1" ht="22.5">
      <c r="A12" s="1280"/>
      <c r="B12" s="1280"/>
      <c r="C12" s="1280">
        <v>1</v>
      </c>
      <c r="D12" s="1185"/>
      <c r="F12" s="1125" t="str">
        <f>"4."&amp;mergeValue(A12)&amp;"."&amp;mergeValue(B12)&amp;"."&amp;mergeValue(C12)</f>
        <v>4.1.1.1</v>
      </c>
      <c r="G12" s="1129" t="s">
        <v>476</v>
      </c>
      <c r="H12" s="1188" t="str">
        <f>IF(Территории!H13="","",""&amp;Территории!H13&amp;"")</f>
        <v>городской округ Верхняя Пышма</v>
      </c>
      <c r="I12" s="1099" t="s">
        <v>479</v>
      </c>
      <c r="J12" s="1124"/>
      <c r="K12" s="1103"/>
      <c r="L12" s="1103"/>
      <c r="M12" s="1103"/>
      <c r="N12" s="1103"/>
      <c r="O12" s="1103"/>
      <c r="P12" s="1103"/>
      <c r="Q12" s="1103"/>
      <c r="R12" s="1103"/>
      <c r="S12" s="1103"/>
      <c r="T12" s="1103"/>
    </row>
    <row r="13" spans="1:20" s="1098" customFormat="1" ht="56.25">
      <c r="A13" s="1280"/>
      <c r="B13" s="1280"/>
      <c r="C13" s="1280"/>
      <c r="D13" s="1185">
        <v>1</v>
      </c>
      <c r="F13" s="1125" t="str">
        <f>"4."&amp;mergeValue(A13)&amp;"."&amp;mergeValue(B13)&amp;"."&amp;mergeValue(C13)&amp;"."&amp;mergeValue(D13)</f>
        <v>4.1.1.1.1</v>
      </c>
      <c r="G13" s="1137" t="s">
        <v>477</v>
      </c>
      <c r="H13" s="1188" t="str">
        <f>IF(Территории!R14="","",""&amp;Территории!R14&amp;"")</f>
        <v>городской округ Верхняя Пышма (65732000)</v>
      </c>
      <c r="I13" s="1186" t="s">
        <v>569</v>
      </c>
      <c r="J13" s="1124"/>
      <c r="K13" s="1103"/>
      <c r="L13" s="1103"/>
      <c r="M13" s="1103"/>
      <c r="N13" s="1103"/>
      <c r="O13" s="1103"/>
      <c r="P13" s="1103"/>
      <c r="Q13" s="1103"/>
      <c r="R13" s="1103"/>
      <c r="S13" s="1103"/>
      <c r="T13" s="1103"/>
    </row>
    <row r="14" spans="1:20" s="1122" customFormat="1" ht="3" customHeight="1">
      <c r="A14" s="1123"/>
      <c r="B14" s="1123"/>
      <c r="C14" s="1123"/>
      <c r="D14" s="1123"/>
      <c r="F14" s="1121"/>
      <c r="G14" s="1135"/>
      <c r="H14" s="1136"/>
      <c r="I14" s="1106"/>
      <c r="J14" s="1123"/>
      <c r="K14" s="1123"/>
      <c r="L14" s="1123"/>
      <c r="M14" s="1123"/>
      <c r="N14" s="1123"/>
      <c r="O14" s="1123"/>
      <c r="P14" s="1123"/>
      <c r="Q14" s="1123"/>
      <c r="R14" s="1123"/>
      <c r="S14" s="1123"/>
      <c r="T14" s="1123"/>
    </row>
    <row r="15" spans="1:20" s="1122" customFormat="1" ht="15" customHeight="1">
      <c r="A15" s="1123"/>
      <c r="B15" s="1123"/>
      <c r="C15" s="1123"/>
      <c r="D15" s="1123"/>
      <c r="F15" s="1121"/>
      <c r="G15" s="1275" t="s">
        <v>571</v>
      </c>
      <c r="H15" s="1275"/>
      <c r="I15" s="1106"/>
      <c r="J15" s="1123"/>
      <c r="K15" s="1123"/>
      <c r="L15" s="1123"/>
      <c r="M15" s="1123"/>
      <c r="N15" s="1123"/>
      <c r="O15" s="1123"/>
      <c r="P15" s="1123"/>
      <c r="Q15" s="1123"/>
      <c r="R15" s="1123"/>
      <c r="S15" s="1123"/>
      <c r="T15" s="1123"/>
    </row>
  </sheetData>
  <sheetProtection algorithmName="SHA-512" hashValue="rXTHPV/eeSiZXqNk83m4/bEjF/YZT9r4iP5T9XmK5BwxW+a4nQLTMs+DgmXDajP8s8RsW+jb+GUx+v/exAZMQQ==" saltValue="WLvdc4f7ZQfRLazMLE0DD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de3fa58-a982-4106-a2b2-1360bcea6bf5}">
  <sheetPr codeName="List14_1">
    <tabColor rgb="FFEAEBEE"/>
  </sheetPr>
  <dimension ref="A1:AF54"/>
  <sheetViews>
    <sheetView showGridLines="0" workbookViewId="0" topLeftCell="C31">
      <selection pane="topLeft" activeCell="J56" sqref="J56"/>
    </sheetView>
  </sheetViews>
  <sheetFormatPr defaultColWidth="10.5736607142857" defaultRowHeight="14.25"/>
  <cols>
    <col min="1" max="1" width="9.14285714285714" style="1082" hidden="1" customWidth="1"/>
    <col min="2" max="2" width="9.14285714285714" style="1096" hidden="1" customWidth="1"/>
    <col min="3" max="3" width="3.71428571428571" style="1081" customWidth="1"/>
    <col min="4" max="4" width="6.28571428571429" style="1074" customWidth="1"/>
    <col min="5" max="5" width="46.7142857142857" style="1074" customWidth="1"/>
    <col min="6" max="6" width="35.7142857142857" style="1074" customWidth="1"/>
    <col min="7" max="7" width="3.71428571428571" style="1074" customWidth="1"/>
    <col min="8" max="9" width="11.7142857142857" style="1074" customWidth="1"/>
    <col min="10" max="11" width="35.7142857142857" style="1074" customWidth="1"/>
    <col min="12" max="12" width="84.8571428571429" style="1074" customWidth="1"/>
    <col min="13" max="13" width="10.5714285714286" style="1074"/>
    <col min="14" max="15" width="10.5714285714286" style="1102"/>
    <col min="16" max="16384" width="10.5714285714286" style="1074"/>
  </cols>
  <sheetData>
    <row r="1" spans="19:32" ht="14.25" hidden="1">
      <c r="S1" s="1150"/>
      <c r="AF1" s="1151"/>
    </row>
    <row r="2" ht="14.25" hidden="1"/>
    <row r="3" ht="14.25" hidden="1"/>
    <row r="4" spans="3:12" ht="3" customHeight="1">
      <c r="C4" s="1080"/>
      <c r="D4" s="1075"/>
      <c r="E4" s="1075"/>
      <c r="F4" s="1075"/>
      <c r="G4" s="1075"/>
      <c r="H4" s="1075"/>
      <c r="I4" s="1075"/>
      <c r="J4" s="1075"/>
      <c r="K4" s="1142"/>
      <c r="L4" s="1142"/>
    </row>
    <row r="5" spans="3:12" ht="26.1" customHeight="1">
      <c r="C5" s="1080"/>
      <c r="D5" s="1297" t="s">
        <v>707</v>
      </c>
      <c r="E5" s="1297"/>
      <c r="F5" s="1297"/>
      <c r="G5" s="1297"/>
      <c r="H5" s="1297"/>
      <c r="I5" s="1297"/>
      <c r="J5" s="1297"/>
      <c r="K5" s="1297"/>
      <c r="L5" s="1126"/>
    </row>
    <row r="6" spans="3:12" ht="3" customHeight="1">
      <c r="C6" s="1080"/>
      <c r="D6" s="1075"/>
      <c r="E6" s="1143"/>
      <c r="F6" s="1143"/>
      <c r="G6" s="1143"/>
      <c r="H6" s="1143"/>
      <c r="I6" s="1143"/>
      <c r="J6" s="1143"/>
      <c r="K6" s="1079"/>
      <c r="L6" s="1144"/>
    </row>
    <row r="7" spans="3:13" ht="18.75">
      <c r="C7" s="1080"/>
      <c r="D7" s="1075"/>
      <c r="E7" s="1160" t="str">
        <f>"Дата подачи заявления об "&amp;IF(datePr_ch="","утверждении","изменении")&amp;" тарифов"</f>
        <v>Дата подачи заявления об утверждении тарифов</v>
      </c>
      <c r="F7" s="1304" t="str">
        <f>IF(datePr_ch="",IF(datePr="","",datePr),datePr_ch)</f>
        <v>20.04.2021</v>
      </c>
      <c r="G7" s="1304"/>
      <c r="H7" s="1304"/>
      <c r="I7" s="1304"/>
      <c r="J7" s="1304"/>
      <c r="K7" s="1304"/>
      <c r="L7" s="1172"/>
      <c r="M7" s="1100"/>
    </row>
    <row r="8" spans="3:13" ht="18.75">
      <c r="C8" s="1080"/>
      <c r="D8" s="1075"/>
      <c r="E8" s="1160" t="str">
        <f>"Номер подачи заявления об "&amp;IF(numberPr_ch="","утверждении","изменении")&amp;" тарифов"</f>
        <v>Номер подачи заявления об утверждении тарифов</v>
      </c>
      <c r="F8" s="1304" t="str">
        <f>IF(numberPr_ch="",IF(numberPr="","",numberPr),numberPr_ch)</f>
        <v>01-03/12</v>
      </c>
      <c r="G8" s="1304"/>
      <c r="H8" s="1304"/>
      <c r="I8" s="1304"/>
      <c r="J8" s="1304"/>
      <c r="K8" s="1304"/>
      <c r="L8" s="1172"/>
      <c r="M8" s="1100"/>
    </row>
    <row r="9" spans="3:12" ht="14.25">
      <c r="C9" s="1080"/>
      <c r="D9" s="1075"/>
      <c r="E9" s="1143"/>
      <c r="F9" s="1143"/>
      <c r="G9" s="1143"/>
      <c r="H9" s="1143"/>
      <c r="I9" s="1143"/>
      <c r="J9" s="1143"/>
      <c r="K9" s="1079"/>
      <c r="L9" s="1144"/>
    </row>
    <row r="10" spans="3:12" ht="21" customHeight="1">
      <c r="C10" s="1080"/>
      <c r="D10" s="1311" t="s">
        <v>445</v>
      </c>
      <c r="E10" s="1311"/>
      <c r="F10" s="1311"/>
      <c r="G10" s="1311"/>
      <c r="H10" s="1311"/>
      <c r="I10" s="1311"/>
      <c r="J10" s="1311"/>
      <c r="K10" s="1311"/>
      <c r="L10" s="1350" t="s">
        <v>446</v>
      </c>
    </row>
    <row r="11" spans="3:12" ht="21" customHeight="1">
      <c r="C11" s="1080"/>
      <c r="D11" s="1294" t="s">
        <v>91</v>
      </c>
      <c r="E11" s="1351" t="s">
        <v>296</v>
      </c>
      <c r="F11" s="1351" t="s">
        <v>19</v>
      </c>
      <c r="G11" s="1353" t="s">
        <v>684</v>
      </c>
      <c r="H11" s="1354"/>
      <c r="I11" s="1355"/>
      <c r="J11" s="1351" t="s">
        <v>439</v>
      </c>
      <c r="K11" s="1351" t="s">
        <v>447</v>
      </c>
      <c r="L11" s="1350"/>
    </row>
    <row r="12" spans="3:12" ht="21" customHeight="1">
      <c r="C12" s="1080"/>
      <c r="D12" s="1296"/>
      <c r="E12" s="1352"/>
      <c r="F12" s="1352"/>
      <c r="G12" s="1357" t="s">
        <v>685</v>
      </c>
      <c r="H12" s="1358"/>
      <c r="I12" s="1085" t="s">
        <v>686</v>
      </c>
      <c r="J12" s="1352"/>
      <c r="K12" s="1352"/>
      <c r="L12" s="1350"/>
    </row>
    <row r="13" spans="3:12" ht="12" customHeight="1">
      <c r="C13" s="1080"/>
      <c r="D13" s="1076" t="s">
        <v>92</v>
      </c>
      <c r="E13" s="1076" t="s">
        <v>48</v>
      </c>
      <c r="F13" s="1076" t="s">
        <v>49</v>
      </c>
      <c r="G13" s="1359" t="s">
        <v>50</v>
      </c>
      <c r="H13" s="1359"/>
      <c r="I13" s="1076" t="s">
        <v>67</v>
      </c>
      <c r="J13" s="1076" t="s">
        <v>68</v>
      </c>
      <c r="K13" s="1076" t="s">
        <v>182</v>
      </c>
      <c r="L13" s="1076" t="s">
        <v>183</v>
      </c>
    </row>
    <row r="14" spans="1:13" ht="14.25" customHeight="1">
      <c r="A14" s="1107"/>
      <c r="C14" s="1080"/>
      <c r="D14" s="1155">
        <v>1</v>
      </c>
      <c r="E14" s="1356" t="s">
        <v>687</v>
      </c>
      <c r="F14" s="1360"/>
      <c r="G14" s="1360"/>
      <c r="H14" s="1360"/>
      <c r="I14" s="1360"/>
      <c r="J14" s="1360"/>
      <c r="K14" s="1360"/>
      <c r="L14" s="1092"/>
      <c r="M14" s="1157"/>
    </row>
    <row r="15" spans="1:13" ht="56.25">
      <c r="A15" s="1107"/>
      <c r="C15" s="1080"/>
      <c r="D15" s="1155" t="s">
        <v>294</v>
      </c>
      <c r="E15" s="1110" t="s">
        <v>449</v>
      </c>
      <c r="F15" s="1110" t="s">
        <v>449</v>
      </c>
      <c r="G15" s="1361" t="s">
        <v>449</v>
      </c>
      <c r="H15" s="1362"/>
      <c r="I15" s="1110" t="s">
        <v>449</v>
      </c>
      <c r="J15" s="1132" t="s">
        <v>1495</v>
      </c>
      <c r="K15" s="1170"/>
      <c r="L15" s="1099" t="s">
        <v>688</v>
      </c>
      <c r="M15" s="1157"/>
    </row>
    <row r="16" spans="1:13" ht="18.75">
      <c r="A16" s="1107"/>
      <c r="B16" s="1096">
        <v>3</v>
      </c>
      <c r="C16" s="1080"/>
      <c r="D16" s="1158">
        <v>2</v>
      </c>
      <c r="E16" s="1363" t="s">
        <v>689</v>
      </c>
      <c r="F16" s="1364"/>
      <c r="G16" s="1364"/>
      <c r="H16" s="1365"/>
      <c r="I16" s="1365"/>
      <c r="J16" s="1365" t="s">
        <v>449</v>
      </c>
      <c r="K16" s="1365"/>
      <c r="L16" s="1153"/>
      <c r="M16" s="1157"/>
    </row>
    <row r="17" spans="1:13" ht="21" customHeight="1">
      <c r="A17" s="1107"/>
      <c r="C17" s="1366"/>
      <c r="D17" s="1367" t="s">
        <v>690</v>
      </c>
      <c r="E17" s="1368" t="str">
        <f>IF('Перечень тарифов'!E21="","наименование отсутствует",""&amp;'Перечень тарифов'!E21&amp;"")</f>
        <v>Тарифы на услуги по передаче тепловой энергии</v>
      </c>
      <c r="F17" s="1369" t="str">
        <f>IF('Перечень тарифов'!J21="","наименование отсутствует",""&amp;'Перечень тарифов'!J21&amp;"")</f>
        <v>Тариф на передачу тепловой энергии , вырабатываемой АО "Уралредмет"</v>
      </c>
      <c r="G17" s="1110"/>
      <c r="H17" s="1169" t="s">
        <v>968</v>
      </c>
      <c r="I17" s="1167" t="s">
        <v>3072</v>
      </c>
      <c r="J17" s="1132" t="s">
        <v>245</v>
      </c>
      <c r="K17" s="1110" t="s">
        <v>449</v>
      </c>
      <c r="L17" s="1300" t="s">
        <v>711</v>
      </c>
      <c r="M17" s="1157"/>
    </row>
    <row r="18" spans="1:15" s="1071" customFormat="1" ht="21" customHeight="1">
      <c r="A18" s="1107"/>
      <c r="B18" s="1096"/>
      <c r="C18" s="1366"/>
      <c r="D18" s="1367"/>
      <c r="E18" s="1368"/>
      <c r="F18" s="1369"/>
      <c r="G18" s="1190" t="s">
        <v>3068</v>
      </c>
      <c r="H18" s="1169" t="s">
        <v>3073</v>
      </c>
      <c r="I18" s="1167" t="s">
        <v>3074</v>
      </c>
      <c r="J18" s="1132" t="s">
        <v>245</v>
      </c>
      <c r="K18" s="1110" t="s">
        <v>449</v>
      </c>
      <c r="L18" s="1301"/>
      <c r="M18" s="1157"/>
      <c r="N18" s="1102"/>
      <c r="O18" s="1102"/>
    </row>
    <row r="19" spans="1:15" s="1071" customFormat="1" ht="21" customHeight="1">
      <c r="A19" s="1107"/>
      <c r="B19" s="1096"/>
      <c r="C19" s="1366"/>
      <c r="D19" s="1367"/>
      <c r="E19" s="1368"/>
      <c r="F19" s="1369"/>
      <c r="G19" s="1190" t="s">
        <v>3068</v>
      </c>
      <c r="H19" s="1169" t="s">
        <v>3075</v>
      </c>
      <c r="I19" s="1167" t="s">
        <v>3076</v>
      </c>
      <c r="J19" s="1132" t="s">
        <v>245</v>
      </c>
      <c r="K19" s="1110" t="s">
        <v>449</v>
      </c>
      <c r="L19" s="1301"/>
      <c r="M19" s="1157"/>
      <c r="N19" s="1102"/>
      <c r="O19" s="1102"/>
    </row>
    <row r="20" spans="1:15" s="1071" customFormat="1" ht="21" customHeight="1">
      <c r="A20" s="1107"/>
      <c r="B20" s="1096"/>
      <c r="C20" s="1366"/>
      <c r="D20" s="1367"/>
      <c r="E20" s="1368"/>
      <c r="F20" s="1369"/>
      <c r="G20" s="1190" t="s">
        <v>3068</v>
      </c>
      <c r="H20" s="1169" t="s">
        <v>3077</v>
      </c>
      <c r="I20" s="1167" t="s">
        <v>3078</v>
      </c>
      <c r="J20" s="1132" t="s">
        <v>245</v>
      </c>
      <c r="K20" s="1110" t="s">
        <v>449</v>
      </c>
      <c r="L20" s="1301"/>
      <c r="M20" s="1157"/>
      <c r="N20" s="1102"/>
      <c r="O20" s="1102"/>
    </row>
    <row r="21" spans="1:15" s="1071" customFormat="1" ht="18.95" customHeight="1">
      <c r="A21" s="1107"/>
      <c r="B21" s="1096"/>
      <c r="C21" s="1366"/>
      <c r="D21" s="1367"/>
      <c r="E21" s="1368"/>
      <c r="F21" s="1369"/>
      <c r="G21" s="1190" t="s">
        <v>3068</v>
      </c>
      <c r="H21" s="1169" t="s">
        <v>3079</v>
      </c>
      <c r="I21" s="1167" t="s">
        <v>969</v>
      </c>
      <c r="J21" s="1132" t="s">
        <v>245</v>
      </c>
      <c r="K21" s="1110" t="s">
        <v>449</v>
      </c>
      <c r="L21" s="1301"/>
      <c r="M21" s="1157"/>
      <c r="N21" s="1102"/>
      <c r="O21" s="1102"/>
    </row>
    <row r="22" spans="1:13" ht="15" customHeight="1">
      <c r="A22" s="1107"/>
      <c r="C22" s="1366"/>
      <c r="D22" s="1367"/>
      <c r="E22" s="1368"/>
      <c r="F22" s="1369"/>
      <c r="G22" s="1159"/>
      <c r="H22" s="1154" t="s">
        <v>274</v>
      </c>
      <c r="I22" s="1149"/>
      <c r="J22" s="1149"/>
      <c r="K22" s="1147"/>
      <c r="L22" s="1302"/>
      <c r="M22" s="1157"/>
    </row>
    <row r="23" spans="1:13" ht="18.75">
      <c r="A23" s="1107"/>
      <c r="B23" s="1096">
        <v>3</v>
      </c>
      <c r="C23" s="1080"/>
      <c r="D23" s="1097" t="s">
        <v>49</v>
      </c>
      <c r="E23" s="1356" t="s">
        <v>691</v>
      </c>
      <c r="F23" s="1356"/>
      <c r="G23" s="1356"/>
      <c r="H23" s="1356"/>
      <c r="I23" s="1356"/>
      <c r="J23" s="1356"/>
      <c r="K23" s="1356"/>
      <c r="L23" s="1131"/>
      <c r="M23" s="1157"/>
    </row>
    <row r="24" spans="1:13" ht="33.75">
      <c r="A24" s="1107"/>
      <c r="C24" s="1080"/>
      <c r="D24" s="1155" t="s">
        <v>440</v>
      </c>
      <c r="E24" s="1110" t="s">
        <v>449</v>
      </c>
      <c r="F24" s="1110" t="s">
        <v>449</v>
      </c>
      <c r="G24" s="1361" t="s">
        <v>449</v>
      </c>
      <c r="H24" s="1362"/>
      <c r="I24" s="1110" t="s">
        <v>449</v>
      </c>
      <c r="J24" s="1110" t="s">
        <v>449</v>
      </c>
      <c r="K24" s="1170"/>
      <c r="L24" s="1099" t="s">
        <v>692</v>
      </c>
      <c r="M24" s="1157"/>
    </row>
    <row r="25" spans="1:13" ht="18.75">
      <c r="A25" s="1107"/>
      <c r="B25" s="1096">
        <v>3</v>
      </c>
      <c r="C25" s="1080"/>
      <c r="D25" s="1097" t="s">
        <v>50</v>
      </c>
      <c r="E25" s="1356" t="s">
        <v>693</v>
      </c>
      <c r="F25" s="1356"/>
      <c r="G25" s="1356"/>
      <c r="H25" s="1356"/>
      <c r="I25" s="1356"/>
      <c r="J25" s="1356"/>
      <c r="K25" s="1356"/>
      <c r="L25" s="1131"/>
      <c r="M25" s="1157"/>
    </row>
    <row r="26" spans="1:13" ht="20.1" customHeight="1">
      <c r="A26" s="1107"/>
      <c r="C26" s="1366"/>
      <c r="D26" s="1367" t="s">
        <v>441</v>
      </c>
      <c r="E26" s="1368" t="str">
        <f>IF('Перечень тарифов'!E21="","наименование отсутствует",""&amp;'Перечень тарифов'!E21&amp;"")</f>
        <v>Тарифы на услуги по передаче тепловой энергии</v>
      </c>
      <c r="F26" s="1369" t="str">
        <f>IF('Перечень тарифов'!J21="","наименование отсутствует",""&amp;'Перечень тарифов'!J21&amp;"")</f>
        <v>Тариф на передачу тепловой энергии , вырабатываемой АО "Уралредмет"</v>
      </c>
      <c r="G26" s="1110"/>
      <c r="H26" s="1167" t="s">
        <v>968</v>
      </c>
      <c r="I26" s="1167" t="s">
        <v>3072</v>
      </c>
      <c r="J26" s="1173">
        <v>34164.72</v>
      </c>
      <c r="K26" s="1110" t="s">
        <v>449</v>
      </c>
      <c r="L26" s="1300" t="s">
        <v>712</v>
      </c>
      <c r="M26" s="1157"/>
    </row>
    <row r="27" spans="1:15" s="1071" customFormat="1" ht="20.1" customHeight="1">
      <c r="A27" s="1107"/>
      <c r="B27" s="1096"/>
      <c r="C27" s="1366"/>
      <c r="D27" s="1367"/>
      <c r="E27" s="1368"/>
      <c r="F27" s="1369"/>
      <c r="G27" s="1190" t="s">
        <v>3068</v>
      </c>
      <c r="H27" s="1169" t="s">
        <v>3073</v>
      </c>
      <c r="I27" s="1167" t="s">
        <v>3074</v>
      </c>
      <c r="J27" s="1173">
        <v>35029.39</v>
      </c>
      <c r="K27" s="1110" t="s">
        <v>449</v>
      </c>
      <c r="L27" s="1301"/>
      <c r="M27" s="1157"/>
      <c r="N27" s="1102"/>
      <c r="O27" s="1102"/>
    </row>
    <row r="28" spans="1:15" s="1071" customFormat="1" ht="20.1" customHeight="1">
      <c r="A28" s="1107"/>
      <c r="B28" s="1096"/>
      <c r="C28" s="1366"/>
      <c r="D28" s="1367"/>
      <c r="E28" s="1368"/>
      <c r="F28" s="1369"/>
      <c r="G28" s="1190" t="s">
        <v>3068</v>
      </c>
      <c r="H28" s="1169" t="s">
        <v>3075</v>
      </c>
      <c r="I28" s="1167" t="s">
        <v>3076</v>
      </c>
      <c r="J28" s="1173">
        <v>36278.15</v>
      </c>
      <c r="K28" s="1110" t="s">
        <v>449</v>
      </c>
      <c r="L28" s="1301"/>
      <c r="M28" s="1157"/>
      <c r="N28" s="1102"/>
      <c r="O28" s="1102"/>
    </row>
    <row r="29" spans="1:15" s="1071" customFormat="1" ht="20.1" customHeight="1">
      <c r="A29" s="1107"/>
      <c r="B29" s="1096"/>
      <c r="C29" s="1366"/>
      <c r="D29" s="1367"/>
      <c r="E29" s="1368"/>
      <c r="F29" s="1369"/>
      <c r="G29" s="1190" t="s">
        <v>3068</v>
      </c>
      <c r="H29" s="1169" t="s">
        <v>3077</v>
      </c>
      <c r="I29" s="1167" t="s">
        <v>3078</v>
      </c>
      <c r="J29" s="1173">
        <v>37551.53</v>
      </c>
      <c r="K29" s="1110" t="s">
        <v>449</v>
      </c>
      <c r="L29" s="1301"/>
      <c r="M29" s="1157"/>
      <c r="N29" s="1102"/>
      <c r="O29" s="1102"/>
    </row>
    <row r="30" spans="1:15" s="1071" customFormat="1" ht="18.95" customHeight="1">
      <c r="A30" s="1107"/>
      <c r="B30" s="1096"/>
      <c r="C30" s="1366"/>
      <c r="D30" s="1367"/>
      <c r="E30" s="1368"/>
      <c r="F30" s="1369"/>
      <c r="G30" s="1190" t="s">
        <v>3068</v>
      </c>
      <c r="H30" s="1169" t="s">
        <v>3079</v>
      </c>
      <c r="I30" s="1167" t="s">
        <v>969</v>
      </c>
      <c r="J30" s="1173">
        <v>38877.60</v>
      </c>
      <c r="K30" s="1110" t="s">
        <v>449</v>
      </c>
      <c r="L30" s="1301"/>
      <c r="M30" s="1157"/>
      <c r="N30" s="1102"/>
      <c r="O30" s="1102"/>
    </row>
    <row r="31" spans="1:13" ht="15" customHeight="1">
      <c r="A31" s="1107"/>
      <c r="C31" s="1366"/>
      <c r="D31" s="1367"/>
      <c r="E31" s="1368"/>
      <c r="F31" s="1369"/>
      <c r="G31" s="1159"/>
      <c r="H31" s="1154" t="s">
        <v>274</v>
      </c>
      <c r="I31" s="1146"/>
      <c r="J31" s="1146"/>
      <c r="K31" s="1147"/>
      <c r="L31" s="1302"/>
      <c r="M31" s="1157"/>
    </row>
    <row r="32" spans="1:13" ht="18.75">
      <c r="A32" s="1107"/>
      <c r="C32" s="1080"/>
      <c r="D32" s="1097" t="s">
        <v>67</v>
      </c>
      <c r="E32" s="1356" t="s">
        <v>757</v>
      </c>
      <c r="F32" s="1356"/>
      <c r="G32" s="1356"/>
      <c r="H32" s="1356"/>
      <c r="I32" s="1356"/>
      <c r="J32" s="1356"/>
      <c r="K32" s="1356"/>
      <c r="L32" s="1131"/>
      <c r="M32" s="1157"/>
    </row>
    <row r="33" spans="1:13" ht="21" customHeight="1">
      <c r="A33" s="1107"/>
      <c r="C33" s="1366"/>
      <c r="D33" s="1370" t="s">
        <v>442</v>
      </c>
      <c r="E33" s="1368" t="str">
        <f>IF('Перечень тарифов'!E21="","наименование отсутствует",""&amp;'Перечень тарифов'!E21&amp;"")</f>
        <v>Тарифы на услуги по передаче тепловой энергии</v>
      </c>
      <c r="F33" s="1369" t="str">
        <f>IF('Перечень тарифов'!J21="","наименование отсутствует",""&amp;'Перечень тарифов'!J21&amp;"")</f>
        <v>Тариф на передачу тепловой энергии , вырабатываемой АО "Уралредмет"</v>
      </c>
      <c r="G33" s="1110"/>
      <c r="H33" s="1169" t="s">
        <v>968</v>
      </c>
      <c r="I33" s="1167" t="s">
        <v>3072</v>
      </c>
      <c r="J33" s="1173">
        <v>20.64</v>
      </c>
      <c r="K33" s="1110" t="s">
        <v>449</v>
      </c>
      <c r="L33" s="1300" t="s">
        <v>758</v>
      </c>
      <c r="M33" s="1157"/>
    </row>
    <row r="34" spans="1:15" s="1071" customFormat="1" ht="21" customHeight="1">
      <c r="A34" s="1107"/>
      <c r="B34" s="1096"/>
      <c r="C34" s="1366"/>
      <c r="D34" s="1371"/>
      <c r="E34" s="1368"/>
      <c r="F34" s="1369"/>
      <c r="G34" s="1190" t="s">
        <v>3068</v>
      </c>
      <c r="H34" s="1169" t="s">
        <v>3073</v>
      </c>
      <c r="I34" s="1167" t="s">
        <v>3074</v>
      </c>
      <c r="J34" s="1173">
        <v>20.64</v>
      </c>
      <c r="K34" s="1110" t="s">
        <v>449</v>
      </c>
      <c r="L34" s="1301"/>
      <c r="M34" s="1157"/>
      <c r="N34" s="1102"/>
      <c r="O34" s="1102"/>
    </row>
    <row r="35" spans="1:15" s="1071" customFormat="1" ht="21" customHeight="1">
      <c r="A35" s="1107"/>
      <c r="B35" s="1096"/>
      <c r="C35" s="1366"/>
      <c r="D35" s="1371"/>
      <c r="E35" s="1368"/>
      <c r="F35" s="1369"/>
      <c r="G35" s="1190" t="s">
        <v>3068</v>
      </c>
      <c r="H35" s="1169" t="s">
        <v>3075</v>
      </c>
      <c r="I35" s="1167" t="s">
        <v>3076</v>
      </c>
      <c r="J35" s="1173">
        <v>20.64</v>
      </c>
      <c r="K35" s="1110" t="s">
        <v>449</v>
      </c>
      <c r="L35" s="1301"/>
      <c r="M35" s="1157"/>
      <c r="N35" s="1102"/>
      <c r="O35" s="1102"/>
    </row>
    <row r="36" spans="1:15" s="1071" customFormat="1" ht="21" customHeight="1">
      <c r="A36" s="1107"/>
      <c r="B36" s="1096"/>
      <c r="C36" s="1366"/>
      <c r="D36" s="1371"/>
      <c r="E36" s="1368"/>
      <c r="F36" s="1369"/>
      <c r="G36" s="1190" t="s">
        <v>3068</v>
      </c>
      <c r="H36" s="1169" t="s">
        <v>3077</v>
      </c>
      <c r="I36" s="1167" t="s">
        <v>3078</v>
      </c>
      <c r="J36" s="1173">
        <v>20.64</v>
      </c>
      <c r="K36" s="1110" t="s">
        <v>449</v>
      </c>
      <c r="L36" s="1301"/>
      <c r="M36" s="1157"/>
      <c r="N36" s="1102"/>
      <c r="O36" s="1102"/>
    </row>
    <row r="37" spans="1:15" s="1071" customFormat="1" ht="18.95" customHeight="1">
      <c r="A37" s="1107"/>
      <c r="B37" s="1096"/>
      <c r="C37" s="1366"/>
      <c r="D37" s="1371"/>
      <c r="E37" s="1368"/>
      <c r="F37" s="1369"/>
      <c r="G37" s="1190" t="s">
        <v>3068</v>
      </c>
      <c r="H37" s="1169" t="s">
        <v>3079</v>
      </c>
      <c r="I37" s="1167" t="s">
        <v>969</v>
      </c>
      <c r="J37" s="1173">
        <v>20.64</v>
      </c>
      <c r="K37" s="1110" t="s">
        <v>449</v>
      </c>
      <c r="L37" s="1301"/>
      <c r="M37" s="1157"/>
      <c r="N37" s="1102"/>
      <c r="O37" s="1102"/>
    </row>
    <row r="38" spans="1:13" ht="15" customHeight="1">
      <c r="A38" s="1107"/>
      <c r="C38" s="1366"/>
      <c r="D38" s="1372"/>
      <c r="E38" s="1368"/>
      <c r="F38" s="1369"/>
      <c r="G38" s="1159"/>
      <c r="H38" s="1154" t="s">
        <v>274</v>
      </c>
      <c r="I38" s="1146"/>
      <c r="J38" s="1146"/>
      <c r="K38" s="1147"/>
      <c r="L38" s="1302"/>
      <c r="M38" s="1157"/>
    </row>
    <row r="39" spans="1:13" ht="26.1" customHeight="1">
      <c r="A39" s="1107"/>
      <c r="C39" s="1080"/>
      <c r="D39" s="1097" t="s">
        <v>68</v>
      </c>
      <c r="E39" s="1356" t="s">
        <v>714</v>
      </c>
      <c r="F39" s="1356"/>
      <c r="G39" s="1356"/>
      <c r="H39" s="1356"/>
      <c r="I39" s="1356"/>
      <c r="J39" s="1356"/>
      <c r="K39" s="1356"/>
      <c r="L39" s="1131"/>
      <c r="M39" s="1157"/>
    </row>
    <row r="40" spans="1:15" ht="24" customHeight="1">
      <c r="A40" s="1107"/>
      <c r="C40" s="1366"/>
      <c r="D40" s="1370" t="s">
        <v>443</v>
      </c>
      <c r="E40" s="1368" t="str">
        <f>IF('Перечень тарифов'!E21="","наименование отсутствует",""&amp;'Перечень тарифов'!E21&amp;"")</f>
        <v>Тарифы на услуги по передаче тепловой энергии</v>
      </c>
      <c r="F40" s="1369" t="str">
        <f>IF('Перечень тарифов'!J21="","наименование отсутствует",""&amp;'Перечень тарифов'!J21&amp;"")</f>
        <v>Тариф на передачу тепловой энергии , вырабатываемой АО "Уралредмет"</v>
      </c>
      <c r="G40" s="1110"/>
      <c r="H40" s="1169" t="s">
        <v>968</v>
      </c>
      <c r="I40" s="1167" t="s">
        <v>3072</v>
      </c>
      <c r="J40" s="1173">
        <v>4204.67</v>
      </c>
      <c r="K40" s="1110" t="s">
        <v>449</v>
      </c>
      <c r="L40" s="1300" t="s">
        <v>715</v>
      </c>
      <c r="M40" s="1157"/>
      <c r="O40" s="1102" t="s">
        <v>553</v>
      </c>
    </row>
    <row r="41" spans="1:15" s="1071" customFormat="1" ht="24" customHeight="1">
      <c r="A41" s="1107"/>
      <c r="B41" s="1096"/>
      <c r="C41" s="1366"/>
      <c r="D41" s="1371"/>
      <c r="E41" s="1368"/>
      <c r="F41" s="1369"/>
      <c r="G41" s="1190" t="s">
        <v>3068</v>
      </c>
      <c r="H41" s="1169" t="s">
        <v>3073</v>
      </c>
      <c r="I41" s="1167" t="s">
        <v>3074</v>
      </c>
      <c r="J41" s="1173">
        <v>4250</v>
      </c>
      <c r="K41" s="1110" t="s">
        <v>449</v>
      </c>
      <c r="L41" s="1301"/>
      <c r="M41" s="1157"/>
      <c r="N41" s="1102"/>
      <c r="O41" s="1102"/>
    </row>
    <row r="42" spans="1:15" s="1071" customFormat="1" ht="24" customHeight="1">
      <c r="A42" s="1107"/>
      <c r="B42" s="1096"/>
      <c r="C42" s="1366"/>
      <c r="D42" s="1371"/>
      <c r="E42" s="1368"/>
      <c r="F42" s="1369"/>
      <c r="G42" s="1190" t="s">
        <v>3068</v>
      </c>
      <c r="H42" s="1169" t="s">
        <v>3075</v>
      </c>
      <c r="I42" s="1167" t="s">
        <v>3076</v>
      </c>
      <c r="J42" s="1173">
        <v>4250</v>
      </c>
      <c r="K42" s="1110" t="s">
        <v>449</v>
      </c>
      <c r="L42" s="1301"/>
      <c r="M42" s="1157"/>
      <c r="N42" s="1102"/>
      <c r="O42" s="1102"/>
    </row>
    <row r="43" spans="1:15" s="1071" customFormat="1" ht="24" customHeight="1">
      <c r="A43" s="1107"/>
      <c r="B43" s="1096"/>
      <c r="C43" s="1366"/>
      <c r="D43" s="1371"/>
      <c r="E43" s="1368"/>
      <c r="F43" s="1369"/>
      <c r="G43" s="1190" t="s">
        <v>3068</v>
      </c>
      <c r="H43" s="1169" t="s">
        <v>3077</v>
      </c>
      <c r="I43" s="1167" t="s">
        <v>3078</v>
      </c>
      <c r="J43" s="1173">
        <v>4250</v>
      </c>
      <c r="K43" s="1110" t="s">
        <v>449</v>
      </c>
      <c r="L43" s="1301"/>
      <c r="M43" s="1157"/>
      <c r="N43" s="1102"/>
      <c r="O43" s="1102"/>
    </row>
    <row r="44" spans="1:15" s="1071" customFormat="1" ht="18.95" customHeight="1">
      <c r="A44" s="1107"/>
      <c r="B44" s="1096"/>
      <c r="C44" s="1366"/>
      <c r="D44" s="1371"/>
      <c r="E44" s="1368"/>
      <c r="F44" s="1369"/>
      <c r="G44" s="1190" t="s">
        <v>3068</v>
      </c>
      <c r="H44" s="1169" t="s">
        <v>3079</v>
      </c>
      <c r="I44" s="1167" t="s">
        <v>969</v>
      </c>
      <c r="J44" s="1173">
        <v>4250</v>
      </c>
      <c r="K44" s="1110" t="s">
        <v>449</v>
      </c>
      <c r="L44" s="1301"/>
      <c r="M44" s="1157"/>
      <c r="N44" s="1102"/>
      <c r="O44" s="1102"/>
    </row>
    <row r="45" spans="1:13" ht="15" customHeight="1">
      <c r="A45" s="1107"/>
      <c r="C45" s="1366"/>
      <c r="D45" s="1372"/>
      <c r="E45" s="1368"/>
      <c r="F45" s="1369"/>
      <c r="G45" s="1159"/>
      <c r="H45" s="1154" t="s">
        <v>274</v>
      </c>
      <c r="I45" s="1146"/>
      <c r="J45" s="1146"/>
      <c r="K45" s="1147"/>
      <c r="L45" s="1302"/>
      <c r="M45" s="1157"/>
    </row>
    <row r="46" spans="1:13" ht="25.5" customHeight="1">
      <c r="A46" s="1107"/>
      <c r="B46" s="1096">
        <v>3</v>
      </c>
      <c r="C46" s="1080"/>
      <c r="D46" s="1097" t="s">
        <v>182</v>
      </c>
      <c r="E46" s="1356" t="s">
        <v>713</v>
      </c>
      <c r="F46" s="1356"/>
      <c r="G46" s="1356"/>
      <c r="H46" s="1356"/>
      <c r="I46" s="1356"/>
      <c r="J46" s="1356"/>
      <c r="K46" s="1356"/>
      <c r="L46" s="1131"/>
      <c r="M46" s="1157"/>
    </row>
    <row r="47" spans="1:13" ht="26.1" customHeight="1">
      <c r="A47" s="1107"/>
      <c r="C47" s="1366"/>
      <c r="D47" s="1370" t="s">
        <v>694</v>
      </c>
      <c r="E47" s="1368" t="str">
        <f>IF('Перечень тарифов'!E21="","наименование отсутствует",""&amp;'Перечень тарифов'!E21&amp;"")</f>
        <v>Тарифы на услуги по передаче тепловой энергии</v>
      </c>
      <c r="F47" s="1369" t="str">
        <f>IF('Перечень тарифов'!J21="","наименование отсутствует",""&amp;'Перечень тарифов'!J21&amp;"")</f>
        <v>Тариф на передачу тепловой энергии , вырабатываемой АО "Уралредмет"</v>
      </c>
      <c r="G47" s="1110"/>
      <c r="H47" s="1169" t="s">
        <v>968</v>
      </c>
      <c r="I47" s="1167" t="s">
        <v>3072</v>
      </c>
      <c r="J47" s="1173">
        <v>324.32</v>
      </c>
      <c r="K47" s="1110" t="s">
        <v>449</v>
      </c>
      <c r="L47" s="1300" t="s">
        <v>716</v>
      </c>
      <c r="M47" s="1157"/>
    </row>
    <row r="48" spans="1:15" s="1071" customFormat="1" ht="26.1" customHeight="1">
      <c r="A48" s="1107"/>
      <c r="B48" s="1096"/>
      <c r="C48" s="1366"/>
      <c r="D48" s="1371"/>
      <c r="E48" s="1368"/>
      <c r="F48" s="1369"/>
      <c r="G48" s="1190" t="s">
        <v>3068</v>
      </c>
      <c r="H48" s="1169" t="s">
        <v>3073</v>
      </c>
      <c r="I48" s="1167" t="s">
        <v>3074</v>
      </c>
      <c r="J48" s="1173">
        <v>0</v>
      </c>
      <c r="K48" s="1110" t="s">
        <v>449</v>
      </c>
      <c r="L48" s="1301"/>
      <c r="M48" s="1157"/>
      <c r="N48" s="1102"/>
      <c r="O48" s="1102"/>
    </row>
    <row r="49" spans="1:15" s="1071" customFormat="1" ht="26.1" customHeight="1">
      <c r="A49" s="1107"/>
      <c r="B49" s="1096"/>
      <c r="C49" s="1366"/>
      <c r="D49" s="1371"/>
      <c r="E49" s="1368"/>
      <c r="F49" s="1369"/>
      <c r="G49" s="1190" t="s">
        <v>3068</v>
      </c>
      <c r="H49" s="1169" t="s">
        <v>3075</v>
      </c>
      <c r="I49" s="1167" t="s">
        <v>3076</v>
      </c>
      <c r="J49" s="1173">
        <v>0</v>
      </c>
      <c r="K49" s="1110" t="s">
        <v>449</v>
      </c>
      <c r="L49" s="1301"/>
      <c r="M49" s="1157"/>
      <c r="N49" s="1102"/>
      <c r="O49" s="1102"/>
    </row>
    <row r="50" spans="1:15" s="1071" customFormat="1" ht="26.1" customHeight="1">
      <c r="A50" s="1107"/>
      <c r="B50" s="1096"/>
      <c r="C50" s="1366"/>
      <c r="D50" s="1371"/>
      <c r="E50" s="1368"/>
      <c r="F50" s="1369"/>
      <c r="G50" s="1190" t="s">
        <v>3068</v>
      </c>
      <c r="H50" s="1169" t="s">
        <v>3077</v>
      </c>
      <c r="I50" s="1167" t="s">
        <v>3078</v>
      </c>
      <c r="J50" s="1173">
        <v>0</v>
      </c>
      <c r="K50" s="1110" t="s">
        <v>449</v>
      </c>
      <c r="L50" s="1301"/>
      <c r="M50" s="1157"/>
      <c r="N50" s="1102"/>
      <c r="O50" s="1102"/>
    </row>
    <row r="51" spans="1:15" s="1071" customFormat="1" ht="18.95" customHeight="1">
      <c r="A51" s="1107"/>
      <c r="B51" s="1096"/>
      <c r="C51" s="1366"/>
      <c r="D51" s="1371"/>
      <c r="E51" s="1368"/>
      <c r="F51" s="1369"/>
      <c r="G51" s="1190" t="s">
        <v>3068</v>
      </c>
      <c r="H51" s="1169" t="s">
        <v>3079</v>
      </c>
      <c r="I51" s="1167" t="s">
        <v>969</v>
      </c>
      <c r="J51" s="1173">
        <v>0</v>
      </c>
      <c r="K51" s="1110" t="s">
        <v>449</v>
      </c>
      <c r="L51" s="1301"/>
      <c r="M51" s="1157"/>
      <c r="N51" s="1102"/>
      <c r="O51" s="1102"/>
    </row>
    <row r="52" spans="1:13" ht="15" customHeight="1">
      <c r="A52" s="1107"/>
      <c r="C52" s="1366"/>
      <c r="D52" s="1372"/>
      <c r="E52" s="1368"/>
      <c r="F52" s="1369"/>
      <c r="G52" s="1159"/>
      <c r="H52" s="1154" t="s">
        <v>274</v>
      </c>
      <c r="I52" s="1146"/>
      <c r="J52" s="1146"/>
      <c r="K52" s="1147"/>
      <c r="L52" s="1302"/>
      <c r="M52" s="1157"/>
    </row>
    <row r="53" spans="1:15" s="1094" customFormat="1" ht="3" customHeight="1">
      <c r="A53" s="1107"/>
      <c r="D53" s="1161"/>
      <c r="E53" s="1161"/>
      <c r="F53" s="1161"/>
      <c r="G53" s="1161"/>
      <c r="H53" s="1161"/>
      <c r="I53" s="1161"/>
      <c r="J53" s="1161"/>
      <c r="K53" s="1161"/>
      <c r="L53" s="1161"/>
      <c r="N53" s="1145"/>
      <c r="O53" s="1145"/>
    </row>
    <row r="54" spans="4:12" ht="24.75" customHeight="1">
      <c r="D54" s="1148">
        <v>1</v>
      </c>
      <c r="E54" s="1275" t="s">
        <v>710</v>
      </c>
      <c r="F54" s="1275"/>
      <c r="G54" s="1275"/>
      <c r="H54" s="1275"/>
      <c r="I54" s="1275"/>
      <c r="J54" s="1275"/>
      <c r="K54" s="1275"/>
      <c r="L54" s="1275"/>
    </row>
  </sheetData>
  <sheetProtection algorithmName="SHA-512" hashValue="SzVSfXmXcBWwL8ZZxZEQXrlsaoz7PXWQcB7LL7VMNRstjsdsCpwI5pwQ3LJaiNtZ3f9l+U/8kbdO9CFTLnDOKQ==" saltValue="r9knOO/9iSPBIjS7UpKi9w==" spinCount="100000" sheet="1" objects="1" scenarios="1" formatColumns="0" formatRows="0"/>
  <mergeCells count="48">
    <mergeCell ref="E54:L54"/>
    <mergeCell ref="E46:K46"/>
    <mergeCell ref="C47:C52"/>
    <mergeCell ref="D47:D52"/>
    <mergeCell ref="E47:E52"/>
    <mergeCell ref="F47:F52"/>
    <mergeCell ref="L47:L52"/>
    <mergeCell ref="L40:L45"/>
    <mergeCell ref="L26:L31"/>
    <mergeCell ref="E32:K32"/>
    <mergeCell ref="C33:C38"/>
    <mergeCell ref="D33:D38"/>
    <mergeCell ref="E33:E38"/>
    <mergeCell ref="F33:F38"/>
    <mergeCell ref="L33:L38"/>
    <mergeCell ref="E39:K39"/>
    <mergeCell ref="C40:C45"/>
    <mergeCell ref="D40:D45"/>
    <mergeCell ref="E40:E45"/>
    <mergeCell ref="F40:F45"/>
    <mergeCell ref="G24:H24"/>
    <mergeCell ref="E25:K25"/>
    <mergeCell ref="C26:C31"/>
    <mergeCell ref="D26:D31"/>
    <mergeCell ref="E26:E31"/>
    <mergeCell ref="F26:F31"/>
    <mergeCell ref="C17:C22"/>
    <mergeCell ref="D17:D22"/>
    <mergeCell ref="E17:E22"/>
    <mergeCell ref="F17:F22"/>
    <mergeCell ref="L17:L22"/>
    <mergeCell ref="E23:K23"/>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6 L33 L40 L47">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21 H26:I30 H33:I37 H40:I44 H47:I51"/>
    <dataValidation type="list" allowBlank="1" showInputMessage="1" showErrorMessage="1" prompt="Выберите значение из списка" errorTitle="Ошибка" error="Выберите значение из списка" sqref="J17:J21">
      <formula1>kind_of_control_method</formula1>
    </dataValidation>
    <dataValidation type="decimal" allowBlank="1" showErrorMessage="1" errorTitle="Ошибка" error="Допускается ввод только действительных чисел!" sqref="J26:J30 J33:J37 J40:J44 J47:J51">
      <formula1>-9.99999999999999E+23</formula1>
      <formula2>9.99999999999999E+23</formula2>
    </dataValidation>
  </dataValidations>
  <pageMargins left="0.7" right="0.7" top="0.75" bottom="0.75" header="0.3" footer="0.3"/>
  <pageSetup orientation="portrait" paperSize="1"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f07038e-6501-40fc-bf7b-1a72b189fbb6}">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2" hidden="1" customWidth="1"/>
    <col min="2" max="2" width="9.14285714285714" style="123" hidden="1" customWidth="1"/>
    <col min="3" max="3" width="3.71428571428571" style="124" customWidth="1"/>
    <col min="4" max="4" width="7" style="125" customWidth="1"/>
    <col min="5" max="5" width="11.2857142857143" style="125" customWidth="1"/>
    <col min="6" max="6" width="41" style="125" customWidth="1"/>
    <col min="7" max="7" width="18" style="125" customWidth="1"/>
    <col min="8" max="8" width="13.1428571428571" style="125" customWidth="1"/>
    <col min="9" max="9" width="11.4285714285714" style="125" customWidth="1"/>
    <col min="10" max="10" width="42.1428571428571" style="125" customWidth="1"/>
    <col min="11" max="11" width="115.714285714286" style="125" customWidth="1"/>
    <col min="12" max="12" width="3.71428571428571" style="125" customWidth="1"/>
    <col min="13" max="16384" width="9.14285714285714" style="125"/>
  </cols>
  <sheetData>
    <row r="1" ht="14.25" hidden="1"/>
    <row r="2" ht="14.25" hidden="1"/>
    <row r="3" ht="14.25" hidden="1"/>
    <row r="4" ht="3" customHeight="1"/>
    <row r="5" spans="1:11" s="35" customFormat="1" ht="22.5">
      <c r="A5" s="119"/>
      <c r="C5" s="44"/>
      <c r="D5" s="1373" t="s">
        <v>460</v>
      </c>
      <c r="E5" s="1373"/>
      <c r="F5" s="1373"/>
      <c r="G5" s="1373"/>
      <c r="H5" s="1373"/>
      <c r="I5" s="1373"/>
      <c r="J5" s="1373"/>
      <c r="K5" s="408"/>
    </row>
    <row r="6" spans="4:11" ht="3" customHeight="1" hidden="1">
      <c r="D6" s="126"/>
      <c r="E6" s="126"/>
      <c r="G6" s="126"/>
      <c r="H6" s="126"/>
      <c r="I6" s="126"/>
      <c r="J6" s="126"/>
      <c r="K6" s="126"/>
    </row>
    <row r="7" spans="2:12" s="122" customFormat="1" ht="3" customHeight="1">
      <c r="B7" s="123"/>
      <c r="C7" s="124"/>
      <c r="D7" s="127"/>
      <c r="E7" s="127"/>
      <c r="G7" s="127"/>
      <c r="H7" s="127"/>
      <c r="I7" s="127"/>
      <c r="J7" s="127"/>
      <c r="K7" s="127"/>
      <c r="L7" s="128"/>
    </row>
    <row r="8" spans="4:11" ht="14.25">
      <c r="D8" s="1375" t="s">
        <v>445</v>
      </c>
      <c r="E8" s="1375"/>
      <c r="F8" s="1375"/>
      <c r="G8" s="1375"/>
      <c r="H8" s="1375"/>
      <c r="I8" s="1375"/>
      <c r="J8" s="1375"/>
      <c r="K8" s="1375" t="s">
        <v>446</v>
      </c>
    </row>
    <row r="9" spans="4:11" ht="14.25">
      <c r="D9" s="1375" t="s">
        <v>91</v>
      </c>
      <c r="E9" s="1375" t="s">
        <v>462</v>
      </c>
      <c r="F9" s="1375"/>
      <c r="G9" s="1375" t="s">
        <v>463</v>
      </c>
      <c r="H9" s="1375"/>
      <c r="I9" s="1375"/>
      <c r="J9" s="1375"/>
      <c r="K9" s="1375"/>
    </row>
    <row r="10" spans="4:11" ht="22.5">
      <c r="D10" s="1375"/>
      <c r="E10" s="131" t="s">
        <v>464</v>
      </c>
      <c r="F10" s="131" t="s">
        <v>398</v>
      </c>
      <c r="G10" s="131" t="s">
        <v>398</v>
      </c>
      <c r="H10" s="131" t="s">
        <v>464</v>
      </c>
      <c r="I10" s="131" t="s">
        <v>465</v>
      </c>
      <c r="J10" s="131" t="s">
        <v>447</v>
      </c>
      <c r="K10" s="1375"/>
    </row>
    <row r="11" spans="4:11"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40"/>
      <c r="F12" s="1111"/>
      <c r="G12" s="1111"/>
      <c r="H12" s="1111"/>
      <c r="I12" s="1178"/>
      <c r="J12" s="1037"/>
      <c r="K12" s="1300" t="s">
        <v>466</v>
      </c>
      <c r="M12" s="422" t="str">
        <f>IF(ISERROR(INDEX(kind_of_nameforms,MATCH(E12,kind_of_forms,0),1)),"",INDEX(kind_of_nameforms,MATCH(E12,kind_of_forms,0),1))</f>
        <v/>
      </c>
      <c r="N12" s="423"/>
    </row>
    <row r="13" spans="1:11" ht="15" customHeight="1">
      <c r="A13" s="125"/>
      <c r="B13" s="125"/>
      <c r="C13" s="125"/>
      <c r="D13" s="108"/>
      <c r="E13" s="134" t="s">
        <v>5</v>
      </c>
      <c r="F13" s="133"/>
      <c r="G13" s="133"/>
      <c r="H13" s="133"/>
      <c r="I13" s="133"/>
      <c r="J13" s="296"/>
      <c r="K13" s="1302"/>
    </row>
    <row r="14" spans="1:3" ht="3" customHeight="1">
      <c r="A14" s="125"/>
      <c r="B14" s="125"/>
      <c r="C14" s="125"/>
    </row>
    <row r="15" spans="5:10" ht="27.75" customHeight="1">
      <c r="E15" s="1374" t="s">
        <v>572</v>
      </c>
      <c r="F15" s="1374"/>
      <c r="G15" s="1374"/>
      <c r="H15" s="1374"/>
      <c r="I15" s="1374"/>
      <c r="J15" s="1374"/>
    </row>
  </sheetData>
  <sheetProtection algorithmName="SHA-512" hashValue="ab48ATWsj/rzmBrwLylmxezY4kZEAF/FmKAfYVolZl4O7w5yzbaT3SY507ZmepikiELk5zlPidxJ4wDIZgNqSg==" saltValue="SFti1K6vMTXrFIsQtnRJMw==" spinCount="100000"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a76853a-6ccd-42ca-80c9-d387120912a2}">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7"/>
      <c r="D6" s="14"/>
      <c r="E6" s="14"/>
    </row>
    <row r="7" spans="3:6" ht="22.5">
      <c r="C7" s="47"/>
      <c r="D7" s="1234" t="s">
        <v>313</v>
      </c>
      <c r="E7" s="1236"/>
      <c r="F7" s="409"/>
    </row>
    <row r="8" spans="3:5" ht="3" customHeight="1">
      <c r="C8" s="47"/>
      <c r="D8" s="14"/>
      <c r="E8" s="14"/>
    </row>
    <row r="9" spans="3:5" ht="15.95" customHeight="1">
      <c r="C9" s="47"/>
      <c r="D9" s="97" t="s">
        <v>91</v>
      </c>
      <c r="E9" s="399" t="s">
        <v>312</v>
      </c>
    </row>
    <row r="10" spans="3:5" ht="12" customHeight="1">
      <c r="C10" s="47"/>
      <c r="D10" s="39" t="s">
        <v>92</v>
      </c>
      <c r="E10" s="39" t="s">
        <v>48</v>
      </c>
    </row>
    <row r="11" spans="3:5" ht="11.25" customHeight="1" hidden="1">
      <c r="C11" s="47"/>
      <c r="D11" s="186">
        <v>0</v>
      </c>
      <c r="E11" s="400"/>
    </row>
    <row r="12" spans="3:5" ht="15" customHeight="1">
      <c r="C12" s="160"/>
      <c r="D12" s="117">
        <v>1</v>
      </c>
      <c r="E12" s="1093"/>
    </row>
    <row r="13" spans="3:5" ht="12" customHeight="1">
      <c r="C13" s="47"/>
      <c r="D13" s="401"/>
      <c r="E13" s="402" t="s">
        <v>176</v>
      </c>
    </row>
    <row r="14" ht="3" customHeight="1"/>
    <row r="15" spans="3:9" ht="22.5" customHeight="1">
      <c r="C15" s="161"/>
      <c r="D15" s="1376" t="s">
        <v>314</v>
      </c>
      <c r="E15" s="1376"/>
      <c r="F15" s="162"/>
      <c r="G15" s="162"/>
      <c r="H15" s="162"/>
      <c r="I15" s="162"/>
    </row>
  </sheetData>
  <sheetProtection algorithmName="SHA-512" hashValue="ZC0g/bVpoUPXXHGcyoeBwpcYQYr10I/s0kXADgw9lbL2SKqhI32/hgMI38X5ua0Tw8Kh/zq94HwRKwDww1BMLQ==" saltValue="QM7dnPDmsKUXuMCqLEL1HQ=="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0cbfa5b-f8d0-4342-93ef-02a7e4a7325b}">
  <sheetPr codeName="ListComm">
    <tabColor rgb="FFCCCCFF"/>
    <pageSetUpPr fitToPage="1"/>
  </sheetPr>
  <dimension ref="C1:L13"/>
  <sheetViews>
    <sheetView showGridLines="0" workbookViewId="0" topLeftCell="C6">
      <selection pane="topLeft" activeCell="E25" sqref="E25"/>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spans="12:12" ht="14.25" hidden="1">
      <c r="L1" s="403"/>
    </row>
    <row r="2" ht="14.25" hidden="1"/>
    <row r="3" ht="14.25" hidden="1"/>
    <row r="4" ht="14.25" hidden="1"/>
    <row r="5" ht="14.25" hidden="1"/>
    <row r="6" spans="3:5" ht="3" customHeight="1">
      <c r="C6" s="47"/>
      <c r="D6" s="14"/>
      <c r="E6" s="14"/>
    </row>
    <row r="7" spans="3:6" ht="22.5">
      <c r="C7" s="47"/>
      <c r="D7" s="1373" t="s">
        <v>54</v>
      </c>
      <c r="E7" s="1373"/>
      <c r="F7" s="409"/>
    </row>
    <row r="8" spans="3:5" ht="3" customHeight="1">
      <c r="C8" s="47"/>
      <c r="D8" s="14"/>
      <c r="E8" s="14"/>
    </row>
    <row r="9" spans="3:5" ht="15.95" customHeight="1">
      <c r="C9" s="47"/>
      <c r="D9" s="97" t="s">
        <v>91</v>
      </c>
      <c r="E9" s="107" t="s">
        <v>175</v>
      </c>
    </row>
    <row r="10" spans="3:5" ht="12" customHeight="1">
      <c r="C10" s="47"/>
      <c r="D10" s="39" t="s">
        <v>92</v>
      </c>
      <c r="E10" s="39" t="s">
        <v>48</v>
      </c>
    </row>
    <row r="11" spans="3:5" ht="15" customHeight="1" hidden="1">
      <c r="C11" s="47"/>
      <c r="D11" s="117">
        <v>0</v>
      </c>
      <c r="E11" s="185"/>
    </row>
    <row r="12" spans="3:5" ht="17.1" customHeight="1">
      <c r="C12" s="160" t="s">
        <v>3068</v>
      </c>
      <c r="D12" s="117">
        <v>1</v>
      </c>
      <c r="E12" s="118" t="s">
        <v>3080</v>
      </c>
    </row>
    <row r="13" spans="3:5" ht="14.25">
      <c r="C13" s="47"/>
      <c r="D13" s="108"/>
      <c r="E13" s="106" t="s">
        <v>176</v>
      </c>
    </row>
  </sheetData>
  <sheetProtection algorithmName="SHA-512" hashValue="Qj/HC/MDrNABqWc9Ic8NBPTPliCEYNBPp48RqH/w0k5ViUuiu3V9XykrULhbQ1c2Fw32kW+AQMrCa7VSNyZ5hA==" saltValue="STPaHJT6q56VClB/BjGZ7w==" spinCount="100000"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scale="74"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6bebd55-8127-4f0a-83ab-ae99ed9eb9fc}">
  <sheetPr codeName="ListCheck">
    <tabColor indexed="31"/>
  </sheetPr>
  <dimension ref="B2:E4"/>
  <sheetViews>
    <sheetView showGridLines="0" workbookViewId="0" topLeftCell="A1">
      <selection pane="topLeft" activeCell="A1" sqref="A1"/>
    </sheetView>
  </sheetViews>
  <sheetFormatPr defaultColWidth="9.14285714285714" defaultRowHeight="11.25"/>
  <cols>
    <col min="1" max="1" width="1.71428571428571" style="43" customWidth="1"/>
    <col min="2" max="2" width="34.5714285714286" style="43" customWidth="1"/>
    <col min="3" max="3" width="85.5714285714286" style="43" customWidth="1"/>
    <col min="4" max="4" width="17.7142857142857" style="43" customWidth="1"/>
    <col min="5" max="16384" width="9.14285714285714" style="43"/>
  </cols>
  <sheetData>
    <row r="1" ht="3" customHeight="1"/>
    <row r="2" spans="2:5" ht="22.5">
      <c r="B2" s="1377" t="s">
        <v>55</v>
      </c>
      <c r="C2" s="1377"/>
      <c r="D2" s="1377"/>
      <c r="E2" s="410"/>
    </row>
    <row r="3" ht="3" customHeight="1"/>
    <row r="4" spans="2:4" ht="21.75" customHeight="1" thickBot="1">
      <c r="B4" s="1204" t="s">
        <v>1</v>
      </c>
      <c r="C4" s="1204" t="s">
        <v>90</v>
      </c>
      <c r="D4" s="1204" t="s">
        <v>71</v>
      </c>
    </row>
    <row r="5" ht="12" thickTop="1"/>
  </sheetData>
  <sheetProtection password="FA9C" sheet="1" objects="1" scenarios="1" formatColumns="0" formatRows="0" autoFilter="0"/>
  <autoFilter ref="B4:D4"/>
  <mergeCells count="1">
    <mergeCell ref="B2:D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e11524-3507-4157-a91c-feba620de5ea}">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174</v>
      </c>
    </row>
    <row r="4" spans="3:5" s="13" customFormat="1" ht="17.1" customHeight="1">
      <c r="C4" s="45"/>
      <c r="D4" s="117"/>
      <c r="E4" s="118"/>
    </row>
    <row r="7" spans="1:1" s="34" customFormat="1" ht="17.1" customHeight="1">
      <c r="A7" s="34" t="s">
        <v>0</v>
      </c>
    </row>
    <row r="8" spans="7:13" ht="17.1" customHeight="1">
      <c r="G8" s="90"/>
      <c r="H8" s="90"/>
      <c r="I8" s="90"/>
      <c r="M8" s="40"/>
    </row>
    <row r="9" spans="1:23" s="96" customFormat="1" ht="17.1" customHeight="1">
      <c r="A9" s="197"/>
      <c r="C9" s="152"/>
      <c r="D9" s="1260">
        <v>1</v>
      </c>
      <c r="E9" s="1409"/>
      <c r="F9" s="1411"/>
      <c r="G9" s="1399" t="s">
        <v>84</v>
      </c>
      <c r="H9" s="1260"/>
      <c r="I9" s="1260">
        <v>1</v>
      </c>
      <c r="J9" s="1405"/>
      <c r="K9" s="1290" t="s">
        <v>84</v>
      </c>
      <c r="L9" s="1271"/>
      <c r="M9" s="1271" t="s">
        <v>92</v>
      </c>
      <c r="N9" s="1408"/>
      <c r="O9" s="1290" t="s">
        <v>84</v>
      </c>
      <c r="P9" s="1271"/>
      <c r="Q9" s="1271" t="s">
        <v>92</v>
      </c>
      <c r="R9" s="1403"/>
      <c r="S9" s="1290" t="s">
        <v>84</v>
      </c>
      <c r="T9" s="1034"/>
      <c r="U9" s="1034" t="s">
        <v>92</v>
      </c>
      <c r="V9" s="1195"/>
      <c r="W9" s="288"/>
    </row>
    <row r="10" spans="1:23" s="702" customFormat="1" ht="17.1" customHeight="1">
      <c r="A10" s="197"/>
      <c r="C10" s="152"/>
      <c r="D10" s="1260"/>
      <c r="E10" s="1409"/>
      <c r="F10" s="1411"/>
      <c r="G10" s="1399"/>
      <c r="H10" s="1260"/>
      <c r="I10" s="1260"/>
      <c r="J10" s="1405"/>
      <c r="K10" s="1290"/>
      <c r="L10" s="1271"/>
      <c r="M10" s="1271"/>
      <c r="N10" s="1408"/>
      <c r="O10" s="1290"/>
      <c r="P10" s="1271"/>
      <c r="Q10" s="1271"/>
      <c r="R10" s="1403"/>
      <c r="S10" s="1290"/>
      <c r="T10" s="1036"/>
      <c r="U10" s="707"/>
      <c r="V10" s="708" t="s">
        <v>630</v>
      </c>
      <c r="W10" s="709"/>
    </row>
    <row r="11" spans="1:23" s="96" customFormat="1" ht="17.1" customHeight="1">
      <c r="A11" s="197"/>
      <c r="C11" s="152"/>
      <c r="D11" s="1261"/>
      <c r="E11" s="1410"/>
      <c r="F11" s="1412"/>
      <c r="G11" s="1261"/>
      <c r="H11" s="1261"/>
      <c r="I11" s="1261"/>
      <c r="J11" s="1406"/>
      <c r="K11" s="1261"/>
      <c r="L11" s="1261"/>
      <c r="M11" s="1261"/>
      <c r="N11" s="1403"/>
      <c r="O11" s="1261"/>
      <c r="P11" s="1035"/>
      <c r="Q11" s="707"/>
      <c r="R11" s="708" t="s">
        <v>629</v>
      </c>
      <c r="S11" s="704"/>
      <c r="T11" s="704"/>
      <c r="U11" s="704"/>
      <c r="V11" s="704"/>
      <c r="W11" s="709"/>
    </row>
    <row r="12" spans="1:23" s="96" customFormat="1" ht="17.1" customHeight="1">
      <c r="A12" s="197"/>
      <c r="C12" s="152"/>
      <c r="D12" s="1261"/>
      <c r="E12" s="1410"/>
      <c r="F12" s="1412"/>
      <c r="G12" s="1261"/>
      <c r="H12" s="1261"/>
      <c r="I12" s="1261"/>
      <c r="J12" s="1406"/>
      <c r="K12" s="1261"/>
      <c r="L12" s="707"/>
      <c r="M12" s="708"/>
      <c r="N12" s="708" t="s">
        <v>410</v>
      </c>
      <c r="O12" s="708"/>
      <c r="P12" s="708"/>
      <c r="Q12" s="708"/>
      <c r="R12" s="708"/>
      <c r="S12" s="704"/>
      <c r="T12" s="704"/>
      <c r="U12" s="704"/>
      <c r="V12" s="704"/>
      <c r="W12" s="709"/>
    </row>
    <row r="13" spans="1:23" s="96" customFormat="1" ht="17.25" customHeight="1">
      <c r="A13" s="197"/>
      <c r="C13" s="152"/>
      <c r="D13" s="1261"/>
      <c r="E13" s="1410"/>
      <c r="F13" s="1412"/>
      <c r="G13" s="1261"/>
      <c r="H13" s="707"/>
      <c r="I13" s="708"/>
      <c r="J13" s="708"/>
      <c r="K13" s="708"/>
      <c r="L13" s="708"/>
      <c r="M13" s="708"/>
      <c r="N13" s="708"/>
      <c r="O13" s="708"/>
      <c r="P13" s="708"/>
      <c r="Q13" s="708"/>
      <c r="R13" s="708"/>
      <c r="S13" s="704"/>
      <c r="T13" s="704"/>
      <c r="U13" s="704"/>
      <c r="V13" s="704"/>
      <c r="W13" s="709"/>
    </row>
    <row r="14" spans="1:1" ht="17.1" customHeight="1">
      <c r="A14" s="198"/>
    </row>
    <row r="15" spans="1:23" ht="16.5" customHeight="1">
      <c r="A15" s="197"/>
      <c r="B15" s="96"/>
      <c r="C15" s="152"/>
      <c r="D15" s="1404"/>
      <c r="E15" s="1413"/>
      <c r="F15" s="1398"/>
      <c r="G15" s="1400"/>
      <c r="H15" s="1260"/>
      <c r="I15" s="1260">
        <v>1</v>
      </c>
      <c r="J15" s="1405"/>
      <c r="K15" s="1290" t="s">
        <v>84</v>
      </c>
      <c r="L15" s="1271"/>
      <c r="M15" s="1271" t="s">
        <v>92</v>
      </c>
      <c r="N15" s="1408"/>
      <c r="O15" s="1290" t="s">
        <v>84</v>
      </c>
      <c r="P15" s="1271"/>
      <c r="Q15" s="1271" t="s">
        <v>92</v>
      </c>
      <c r="R15" s="1403"/>
      <c r="S15" s="1290" t="s">
        <v>84</v>
      </c>
      <c r="T15" s="1034"/>
      <c r="U15" s="1034" t="s">
        <v>92</v>
      </c>
      <c r="V15" s="1195"/>
      <c r="W15" s="288"/>
    </row>
    <row r="16" spans="1:23" s="705" customFormat="1" ht="16.5" customHeight="1">
      <c r="A16" s="711"/>
      <c r="B16" s="706"/>
      <c r="C16" s="710"/>
      <c r="D16" s="1404"/>
      <c r="E16" s="1413"/>
      <c r="F16" s="1398"/>
      <c r="G16" s="1400"/>
      <c r="H16" s="1260"/>
      <c r="I16" s="1260"/>
      <c r="J16" s="1405"/>
      <c r="K16" s="1290"/>
      <c r="L16" s="1271"/>
      <c r="M16" s="1271"/>
      <c r="N16" s="1408"/>
      <c r="O16" s="1290"/>
      <c r="P16" s="1271"/>
      <c r="Q16" s="1271"/>
      <c r="R16" s="1403"/>
      <c r="S16" s="1290"/>
      <c r="T16" s="1036"/>
      <c r="U16" s="707"/>
      <c r="V16" s="708" t="s">
        <v>630</v>
      </c>
      <c r="W16" s="709"/>
    </row>
    <row r="17" spans="1:23" ht="17.1" customHeight="1">
      <c r="A17" s="197"/>
      <c r="B17" s="96"/>
      <c r="C17" s="152"/>
      <c r="D17" s="1404"/>
      <c r="E17" s="1413"/>
      <c r="F17" s="1398"/>
      <c r="G17" s="1400"/>
      <c r="H17" s="1260"/>
      <c r="I17" s="1260"/>
      <c r="J17" s="1406"/>
      <c r="K17" s="1290"/>
      <c r="L17" s="1271"/>
      <c r="M17" s="1271"/>
      <c r="N17" s="1403"/>
      <c r="O17" s="1290"/>
      <c r="P17" s="1035"/>
      <c r="Q17" s="707"/>
      <c r="R17" s="708" t="s">
        <v>629</v>
      </c>
      <c r="S17" s="704"/>
      <c r="T17" s="704"/>
      <c r="U17" s="704"/>
      <c r="V17" s="704"/>
      <c r="W17" s="709"/>
    </row>
    <row r="18" spans="1:23" ht="17.1" customHeight="1">
      <c r="A18" s="197"/>
      <c r="B18" s="96"/>
      <c r="C18" s="152"/>
      <c r="D18" s="1404"/>
      <c r="E18" s="1413"/>
      <c r="F18" s="1398"/>
      <c r="G18" s="1400"/>
      <c r="H18" s="1260"/>
      <c r="I18" s="1260"/>
      <c r="J18" s="1406"/>
      <c r="K18" s="1290"/>
      <c r="L18" s="707"/>
      <c r="M18" s="708"/>
      <c r="N18" s="708" t="s">
        <v>410</v>
      </c>
      <c r="O18" s="708"/>
      <c r="P18" s="708"/>
      <c r="Q18" s="708"/>
      <c r="R18" s="708"/>
      <c r="S18" s="704"/>
      <c r="T18" s="704"/>
      <c r="U18" s="704"/>
      <c r="V18" s="704"/>
      <c r="W18" s="709"/>
    </row>
    <row r="19" spans="1:23" ht="17.1" customHeight="1">
      <c r="A19" s="197"/>
      <c r="B19" s="96"/>
      <c r="C19" s="152"/>
      <c r="D19" s="1404"/>
      <c r="E19" s="1413"/>
      <c r="F19" s="1398"/>
      <c r="G19" s="1400"/>
      <c r="H19" s="707"/>
      <c r="I19" s="708"/>
      <c r="J19" s="708"/>
      <c r="K19" s="708"/>
      <c r="L19" s="708"/>
      <c r="M19" s="708"/>
      <c r="N19" s="708"/>
      <c r="O19" s="708"/>
      <c r="P19" s="708"/>
      <c r="Q19" s="708"/>
      <c r="R19" s="708"/>
      <c r="S19" s="704"/>
      <c r="T19" s="704"/>
      <c r="U19" s="704"/>
      <c r="V19" s="704"/>
      <c r="W19" s="709"/>
    </row>
    <row r="20" spans="1:1" ht="17.1" customHeight="1">
      <c r="A20" s="198"/>
    </row>
    <row r="21" spans="1:3" s="34" customFormat="1" ht="17.1" customHeight="1">
      <c r="A21" s="34" t="s">
        <v>12</v>
      </c>
      <c r="C21" s="34" t="s">
        <v>92</v>
      </c>
    </row>
    <row r="27" spans="15:23" ht="17.1" customHeight="1">
      <c r="O27" s="1407" t="s">
        <v>297</v>
      </c>
      <c r="P27" s="1407"/>
      <c r="Q27" s="1407"/>
      <c r="R27" s="1334" t="s">
        <v>269</v>
      </c>
      <c r="S27" s="1334"/>
      <c r="T27" s="1334"/>
      <c r="U27" s="1311" t="s">
        <v>339</v>
      </c>
      <c r="W27" s="1401"/>
    </row>
    <row r="28" spans="15:23" ht="17.1" customHeight="1">
      <c r="O28" s="1335" t="s">
        <v>578</v>
      </c>
      <c r="P28" s="1335" t="s">
        <v>270</v>
      </c>
      <c r="Q28" s="1335"/>
      <c r="R28" s="1334"/>
      <c r="S28" s="1334"/>
      <c r="T28" s="1334"/>
      <c r="U28" s="1311"/>
      <c r="W28" s="1401"/>
    </row>
    <row r="29" spans="15:23" ht="37.5" customHeight="1">
      <c r="O29" s="1335"/>
      <c r="P29" s="98" t="s">
        <v>579</v>
      </c>
      <c r="Q29" s="98" t="s">
        <v>6</v>
      </c>
      <c r="R29" s="99" t="s">
        <v>273</v>
      </c>
      <c r="S29" s="1331" t="s">
        <v>272</v>
      </c>
      <c r="T29" s="1331"/>
      <c r="U29" s="1311"/>
      <c r="W29" s="1401"/>
    </row>
    <row r="30" spans="7:36" ht="17.1" customHeight="1">
      <c r="G30" s="150"/>
      <c r="H30" s="150"/>
      <c r="I30" s="150"/>
      <c r="J30" s="150"/>
      <c r="K30" s="150"/>
      <c r="L30" s="116"/>
      <c r="M30" s="404" t="s">
        <v>182</v>
      </c>
      <c r="N30" s="405"/>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3" customFormat="1" ht="22.5">
      <c r="A31" s="1282">
        <v>1</v>
      </c>
      <c r="B31" s="795"/>
      <c r="C31" s="795"/>
      <c r="D31" s="795"/>
      <c r="E31" s="796"/>
      <c r="F31" s="797"/>
      <c r="G31" s="797"/>
      <c r="H31" s="797"/>
      <c r="I31" s="798"/>
      <c r="J31" s="793"/>
      <c r="K31" s="800"/>
      <c r="L31" s="562">
        <f>mergeValue(A31)</f>
        <v>1</v>
      </c>
      <c r="M31" s="610" t="s">
        <v>19</v>
      </c>
      <c r="N31" s="615"/>
      <c r="O31" s="1378"/>
      <c r="P31" s="1379"/>
      <c r="Q31" s="1379"/>
      <c r="R31" s="1379"/>
      <c r="S31" s="1379"/>
      <c r="T31" s="1379"/>
      <c r="U31" s="1379"/>
      <c r="V31" s="1380"/>
      <c r="W31" s="1131" t="s">
        <v>718</v>
      </c>
      <c r="X31" s="554"/>
      <c r="Y31" s="558"/>
      <c r="Z31" s="558" t="str">
        <f t="shared" si="0" ref="Z31:Z44">IF(M31="","",M31)</f>
        <v>Наименование тарифа</v>
      </c>
      <c r="AA31" s="558"/>
      <c r="AB31" s="558"/>
      <c r="AC31" s="558"/>
      <c r="AD31" s="554"/>
      <c r="AE31" s="554"/>
      <c r="AF31" s="554"/>
      <c r="AG31" s="554"/>
      <c r="AH31" s="554"/>
      <c r="AI31" s="554"/>
      <c r="AJ31" s="554"/>
    </row>
    <row r="32" spans="1:36" s="493" customFormat="1" ht="22.5">
      <c r="A32" s="1282"/>
      <c r="B32" s="1282">
        <v>1</v>
      </c>
      <c r="C32" s="795"/>
      <c r="D32" s="795"/>
      <c r="E32" s="797"/>
      <c r="F32" s="797"/>
      <c r="G32" s="797"/>
      <c r="H32" s="797"/>
      <c r="I32" s="792"/>
      <c r="J32" s="791"/>
      <c r="K32" s="794"/>
      <c r="L32" s="562" t="str">
        <f>mergeValue(A32)&amp;"."&amp;mergeValue(B32)</f>
        <v>1.1</v>
      </c>
      <c r="M32" s="516" t="s">
        <v>15</v>
      </c>
      <c r="N32" s="615"/>
      <c r="O32" s="1378"/>
      <c r="P32" s="1379"/>
      <c r="Q32" s="1379"/>
      <c r="R32" s="1379"/>
      <c r="S32" s="1379"/>
      <c r="T32" s="1379"/>
      <c r="U32" s="1379"/>
      <c r="V32" s="1380"/>
      <c r="W32" s="1131"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2"/>
      <c r="B33" s="1282"/>
      <c r="C33" s="1282">
        <v>1</v>
      </c>
      <c r="D33" s="795"/>
      <c r="E33" s="797"/>
      <c r="F33" s="797"/>
      <c r="G33" s="797"/>
      <c r="H33" s="797"/>
      <c r="I33" s="799"/>
      <c r="J33" s="791"/>
      <c r="K33" s="794"/>
      <c r="L33" s="562" t="str">
        <f>mergeValue(A33)&amp;"."&amp;mergeValue(B33)&amp;"."&amp;mergeValue(C33)</f>
        <v>1.1.1</v>
      </c>
      <c r="M33" s="517" t="s">
        <v>7</v>
      </c>
      <c r="N33" s="615"/>
      <c r="O33" s="1378"/>
      <c r="P33" s="1379"/>
      <c r="Q33" s="1379"/>
      <c r="R33" s="1379"/>
      <c r="S33" s="1379"/>
      <c r="T33" s="1379"/>
      <c r="U33" s="1379"/>
      <c r="V33" s="1380"/>
      <c r="W33" s="1131"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2"/>
      <c r="B34" s="1282"/>
      <c r="C34" s="1282"/>
      <c r="D34" s="1282">
        <v>1</v>
      </c>
      <c r="E34" s="797"/>
      <c r="F34" s="797"/>
      <c r="G34" s="797"/>
      <c r="H34" s="797"/>
      <c r="I34" s="799"/>
      <c r="J34" s="791"/>
      <c r="K34" s="794"/>
      <c r="L34" s="562" t="str">
        <f>mergeValue(A34)&amp;"."&amp;mergeValue(B34)&amp;"."&amp;mergeValue(C34)&amp;"."&amp;mergeValue(D34)</f>
        <v>1.1.1.1</v>
      </c>
      <c r="M34" s="518" t="s">
        <v>21</v>
      </c>
      <c r="N34" s="615"/>
      <c r="O34" s="1378"/>
      <c r="P34" s="1379"/>
      <c r="Q34" s="1379"/>
      <c r="R34" s="1379"/>
      <c r="S34" s="1379"/>
      <c r="T34" s="1379"/>
      <c r="U34" s="1379"/>
      <c r="V34" s="1380"/>
      <c r="W34" s="1131"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2"/>
      <c r="B35" s="1282"/>
      <c r="C35" s="1282"/>
      <c r="D35" s="1282"/>
      <c r="E35" s="1282">
        <v>1</v>
      </c>
      <c r="F35" s="797"/>
      <c r="G35" s="797"/>
      <c r="H35" s="795">
        <v>1</v>
      </c>
      <c r="I35" s="1282">
        <v>1</v>
      </c>
      <c r="J35" s="797"/>
      <c r="K35" s="802"/>
      <c r="L35" s="562" t="str">
        <f>mergeValue(A35)&amp;"."&amp;mergeValue(B35)&amp;"."&amp;mergeValue(C35)&amp;"."&amp;mergeValue(D35)&amp;"."&amp;mergeValue(E35)</f>
        <v>1.1.1.1.1</v>
      </c>
      <c r="M35" s="524" t="s">
        <v>8</v>
      </c>
      <c r="N35" s="615"/>
      <c r="O35" s="1285"/>
      <c r="P35" s="1286"/>
      <c r="Q35" s="1286"/>
      <c r="R35" s="1286"/>
      <c r="S35" s="1286"/>
      <c r="T35" s="1286"/>
      <c r="U35" s="1286"/>
      <c r="V35" s="1287"/>
      <c r="W35" s="1131"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2"/>
      <c r="B36" s="1282"/>
      <c r="C36" s="1282"/>
      <c r="D36" s="1282"/>
      <c r="E36" s="1282"/>
      <c r="F36" s="1282">
        <v>1</v>
      </c>
      <c r="G36" s="795"/>
      <c r="H36" s="795"/>
      <c r="I36" s="1282"/>
      <c r="J36" s="1282">
        <v>1</v>
      </c>
      <c r="K36" s="803"/>
      <c r="L36" s="562" t="str">
        <f>mergeValue(A36)&amp;"."&amp;mergeValue(B36)&amp;"."&amp;mergeValue(C36)&amp;"."&amp;mergeValue(D36)&amp;"."&amp;mergeValue(E36)&amp;"."&amp;mergeValue(F36)</f>
        <v>1.1.1.1.1.1</v>
      </c>
      <c r="M36" s="525" t="s">
        <v>9</v>
      </c>
      <c r="N36" s="615"/>
      <c r="O36" s="1285"/>
      <c r="P36" s="1286"/>
      <c r="Q36" s="1286"/>
      <c r="R36" s="1286"/>
      <c r="S36" s="1286"/>
      <c r="T36" s="1286"/>
      <c r="U36" s="1286"/>
      <c r="V36" s="1287"/>
      <c r="W36" s="1131"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2"/>
      <c r="B37" s="1282"/>
      <c r="C37" s="1282"/>
      <c r="D37" s="1282"/>
      <c r="E37" s="1282"/>
      <c r="F37" s="1282"/>
      <c r="G37" s="795">
        <v>1</v>
      </c>
      <c r="H37" s="795"/>
      <c r="I37" s="1282"/>
      <c r="J37" s="1282"/>
      <c r="K37" s="803">
        <v>1</v>
      </c>
      <c r="L37" s="562" t="str">
        <f>mergeValue(A37)&amp;"."&amp;mergeValue(B37)&amp;"."&amp;mergeValue(C37)&amp;"."&amp;mergeValue(D37)&amp;"."&amp;mergeValue(E37)&amp;"."&amp;mergeValue(F37)&amp;"."&amp;mergeValue(G37)</f>
        <v>1.1.1.1.1.1.1</v>
      </c>
      <c r="M37" s="1016"/>
      <c r="N37" s="615"/>
      <c r="O37" s="532"/>
      <c r="P37" s="532"/>
      <c r="Q37" s="1040"/>
      <c r="R37" s="1289"/>
      <c r="S37" s="1290" t="s">
        <v>83</v>
      </c>
      <c r="T37" s="1289"/>
      <c r="U37" s="1290" t="s">
        <v>83</v>
      </c>
      <c r="V37" s="532"/>
      <c r="W37" s="1300" t="s">
        <v>721</v>
      </c>
      <c r="X37" s="554" t="str">
        <f>strCheckDate(O38:V38)</f>
        <v/>
      </c>
      <c r="Y37" s="558"/>
      <c r="Z37" s="558" t="str">
        <f t="shared" si="0"/>
        <v/>
      </c>
      <c r="AA37" s="558"/>
      <c r="AB37" s="558"/>
      <c r="AC37" s="558"/>
      <c r="AD37" s="554"/>
      <c r="AE37" s="554"/>
      <c r="AF37" s="554"/>
      <c r="AG37" s="554"/>
      <c r="AH37" s="554"/>
      <c r="AI37" s="554"/>
      <c r="AJ37" s="554"/>
    </row>
    <row r="38" spans="1:36" s="493" customFormat="1" ht="14.25" customHeight="1" hidden="1">
      <c r="A38" s="1282"/>
      <c r="B38" s="1282"/>
      <c r="C38" s="1282"/>
      <c r="D38" s="1282"/>
      <c r="E38" s="1282"/>
      <c r="F38" s="1282"/>
      <c r="G38" s="795"/>
      <c r="H38" s="795"/>
      <c r="I38" s="1282"/>
      <c r="J38" s="1282"/>
      <c r="K38" s="803"/>
      <c r="L38" s="569"/>
      <c r="M38" s="615"/>
      <c r="N38" s="615"/>
      <c r="O38" s="532"/>
      <c r="P38" s="532"/>
      <c r="Q38" s="553" t="str">
        <f>R37&amp;"-"&amp;T37</f>
        <v>-</v>
      </c>
      <c r="R38" s="1289"/>
      <c r="S38" s="1290"/>
      <c r="T38" s="1289"/>
      <c r="U38" s="1290"/>
      <c r="V38" s="532"/>
      <c r="W38" s="1301"/>
      <c r="X38" s="554"/>
      <c r="Y38" s="558"/>
      <c r="Z38" s="558" t="str">
        <f t="shared" si="0"/>
        <v/>
      </c>
      <c r="AA38" s="558"/>
      <c r="AB38" s="558"/>
      <c r="AC38" s="558"/>
      <c r="AD38" s="554"/>
      <c r="AE38" s="554"/>
      <c r="AF38" s="554"/>
      <c r="AG38" s="554"/>
      <c r="AH38" s="554"/>
      <c r="AI38" s="554"/>
      <c r="AJ38" s="554"/>
    </row>
    <row r="39" spans="1:36" s="493" customFormat="1" ht="15" customHeight="1">
      <c r="A39" s="1282"/>
      <c r="B39" s="1282"/>
      <c r="C39" s="1282"/>
      <c r="D39" s="1282"/>
      <c r="E39" s="1282"/>
      <c r="F39" s="1282"/>
      <c r="G39" s="797"/>
      <c r="H39" s="795"/>
      <c r="I39" s="1282"/>
      <c r="J39" s="1282"/>
      <c r="K39" s="802"/>
      <c r="L39" s="508"/>
      <c r="M39" s="527" t="s">
        <v>24</v>
      </c>
      <c r="N39" s="534"/>
      <c r="O39" s="534"/>
      <c r="P39" s="534"/>
      <c r="Q39" s="534"/>
      <c r="R39" s="534"/>
      <c r="S39" s="534"/>
      <c r="T39" s="534"/>
      <c r="U39" s="534"/>
      <c r="V39" s="530"/>
      <c r="W39" s="1302"/>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2"/>
      <c r="B40" s="1282"/>
      <c r="C40" s="1282"/>
      <c r="D40" s="1282"/>
      <c r="E40" s="1282"/>
      <c r="F40" s="797"/>
      <c r="G40" s="797"/>
      <c r="H40" s="795"/>
      <c r="I40" s="1282"/>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2"/>
      <c r="B41" s="1282"/>
      <c r="C41" s="1282"/>
      <c r="D41" s="1282"/>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2"/>
      <c r="B42" s="1282"/>
      <c r="C42" s="1282"/>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2"/>
      <c r="B43" s="1282"/>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2"/>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4"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24:36" ht="18.75" customHeight="1">
      <c r="X46" s="196"/>
      <c r="Y46" s="196"/>
      <c r="Z46" s="196"/>
      <c r="AA46" s="196"/>
      <c r="AB46" s="196"/>
      <c r="AC46" s="196"/>
      <c r="AD46" s="196"/>
      <c r="AE46" s="196"/>
      <c r="AF46" s="196"/>
      <c r="AG46" s="196"/>
      <c r="AH46" s="196"/>
      <c r="AI46" s="196"/>
      <c r="AJ46" s="196"/>
    </row>
    <row r="47" spans="1:36" s="34" customFormat="1" ht="17.1" customHeight="1">
      <c r="A47" s="34" t="s">
        <v>12</v>
      </c>
      <c r="C47" s="34" t="s">
        <v>48</v>
      </c>
      <c r="U47" s="151"/>
      <c r="X47" s="209"/>
      <c r="Y47" s="209"/>
      <c r="Z47" s="209"/>
      <c r="AA47" s="209"/>
      <c r="AB47" s="209"/>
      <c r="AC47" s="209"/>
      <c r="AD47" s="209"/>
      <c r="AE47" s="209"/>
      <c r="AF47" s="209"/>
      <c r="AG47" s="209"/>
      <c r="AH47" s="209"/>
      <c r="AI47" s="209"/>
      <c r="AJ47" s="209"/>
    </row>
    <row r="48" spans="12:36" ht="17.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2">
        <v>1</v>
      </c>
      <c r="B49" s="813"/>
      <c r="C49" s="813"/>
      <c r="D49" s="813"/>
      <c r="E49" s="814"/>
      <c r="F49" s="815"/>
      <c r="G49" s="815"/>
      <c r="H49" s="815"/>
      <c r="I49" s="816"/>
      <c r="J49" s="811"/>
      <c r="K49" s="818"/>
      <c r="L49" s="562">
        <f>mergeValue(A49)</f>
        <v>1</v>
      </c>
      <c r="M49" s="610" t="s">
        <v>19</v>
      </c>
      <c r="N49" s="615"/>
      <c r="O49" s="1378"/>
      <c r="P49" s="1379"/>
      <c r="Q49" s="1379"/>
      <c r="R49" s="1379"/>
      <c r="S49" s="1379"/>
      <c r="T49" s="1379"/>
      <c r="U49" s="1379"/>
      <c r="V49" s="1380"/>
      <c r="W49" s="1131" t="s">
        <v>718</v>
      </c>
      <c r="X49" s="554"/>
      <c r="Y49" s="558"/>
      <c r="Z49" s="558" t="str">
        <f t="shared" si="1" ref="Z49:Z62">IF(M49="","",M49)</f>
        <v>Наименование тарифа</v>
      </c>
      <c r="AA49" s="558"/>
      <c r="AB49" s="558"/>
      <c r="AC49" s="558"/>
      <c r="AD49" s="554"/>
      <c r="AE49" s="554"/>
      <c r="AF49" s="554"/>
      <c r="AG49" s="554"/>
      <c r="AH49" s="554"/>
      <c r="AI49" s="554"/>
      <c r="AJ49" s="554"/>
    </row>
    <row r="50" spans="1:36" s="493" customFormat="1" ht="22.5">
      <c r="A50" s="1282"/>
      <c r="B50" s="1282">
        <v>1</v>
      </c>
      <c r="C50" s="813"/>
      <c r="D50" s="813"/>
      <c r="E50" s="815"/>
      <c r="F50" s="815"/>
      <c r="G50" s="815"/>
      <c r="H50" s="815"/>
      <c r="I50" s="810"/>
      <c r="J50" s="809"/>
      <c r="K50" s="812"/>
      <c r="L50" s="562" t="str">
        <f>mergeValue(A50)&amp;"."&amp;mergeValue(B50)</f>
        <v>1.1</v>
      </c>
      <c r="M50" s="516" t="s">
        <v>15</v>
      </c>
      <c r="N50" s="615"/>
      <c r="O50" s="1378"/>
      <c r="P50" s="1379"/>
      <c r="Q50" s="1379"/>
      <c r="R50" s="1379"/>
      <c r="S50" s="1379"/>
      <c r="T50" s="1379"/>
      <c r="U50" s="1379"/>
      <c r="V50" s="1380"/>
      <c r="W50" s="1131"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2"/>
      <c r="B51" s="1282"/>
      <c r="C51" s="1282">
        <v>1</v>
      </c>
      <c r="D51" s="813"/>
      <c r="E51" s="815"/>
      <c r="F51" s="815"/>
      <c r="G51" s="815"/>
      <c r="H51" s="815"/>
      <c r="I51" s="817"/>
      <c r="J51" s="809"/>
      <c r="K51" s="812"/>
      <c r="L51" s="562" t="str">
        <f>mergeValue(A51)&amp;"."&amp;mergeValue(B51)&amp;"."&amp;mergeValue(C51)</f>
        <v>1.1.1</v>
      </c>
      <c r="M51" s="517" t="s">
        <v>7</v>
      </c>
      <c r="N51" s="615"/>
      <c r="O51" s="1378"/>
      <c r="P51" s="1379"/>
      <c r="Q51" s="1379"/>
      <c r="R51" s="1379"/>
      <c r="S51" s="1379"/>
      <c r="T51" s="1379"/>
      <c r="U51" s="1379"/>
      <c r="V51" s="1380"/>
      <c r="W51" s="1131"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2"/>
      <c r="B52" s="1282"/>
      <c r="C52" s="1282"/>
      <c r="D52" s="1282">
        <v>1</v>
      </c>
      <c r="E52" s="815"/>
      <c r="F52" s="815"/>
      <c r="G52" s="815"/>
      <c r="H52" s="815"/>
      <c r="I52" s="817"/>
      <c r="J52" s="809"/>
      <c r="K52" s="812"/>
      <c r="L52" s="562" t="str">
        <f>mergeValue(A52)&amp;"."&amp;mergeValue(B52)&amp;"."&amp;mergeValue(C52)&amp;"."&amp;mergeValue(D52)</f>
        <v>1.1.1.1</v>
      </c>
      <c r="M52" s="518" t="s">
        <v>21</v>
      </c>
      <c r="N52" s="615"/>
      <c r="O52" s="1378"/>
      <c r="P52" s="1379"/>
      <c r="Q52" s="1379"/>
      <c r="R52" s="1379"/>
      <c r="S52" s="1379"/>
      <c r="T52" s="1379"/>
      <c r="U52" s="1379"/>
      <c r="V52" s="1380"/>
      <c r="W52" s="1131"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2"/>
      <c r="B53" s="1282"/>
      <c r="C53" s="1282"/>
      <c r="D53" s="1282"/>
      <c r="E53" s="1282">
        <v>1</v>
      </c>
      <c r="F53" s="815"/>
      <c r="G53" s="815"/>
      <c r="H53" s="813">
        <v>1</v>
      </c>
      <c r="I53" s="1282">
        <v>1</v>
      </c>
      <c r="J53" s="815"/>
      <c r="K53" s="820"/>
      <c r="L53" s="562" t="str">
        <f>mergeValue(A53)&amp;"."&amp;mergeValue(B53)&amp;"."&amp;mergeValue(C53)&amp;"."&amp;mergeValue(D53)&amp;"."&amp;mergeValue(E53)</f>
        <v>1.1.1.1.1</v>
      </c>
      <c r="M53" s="524" t="s">
        <v>8</v>
      </c>
      <c r="N53" s="615"/>
      <c r="O53" s="1285"/>
      <c r="P53" s="1286"/>
      <c r="Q53" s="1286"/>
      <c r="R53" s="1286"/>
      <c r="S53" s="1286"/>
      <c r="T53" s="1286"/>
      <c r="U53" s="1286"/>
      <c r="V53" s="1287"/>
      <c r="W53" s="1131"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2"/>
      <c r="B54" s="1282"/>
      <c r="C54" s="1282"/>
      <c r="D54" s="1282"/>
      <c r="E54" s="1282"/>
      <c r="F54" s="1282">
        <v>1</v>
      </c>
      <c r="G54" s="813"/>
      <c r="H54" s="813"/>
      <c r="I54" s="1282"/>
      <c r="J54" s="1282">
        <v>1</v>
      </c>
      <c r="K54" s="821"/>
      <c r="L54" s="562" t="str">
        <f>mergeValue(A54)&amp;"."&amp;mergeValue(B54)&amp;"."&amp;mergeValue(C54)&amp;"."&amp;mergeValue(D54)&amp;"."&amp;mergeValue(E54)&amp;"."&amp;mergeValue(F54)</f>
        <v>1.1.1.1.1.1</v>
      </c>
      <c r="M54" s="525" t="s">
        <v>9</v>
      </c>
      <c r="N54" s="615"/>
      <c r="O54" s="1285"/>
      <c r="P54" s="1286"/>
      <c r="Q54" s="1286"/>
      <c r="R54" s="1286"/>
      <c r="S54" s="1286"/>
      <c r="T54" s="1286"/>
      <c r="U54" s="1286"/>
      <c r="V54" s="1287"/>
      <c r="W54" s="1131"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2"/>
      <c r="B55" s="1282"/>
      <c r="C55" s="1282"/>
      <c r="D55" s="1282"/>
      <c r="E55" s="1282"/>
      <c r="F55" s="1282"/>
      <c r="G55" s="813">
        <v>1</v>
      </c>
      <c r="H55" s="813"/>
      <c r="I55" s="1282"/>
      <c r="J55" s="1282"/>
      <c r="K55" s="821">
        <v>1</v>
      </c>
      <c r="L55" s="562" t="str">
        <f>mergeValue(A55)&amp;"."&amp;mergeValue(B55)&amp;"."&amp;mergeValue(C55)&amp;"."&amp;mergeValue(D55)&amp;"."&amp;mergeValue(E55)&amp;"."&amp;mergeValue(F55)&amp;"."&amp;mergeValue(G55)</f>
        <v>1.1.1.1.1.1.1</v>
      </c>
      <c r="M55" s="1016"/>
      <c r="N55" s="615"/>
      <c r="O55" s="532"/>
      <c r="P55" s="532"/>
      <c r="Q55" s="1040"/>
      <c r="R55" s="1289"/>
      <c r="S55" s="1290" t="s">
        <v>83</v>
      </c>
      <c r="T55" s="1289"/>
      <c r="U55" s="1290" t="s">
        <v>83</v>
      </c>
      <c r="V55" s="532"/>
      <c r="W55" s="1300" t="s">
        <v>721</v>
      </c>
      <c r="X55" s="554" t="str">
        <f>strCheckDate(O56:V56)</f>
        <v/>
      </c>
      <c r="Y55" s="558"/>
      <c r="Z55" s="558" t="str">
        <f t="shared" si="1"/>
        <v/>
      </c>
      <c r="AA55" s="558"/>
      <c r="AB55" s="558"/>
      <c r="AC55" s="558"/>
      <c r="AD55" s="554"/>
      <c r="AE55" s="554"/>
      <c r="AF55" s="554"/>
      <c r="AG55" s="554"/>
      <c r="AH55" s="554"/>
      <c r="AI55" s="554"/>
      <c r="AJ55" s="554"/>
    </row>
    <row r="56" spans="1:36" s="493" customFormat="1" ht="14.25" customHeight="1" hidden="1">
      <c r="A56" s="1282"/>
      <c r="B56" s="1282"/>
      <c r="C56" s="1282"/>
      <c r="D56" s="1282"/>
      <c r="E56" s="1282"/>
      <c r="F56" s="1282"/>
      <c r="G56" s="813"/>
      <c r="H56" s="813"/>
      <c r="I56" s="1282"/>
      <c r="J56" s="1282"/>
      <c r="K56" s="821"/>
      <c r="L56" s="569"/>
      <c r="M56" s="615"/>
      <c r="N56" s="615"/>
      <c r="O56" s="532"/>
      <c r="P56" s="532"/>
      <c r="Q56" s="553" t="str">
        <f>R55&amp;"-"&amp;T55</f>
        <v>-</v>
      </c>
      <c r="R56" s="1289"/>
      <c r="S56" s="1290"/>
      <c r="T56" s="1289"/>
      <c r="U56" s="1290"/>
      <c r="V56" s="532"/>
      <c r="W56" s="1301"/>
      <c r="X56" s="554"/>
      <c r="Y56" s="558"/>
      <c r="Z56" s="558" t="str">
        <f t="shared" si="1"/>
        <v/>
      </c>
      <c r="AA56" s="558"/>
      <c r="AB56" s="558"/>
      <c r="AC56" s="558"/>
      <c r="AD56" s="554"/>
      <c r="AE56" s="554"/>
      <c r="AF56" s="554"/>
      <c r="AG56" s="554"/>
      <c r="AH56" s="554"/>
      <c r="AI56" s="554"/>
      <c r="AJ56" s="554"/>
    </row>
    <row r="57" spans="1:36" s="493" customFormat="1" ht="15" customHeight="1">
      <c r="A57" s="1282"/>
      <c r="B57" s="1282"/>
      <c r="C57" s="1282"/>
      <c r="D57" s="1282"/>
      <c r="E57" s="1282"/>
      <c r="F57" s="1282"/>
      <c r="G57" s="815"/>
      <c r="H57" s="813"/>
      <c r="I57" s="1282"/>
      <c r="J57" s="1282"/>
      <c r="K57" s="820"/>
      <c r="L57" s="508"/>
      <c r="M57" s="527" t="s">
        <v>24</v>
      </c>
      <c r="N57" s="534"/>
      <c r="O57" s="534"/>
      <c r="P57" s="534"/>
      <c r="Q57" s="534"/>
      <c r="R57" s="534"/>
      <c r="S57" s="534"/>
      <c r="T57" s="534"/>
      <c r="U57" s="534"/>
      <c r="V57" s="530"/>
      <c r="W57" s="1302"/>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2"/>
      <c r="B58" s="1282"/>
      <c r="C58" s="1282"/>
      <c r="D58" s="1282"/>
      <c r="E58" s="1282"/>
      <c r="F58" s="815"/>
      <c r="G58" s="815"/>
      <c r="H58" s="813"/>
      <c r="I58" s="1282"/>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2"/>
      <c r="B59" s="1282"/>
      <c r="C59" s="1282"/>
      <c r="D59" s="1282"/>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2"/>
      <c r="B60" s="1282"/>
      <c r="C60" s="1282"/>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2"/>
      <c r="B61" s="1282"/>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2"/>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4"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24:36" ht="18.75" customHeight="1">
      <c r="X64" s="196"/>
      <c r="Y64" s="196"/>
      <c r="Z64" s="196"/>
      <c r="AA64" s="196"/>
      <c r="AB64" s="196"/>
      <c r="AC64" s="196"/>
      <c r="AD64" s="196"/>
      <c r="AE64" s="196"/>
      <c r="AF64" s="196"/>
      <c r="AG64" s="196"/>
      <c r="AH64" s="196"/>
      <c r="AI64" s="196"/>
      <c r="AJ64" s="196"/>
    </row>
    <row r="65" spans="1:36" s="34" customFormat="1" ht="17.1" customHeight="1">
      <c r="A65" s="34" t="s">
        <v>12</v>
      </c>
      <c r="C65" s="34" t="s">
        <v>49</v>
      </c>
      <c r="V65" s="151"/>
      <c r="X65" s="209"/>
      <c r="Y65" s="209"/>
      <c r="Z65" s="209"/>
      <c r="AA65" s="209"/>
      <c r="AB65" s="209"/>
      <c r="AC65" s="209"/>
      <c r="AD65" s="209"/>
      <c r="AE65" s="209"/>
      <c r="AF65" s="209"/>
      <c r="AG65" s="209"/>
      <c r="AH65" s="209"/>
      <c r="AI65" s="209"/>
      <c r="AJ65" s="209"/>
    </row>
    <row r="66" spans="12:36" ht="17.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2">
        <v>1</v>
      </c>
      <c r="B67" s="831"/>
      <c r="C67" s="831"/>
      <c r="D67" s="831"/>
      <c r="E67" s="832"/>
      <c r="F67" s="833"/>
      <c r="G67" s="833"/>
      <c r="H67" s="833"/>
      <c r="I67" s="834"/>
      <c r="J67" s="829"/>
      <c r="K67" s="836"/>
      <c r="L67" s="562">
        <f>mergeValue(A67)</f>
        <v>1</v>
      </c>
      <c r="M67" s="610" t="s">
        <v>19</v>
      </c>
      <c r="N67" s="615"/>
      <c r="O67" s="1378"/>
      <c r="P67" s="1379"/>
      <c r="Q67" s="1379"/>
      <c r="R67" s="1379"/>
      <c r="S67" s="1379"/>
      <c r="T67" s="1379"/>
      <c r="U67" s="1379"/>
      <c r="V67" s="1380"/>
      <c r="W67" s="1131" t="s">
        <v>718</v>
      </c>
      <c r="X67" s="554"/>
      <c r="Y67" s="558"/>
      <c r="Z67" s="558" t="str">
        <f t="shared" si="2" ref="Z67:Z80">IF(M67="","",M67)</f>
        <v>Наименование тарифа</v>
      </c>
      <c r="AA67" s="558"/>
      <c r="AB67" s="558"/>
      <c r="AC67" s="558"/>
      <c r="AD67" s="554"/>
      <c r="AE67" s="554"/>
      <c r="AF67" s="554"/>
      <c r="AG67" s="554"/>
      <c r="AH67" s="554"/>
      <c r="AI67" s="554"/>
      <c r="AJ67" s="554"/>
    </row>
    <row r="68" spans="1:36" s="493" customFormat="1" ht="22.5">
      <c r="A68" s="1282"/>
      <c r="B68" s="1282">
        <v>1</v>
      </c>
      <c r="C68" s="831"/>
      <c r="D68" s="831"/>
      <c r="E68" s="833"/>
      <c r="F68" s="833"/>
      <c r="G68" s="833"/>
      <c r="H68" s="833"/>
      <c r="I68" s="828"/>
      <c r="J68" s="827"/>
      <c r="K68" s="830"/>
      <c r="L68" s="562" t="str">
        <f>mergeValue(A68)&amp;"."&amp;mergeValue(B68)</f>
        <v>1.1</v>
      </c>
      <c r="M68" s="516" t="s">
        <v>15</v>
      </c>
      <c r="N68" s="615"/>
      <c r="O68" s="1378"/>
      <c r="P68" s="1379"/>
      <c r="Q68" s="1379"/>
      <c r="R68" s="1379"/>
      <c r="S68" s="1379"/>
      <c r="T68" s="1379"/>
      <c r="U68" s="1379"/>
      <c r="V68" s="1380"/>
      <c r="W68" s="1131"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2"/>
      <c r="B69" s="1282"/>
      <c r="C69" s="1282">
        <v>1</v>
      </c>
      <c r="D69" s="831"/>
      <c r="E69" s="833"/>
      <c r="F69" s="833"/>
      <c r="G69" s="833"/>
      <c r="H69" s="833"/>
      <c r="I69" s="835"/>
      <c r="J69" s="827"/>
      <c r="K69" s="830"/>
      <c r="L69" s="562" t="str">
        <f>mergeValue(A69)&amp;"."&amp;mergeValue(B69)&amp;"."&amp;mergeValue(C69)</f>
        <v>1.1.1</v>
      </c>
      <c r="M69" s="517" t="s">
        <v>7</v>
      </c>
      <c r="N69" s="615"/>
      <c r="O69" s="1378"/>
      <c r="P69" s="1379"/>
      <c r="Q69" s="1379"/>
      <c r="R69" s="1379"/>
      <c r="S69" s="1379"/>
      <c r="T69" s="1379"/>
      <c r="U69" s="1379"/>
      <c r="V69" s="1380"/>
      <c r="W69" s="1131"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2"/>
      <c r="B70" s="1282"/>
      <c r="C70" s="1282"/>
      <c r="D70" s="1282">
        <v>1</v>
      </c>
      <c r="E70" s="833"/>
      <c r="F70" s="833"/>
      <c r="G70" s="833"/>
      <c r="H70" s="833"/>
      <c r="I70" s="835"/>
      <c r="J70" s="827"/>
      <c r="K70" s="830"/>
      <c r="L70" s="562" t="str">
        <f>mergeValue(A70)&amp;"."&amp;mergeValue(B70)&amp;"."&amp;mergeValue(C70)&amp;"."&amp;mergeValue(D70)</f>
        <v>1.1.1.1</v>
      </c>
      <c r="M70" s="518" t="s">
        <v>21</v>
      </c>
      <c r="N70" s="615"/>
      <c r="O70" s="1378"/>
      <c r="P70" s="1379"/>
      <c r="Q70" s="1379"/>
      <c r="R70" s="1379"/>
      <c r="S70" s="1379"/>
      <c r="T70" s="1379"/>
      <c r="U70" s="1379"/>
      <c r="V70" s="1380"/>
      <c r="W70" s="1131"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2"/>
      <c r="B71" s="1282"/>
      <c r="C71" s="1282"/>
      <c r="D71" s="1282"/>
      <c r="E71" s="1282">
        <v>1</v>
      </c>
      <c r="F71" s="833"/>
      <c r="G71" s="833"/>
      <c r="H71" s="831">
        <v>1</v>
      </c>
      <c r="I71" s="1282">
        <v>1</v>
      </c>
      <c r="J71" s="833"/>
      <c r="K71" s="838"/>
      <c r="L71" s="562" t="str">
        <f>mergeValue(A71)&amp;"."&amp;mergeValue(B71)&amp;"."&amp;mergeValue(C71)&amp;"."&amp;mergeValue(D71)&amp;"."&amp;mergeValue(E71)</f>
        <v>1.1.1.1.1</v>
      </c>
      <c r="M71" s="524" t="s">
        <v>8</v>
      </c>
      <c r="N71" s="615"/>
      <c r="O71" s="1285"/>
      <c r="P71" s="1286"/>
      <c r="Q71" s="1286"/>
      <c r="R71" s="1286"/>
      <c r="S71" s="1286"/>
      <c r="T71" s="1286"/>
      <c r="U71" s="1286"/>
      <c r="V71" s="1287"/>
      <c r="W71" s="1131"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2"/>
      <c r="B72" s="1282"/>
      <c r="C72" s="1282"/>
      <c r="D72" s="1282"/>
      <c r="E72" s="1282"/>
      <c r="F72" s="1282">
        <v>1</v>
      </c>
      <c r="G72" s="831"/>
      <c r="H72" s="831"/>
      <c r="I72" s="1282"/>
      <c r="J72" s="1282">
        <v>1</v>
      </c>
      <c r="K72" s="839"/>
      <c r="L72" s="562" t="str">
        <f>mergeValue(A72)&amp;"."&amp;mergeValue(B72)&amp;"."&amp;mergeValue(C72)&amp;"."&amp;mergeValue(D72)&amp;"."&amp;mergeValue(E72)&amp;"."&amp;mergeValue(F72)</f>
        <v>1.1.1.1.1.1</v>
      </c>
      <c r="M72" s="525" t="s">
        <v>9</v>
      </c>
      <c r="N72" s="615"/>
      <c r="O72" s="1285"/>
      <c r="P72" s="1286"/>
      <c r="Q72" s="1286"/>
      <c r="R72" s="1286"/>
      <c r="S72" s="1286"/>
      <c r="T72" s="1286"/>
      <c r="U72" s="1286"/>
      <c r="V72" s="1287"/>
      <c r="W72" s="1131"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2"/>
      <c r="B73" s="1282"/>
      <c r="C73" s="1282"/>
      <c r="D73" s="1282"/>
      <c r="E73" s="1282"/>
      <c r="F73" s="1282"/>
      <c r="G73" s="831">
        <v>1</v>
      </c>
      <c r="H73" s="831"/>
      <c r="I73" s="1282"/>
      <c r="J73" s="1282"/>
      <c r="K73" s="839">
        <v>1</v>
      </c>
      <c r="L73" s="562" t="str">
        <f>mergeValue(A73)&amp;"."&amp;mergeValue(B73)&amp;"."&amp;mergeValue(C73)&amp;"."&amp;mergeValue(D73)&amp;"."&amp;mergeValue(E73)&amp;"."&amp;mergeValue(F73)&amp;"."&amp;mergeValue(G73)</f>
        <v>1.1.1.1.1.1.1</v>
      </c>
      <c r="M73" s="1016"/>
      <c r="N73" s="615"/>
      <c r="O73" s="532"/>
      <c r="P73" s="532"/>
      <c r="Q73" s="1040"/>
      <c r="R73" s="1289"/>
      <c r="S73" s="1290" t="s">
        <v>83</v>
      </c>
      <c r="T73" s="1289"/>
      <c r="U73" s="1290" t="s">
        <v>83</v>
      </c>
      <c r="V73" s="532"/>
      <c r="W73" s="1300" t="s">
        <v>721</v>
      </c>
      <c r="X73" s="554" t="str">
        <f>strCheckDate(O74:V74)</f>
        <v/>
      </c>
      <c r="Y73" s="558"/>
      <c r="Z73" s="558" t="str">
        <f t="shared" si="2"/>
        <v/>
      </c>
      <c r="AA73" s="558"/>
      <c r="AB73" s="558"/>
      <c r="AC73" s="558"/>
      <c r="AD73" s="554"/>
      <c r="AE73" s="554"/>
      <c r="AF73" s="554"/>
      <c r="AG73" s="554"/>
      <c r="AH73" s="554"/>
      <c r="AI73" s="554"/>
      <c r="AJ73" s="554"/>
    </row>
    <row r="74" spans="1:36" s="493" customFormat="1" ht="14.25" customHeight="1" hidden="1">
      <c r="A74" s="1282"/>
      <c r="B74" s="1282"/>
      <c r="C74" s="1282"/>
      <c r="D74" s="1282"/>
      <c r="E74" s="1282"/>
      <c r="F74" s="1282"/>
      <c r="G74" s="831"/>
      <c r="H74" s="831"/>
      <c r="I74" s="1282"/>
      <c r="J74" s="1282"/>
      <c r="K74" s="839"/>
      <c r="L74" s="569"/>
      <c r="M74" s="615"/>
      <c r="N74" s="615"/>
      <c r="O74" s="532"/>
      <c r="P74" s="532"/>
      <c r="Q74" s="553" t="str">
        <f>R73&amp;"-"&amp;T73</f>
        <v>-</v>
      </c>
      <c r="R74" s="1289"/>
      <c r="S74" s="1290"/>
      <c r="T74" s="1289"/>
      <c r="U74" s="1290"/>
      <c r="V74" s="532"/>
      <c r="W74" s="1301"/>
      <c r="X74" s="554"/>
      <c r="Y74" s="558"/>
      <c r="Z74" s="558" t="str">
        <f t="shared" si="2"/>
        <v/>
      </c>
      <c r="AA74" s="558"/>
      <c r="AB74" s="558"/>
      <c r="AC74" s="558"/>
      <c r="AD74" s="554"/>
      <c r="AE74" s="554"/>
      <c r="AF74" s="554"/>
      <c r="AG74" s="554"/>
      <c r="AH74" s="554"/>
      <c r="AI74" s="554"/>
      <c r="AJ74" s="554"/>
    </row>
    <row r="75" spans="1:36" s="493" customFormat="1" ht="15" customHeight="1">
      <c r="A75" s="1282"/>
      <c r="B75" s="1282"/>
      <c r="C75" s="1282"/>
      <c r="D75" s="1282"/>
      <c r="E75" s="1282"/>
      <c r="F75" s="1282"/>
      <c r="G75" s="833"/>
      <c r="H75" s="831"/>
      <c r="I75" s="1282"/>
      <c r="J75" s="1282"/>
      <c r="K75" s="838"/>
      <c r="L75" s="508"/>
      <c r="M75" s="527" t="s">
        <v>24</v>
      </c>
      <c r="N75" s="534"/>
      <c r="O75" s="534"/>
      <c r="P75" s="534"/>
      <c r="Q75" s="534"/>
      <c r="R75" s="534"/>
      <c r="S75" s="534"/>
      <c r="T75" s="534"/>
      <c r="U75" s="534"/>
      <c r="V75" s="530"/>
      <c r="W75" s="1302"/>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2"/>
      <c r="B76" s="1282"/>
      <c r="C76" s="1282"/>
      <c r="D76" s="1282"/>
      <c r="E76" s="1282"/>
      <c r="F76" s="833"/>
      <c r="G76" s="833"/>
      <c r="H76" s="831"/>
      <c r="I76" s="1282"/>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2"/>
      <c r="B77" s="1282"/>
      <c r="C77" s="1282"/>
      <c r="D77" s="1282"/>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2"/>
      <c r="B78" s="1282"/>
      <c r="C78" s="1282"/>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2"/>
      <c r="B79" s="1282"/>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2"/>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4"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24:36" ht="18.75" customHeight="1">
      <c r="X82" s="196"/>
      <c r="Y82" s="196"/>
      <c r="Z82" s="196"/>
      <c r="AA82" s="196"/>
      <c r="AB82" s="196"/>
      <c r="AC82" s="196"/>
      <c r="AD82" s="196"/>
      <c r="AE82" s="196"/>
      <c r="AF82" s="196"/>
      <c r="AG82" s="196"/>
      <c r="AH82" s="196"/>
      <c r="AI82" s="196"/>
      <c r="AJ82" s="196"/>
    </row>
    <row r="83" spans="1:36" s="34" customFormat="1" ht="17.1" customHeight="1">
      <c r="A83" s="34" t="s">
        <v>12</v>
      </c>
      <c r="C83" s="34" t="s">
        <v>50</v>
      </c>
      <c r="V83" s="151"/>
      <c r="X83" s="209"/>
      <c r="Y83" s="209"/>
      <c r="Z83" s="209"/>
      <c r="AA83" s="209"/>
      <c r="AB83" s="209"/>
      <c r="AC83" s="209"/>
      <c r="AD83" s="209"/>
      <c r="AE83" s="209"/>
      <c r="AF83" s="209"/>
      <c r="AG83" s="209"/>
      <c r="AH83" s="209"/>
      <c r="AI83" s="209"/>
      <c r="AJ83" s="209"/>
    </row>
    <row r="84" spans="12:36" ht="17.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5" s="493" customFormat="1" ht="22.5">
      <c r="A85" s="1282">
        <v>1</v>
      </c>
      <c r="B85" s="867"/>
      <c r="C85" s="867"/>
      <c r="D85" s="867"/>
      <c r="E85" s="868"/>
      <c r="F85" s="869"/>
      <c r="G85" s="867"/>
      <c r="H85" s="867"/>
      <c r="I85" s="870"/>
      <c r="J85" s="865"/>
      <c r="K85" s="874">
        <v>1</v>
      </c>
      <c r="L85" s="562">
        <f>mergeValue(A85)</f>
        <v>1</v>
      </c>
      <c r="M85" s="610" t="s">
        <v>19</v>
      </c>
      <c r="N85" s="549"/>
      <c r="O85" s="1381"/>
      <c r="P85" s="1382"/>
      <c r="Q85" s="1382"/>
      <c r="R85" s="1382"/>
      <c r="S85" s="1382"/>
      <c r="T85" s="1382"/>
      <c r="U85" s="1382"/>
      <c r="V85" s="1383"/>
      <c r="W85" s="1131" t="s">
        <v>718</v>
      </c>
      <c r="X85" s="554"/>
      <c r="Y85" s="554"/>
      <c r="Z85" s="554"/>
      <c r="AA85" s="554"/>
      <c r="AB85" s="554"/>
      <c r="AC85" s="554"/>
      <c r="AD85" s="554"/>
      <c r="AE85" s="554"/>
      <c r="AF85" s="554"/>
      <c r="AG85" s="554"/>
      <c r="AH85" s="554"/>
      <c r="AI85" s="554"/>
    </row>
    <row r="86" spans="1:35" s="493" customFormat="1" ht="22.5">
      <c r="A86" s="1282"/>
      <c r="B86" s="1282">
        <v>1</v>
      </c>
      <c r="C86" s="867"/>
      <c r="D86" s="867"/>
      <c r="E86" s="869"/>
      <c r="F86" s="869"/>
      <c r="G86" s="867"/>
      <c r="H86" s="867"/>
      <c r="I86" s="864"/>
      <c r="J86" s="863"/>
      <c r="K86" s="874">
        <v>1</v>
      </c>
      <c r="L86" s="562" t="str">
        <f>mergeValue(A86)&amp;"."&amp;mergeValue(B86)</f>
        <v>1.1</v>
      </c>
      <c r="M86" s="516" t="s">
        <v>15</v>
      </c>
      <c r="N86" s="549"/>
      <c r="O86" s="1381"/>
      <c r="P86" s="1382"/>
      <c r="Q86" s="1382"/>
      <c r="R86" s="1382"/>
      <c r="S86" s="1382"/>
      <c r="T86" s="1382"/>
      <c r="U86" s="1382"/>
      <c r="V86" s="1383"/>
      <c r="W86" s="1131" t="s">
        <v>459</v>
      </c>
      <c r="X86" s="554"/>
      <c r="Y86" s="554"/>
      <c r="Z86" s="554"/>
      <c r="AA86" s="554"/>
      <c r="AB86" s="554"/>
      <c r="AC86" s="554"/>
      <c r="AD86" s="554"/>
      <c r="AE86" s="554"/>
      <c r="AF86" s="554"/>
      <c r="AG86" s="554"/>
      <c r="AH86" s="554"/>
      <c r="AI86" s="554"/>
    </row>
    <row r="87" spans="1:35" s="493" customFormat="1" ht="22.5">
      <c r="A87" s="1282"/>
      <c r="B87" s="1282"/>
      <c r="C87" s="1282">
        <v>1</v>
      </c>
      <c r="D87" s="867"/>
      <c r="E87" s="869"/>
      <c r="F87" s="869"/>
      <c r="G87" s="867"/>
      <c r="H87" s="867"/>
      <c r="I87" s="871"/>
      <c r="J87" s="863"/>
      <c r="K87" s="874">
        <v>1</v>
      </c>
      <c r="L87" s="562" t="str">
        <f>mergeValue(A87)&amp;"."&amp;mergeValue(B87)&amp;"."&amp;mergeValue(C87)</f>
        <v>1.1.1</v>
      </c>
      <c r="M87" s="517" t="s">
        <v>7</v>
      </c>
      <c r="N87" s="549"/>
      <c r="O87" s="1381"/>
      <c r="P87" s="1382"/>
      <c r="Q87" s="1382"/>
      <c r="R87" s="1382"/>
      <c r="S87" s="1382"/>
      <c r="T87" s="1382"/>
      <c r="U87" s="1382"/>
      <c r="V87" s="1383"/>
      <c r="W87" s="1131" t="s">
        <v>600</v>
      </c>
      <c r="X87" s="554"/>
      <c r="Y87" s="554"/>
      <c r="Z87" s="554"/>
      <c r="AA87" s="554"/>
      <c r="AB87" s="554"/>
      <c r="AC87" s="554"/>
      <c r="AD87" s="554"/>
      <c r="AE87" s="554"/>
      <c r="AF87" s="554"/>
      <c r="AG87" s="554"/>
      <c r="AH87" s="554"/>
      <c r="AI87" s="554"/>
    </row>
    <row r="88" spans="1:35" s="493" customFormat="1" ht="22.5">
      <c r="A88" s="1282"/>
      <c r="B88" s="1282"/>
      <c r="C88" s="1282"/>
      <c r="D88" s="1282">
        <v>1</v>
      </c>
      <c r="E88" s="869"/>
      <c r="F88" s="869"/>
      <c r="G88" s="867"/>
      <c r="H88" s="867"/>
      <c r="I88" s="1282">
        <v>1</v>
      </c>
      <c r="J88" s="863"/>
      <c r="K88" s="874">
        <v>1</v>
      </c>
      <c r="L88" s="562" t="str">
        <f>mergeValue(A88)&amp;"."&amp;mergeValue(B88)&amp;"."&amp;mergeValue(C88)&amp;"."&amp;mergeValue(D88)</f>
        <v>1.1.1.1</v>
      </c>
      <c r="M88" s="518" t="s">
        <v>21</v>
      </c>
      <c r="N88" s="549"/>
      <c r="O88" s="1381"/>
      <c r="P88" s="1382"/>
      <c r="Q88" s="1382"/>
      <c r="R88" s="1382"/>
      <c r="S88" s="1382"/>
      <c r="T88" s="1382"/>
      <c r="U88" s="1382"/>
      <c r="V88" s="1383"/>
      <c r="W88" s="1131" t="s">
        <v>601</v>
      </c>
      <c r="X88" s="554"/>
      <c r="Y88" s="554"/>
      <c r="Z88" s="554"/>
      <c r="AA88" s="554"/>
      <c r="AB88" s="554"/>
      <c r="AC88" s="554"/>
      <c r="AD88" s="554"/>
      <c r="AE88" s="554"/>
      <c r="AF88" s="554"/>
      <c r="AG88" s="554"/>
      <c r="AH88" s="554"/>
      <c r="AI88" s="554"/>
    </row>
    <row r="89" spans="1:35" s="493" customFormat="1" ht="11.25" customHeight="1" hidden="1">
      <c r="A89" s="1282"/>
      <c r="B89" s="1282"/>
      <c r="C89" s="1282"/>
      <c r="D89" s="1282"/>
      <c r="E89" s="1282">
        <v>1</v>
      </c>
      <c r="F89" s="869"/>
      <c r="G89" s="867"/>
      <c r="H89" s="867"/>
      <c r="I89" s="1282"/>
      <c r="J89" s="869"/>
      <c r="K89" s="874">
        <v>1</v>
      </c>
      <c r="L89" s="562"/>
      <c r="M89" s="524"/>
      <c r="N89" s="550"/>
      <c r="O89" s="1384"/>
      <c r="P89" s="1385"/>
      <c r="Q89" s="1385"/>
      <c r="R89" s="1385"/>
      <c r="S89" s="1385"/>
      <c r="T89" s="1385"/>
      <c r="U89" s="1385"/>
      <c r="V89" s="1386"/>
      <c r="W89" s="1092"/>
      <c r="X89" s="554"/>
      <c r="Y89" s="554"/>
      <c r="Z89" s="554"/>
      <c r="AA89" s="554"/>
      <c r="AB89" s="554"/>
      <c r="AC89" s="554"/>
      <c r="AD89" s="554"/>
      <c r="AE89" s="554"/>
      <c r="AF89" s="554"/>
      <c r="AG89" s="554"/>
      <c r="AH89" s="554"/>
      <c r="AI89" s="554"/>
    </row>
    <row r="90" spans="1:35" s="493" customFormat="1" ht="33.75">
      <c r="A90" s="1282"/>
      <c r="B90" s="1282"/>
      <c r="C90" s="1282"/>
      <c r="D90" s="1282"/>
      <c r="E90" s="1282"/>
      <c r="F90" s="1282">
        <v>1</v>
      </c>
      <c r="G90" s="867"/>
      <c r="H90" s="867"/>
      <c r="I90" s="1282"/>
      <c r="J90" s="1327"/>
      <c r="K90" s="874">
        <v>1</v>
      </c>
      <c r="L90" s="562" t="str">
        <f>mergeValue(A90)&amp;"."&amp;mergeValue(B90)&amp;"."&amp;mergeValue(C90)&amp;"."&amp;mergeValue(D90)&amp;"."&amp;mergeValue(F90)</f>
        <v>1.1.1.1.1</v>
      </c>
      <c r="M90" s="524" t="s">
        <v>9</v>
      </c>
      <c r="N90" s="550"/>
      <c r="O90" s="1285"/>
      <c r="P90" s="1286"/>
      <c r="Q90" s="1286"/>
      <c r="R90" s="1286"/>
      <c r="S90" s="1286"/>
      <c r="T90" s="1286"/>
      <c r="U90" s="1286"/>
      <c r="V90" s="1287"/>
      <c r="W90" s="1131" t="s">
        <v>720</v>
      </c>
      <c r="X90" s="554"/>
      <c r="Y90" s="558" t="str">
        <f>strCheckUnique(Z90:Z93)</f>
        <v/>
      </c>
      <c r="Z90" s="554"/>
      <c r="AA90" s="558"/>
      <c r="AB90" s="554"/>
      <c r="AC90" s="554"/>
      <c r="AD90" s="554"/>
      <c r="AE90" s="554"/>
      <c r="AF90" s="554"/>
      <c r="AG90" s="554"/>
      <c r="AH90" s="554"/>
      <c r="AI90" s="554"/>
    </row>
    <row r="91" spans="1:35" s="493" customFormat="1" ht="99" customHeight="1">
      <c r="A91" s="1282"/>
      <c r="B91" s="1282"/>
      <c r="C91" s="1282"/>
      <c r="D91" s="1282"/>
      <c r="E91" s="1282"/>
      <c r="F91" s="1282"/>
      <c r="G91" s="867">
        <v>1</v>
      </c>
      <c r="H91" s="867"/>
      <c r="I91" s="1282"/>
      <c r="J91" s="1327"/>
      <c r="K91" s="866"/>
      <c r="L91" s="562" t="str">
        <f>mergeValue(A91)&amp;"."&amp;mergeValue(B91)&amp;"."&amp;mergeValue(C91)&amp;"."&amp;mergeValue(D91)&amp;"."&amp;mergeValue(F91)&amp;"."&amp;mergeValue(G91)</f>
        <v>1.1.1.1.1.1</v>
      </c>
      <c r="M91" s="1016"/>
      <c r="N91" s="555"/>
      <c r="O91" s="532"/>
      <c r="P91" s="532"/>
      <c r="Q91" s="532"/>
      <c r="R91" s="1288"/>
      <c r="S91" s="1290" t="s">
        <v>83</v>
      </c>
      <c r="T91" s="1288"/>
      <c r="U91" s="1290" t="s">
        <v>83</v>
      </c>
      <c r="V91" s="507"/>
      <c r="W91" s="1300" t="s">
        <v>733</v>
      </c>
      <c r="X91" s="554" t="str">
        <f>strCheckDate(O92:V92)</f>
        <v/>
      </c>
      <c r="Y91" s="558"/>
      <c r="Z91" s="558" t="str">
        <f>IF(M91="","",M91)</f>
        <v/>
      </c>
      <c r="AA91" s="558"/>
      <c r="AB91" s="558"/>
      <c r="AC91" s="558"/>
      <c r="AD91" s="554"/>
      <c r="AE91" s="554"/>
      <c r="AF91" s="554"/>
      <c r="AG91" s="554"/>
      <c r="AH91" s="554"/>
      <c r="AI91" s="554"/>
    </row>
    <row r="92" spans="1:35" s="493" customFormat="1" ht="11.25" customHeight="1" hidden="1">
      <c r="A92" s="1282"/>
      <c r="B92" s="1282"/>
      <c r="C92" s="1282"/>
      <c r="D92" s="1282"/>
      <c r="E92" s="1282"/>
      <c r="F92" s="1282"/>
      <c r="G92" s="867"/>
      <c r="H92" s="867"/>
      <c r="I92" s="1282"/>
      <c r="J92" s="1327"/>
      <c r="K92" s="874">
        <v>1</v>
      </c>
      <c r="L92" s="569"/>
      <c r="M92" s="615"/>
      <c r="N92" s="555"/>
      <c r="O92" s="532"/>
      <c r="P92" s="532"/>
      <c r="Q92" s="553" t="str">
        <f>R91&amp;"-"&amp;T91</f>
        <v>-</v>
      </c>
      <c r="R92" s="1288"/>
      <c r="S92" s="1290"/>
      <c r="T92" s="1288"/>
      <c r="U92" s="1290"/>
      <c r="V92" s="507"/>
      <c r="W92" s="1301"/>
      <c r="X92" s="554"/>
      <c r="Y92" s="558"/>
      <c r="Z92" s="558"/>
      <c r="AA92" s="558"/>
      <c r="AB92" s="558"/>
      <c r="AC92" s="558"/>
      <c r="AD92" s="554"/>
      <c r="AE92" s="554"/>
      <c r="AF92" s="554"/>
      <c r="AG92" s="554"/>
      <c r="AH92" s="554"/>
      <c r="AI92" s="554"/>
    </row>
    <row r="93" spans="1:35" s="492" customFormat="1" ht="15" customHeight="1">
      <c r="A93" s="1282"/>
      <c r="B93" s="1282"/>
      <c r="C93" s="1282"/>
      <c r="D93" s="1282"/>
      <c r="E93" s="1282"/>
      <c r="F93" s="1282"/>
      <c r="G93" s="867"/>
      <c r="H93" s="867"/>
      <c r="I93" s="1282"/>
      <c r="J93" s="1327"/>
      <c r="K93" s="874">
        <v>1</v>
      </c>
      <c r="L93" s="508"/>
      <c r="M93" s="526" t="s">
        <v>24</v>
      </c>
      <c r="N93" s="521"/>
      <c r="O93" s="515"/>
      <c r="P93" s="515"/>
      <c r="Q93" s="515"/>
      <c r="R93" s="542"/>
      <c r="S93" s="534"/>
      <c r="T93" s="533"/>
      <c r="U93" s="521"/>
      <c r="V93" s="530"/>
      <c r="W93" s="1302"/>
      <c r="X93" s="556"/>
      <c r="Y93" s="556"/>
      <c r="Z93" s="556"/>
      <c r="AA93" s="556"/>
      <c r="AB93" s="556"/>
      <c r="AC93" s="556"/>
      <c r="AD93" s="556"/>
      <c r="AE93" s="556"/>
      <c r="AF93" s="556"/>
      <c r="AG93" s="556"/>
      <c r="AH93" s="556"/>
      <c r="AI93" s="556"/>
    </row>
    <row r="94" spans="1:36" s="492" customFormat="1" ht="15" customHeight="1">
      <c r="A94" s="1282"/>
      <c r="B94" s="1282"/>
      <c r="C94" s="1282"/>
      <c r="D94" s="1282"/>
      <c r="E94" s="1282"/>
      <c r="F94" s="869"/>
      <c r="G94" s="869"/>
      <c r="H94" s="867"/>
      <c r="I94" s="1282"/>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customHeight="1" hidden="1">
      <c r="A95" s="1282"/>
      <c r="B95" s="1282"/>
      <c r="C95" s="1282"/>
      <c r="D95" s="1282"/>
      <c r="E95" s="869"/>
      <c r="F95" s="869"/>
      <c r="G95" s="869"/>
      <c r="H95" s="867"/>
      <c r="I95" s="1282"/>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5" s="492" customFormat="1" ht="15" customHeight="1">
      <c r="A96" s="1282"/>
      <c r="B96" s="1282"/>
      <c r="C96" s="1282"/>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35" s="492" customFormat="1" ht="15" customHeight="1">
      <c r="A97" s="1282"/>
      <c r="B97" s="1282"/>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35" s="492" customFormat="1" ht="15" customHeight="1">
      <c r="A98" s="1282"/>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35"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35"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7:22" s="34" customFormat="1" ht="17.1" customHeight="1">
      <c r="G101" s="34" t="s">
        <v>12</v>
      </c>
      <c r="I101" s="34" t="s">
        <v>67</v>
      </c>
      <c r="V101" s="151"/>
    </row>
    <row r="102" spans="24:26" ht="17.1" customHeight="1">
      <c r="X102" s="439"/>
      <c r="Y102" s="40"/>
      <c r="Z102" s="40"/>
    </row>
    <row r="103" spans="1:40" s="493" customFormat="1" ht="22.5">
      <c r="A103" s="1282">
        <v>1</v>
      </c>
      <c r="B103" s="1026"/>
      <c r="C103" s="1026"/>
      <c r="D103" s="1026"/>
      <c r="E103" s="1027"/>
      <c r="F103" s="1028"/>
      <c r="G103" s="1026"/>
      <c r="H103" s="1026"/>
      <c r="I103" s="1007"/>
      <c r="J103" s="1012"/>
      <c r="K103" s="1012"/>
      <c r="L103" s="562">
        <f>mergeValue(A103)</f>
        <v>1</v>
      </c>
      <c r="M103" s="610" t="s">
        <v>19</v>
      </c>
      <c r="N103" s="549"/>
      <c r="O103" s="1381"/>
      <c r="P103" s="1382"/>
      <c r="Q103" s="1382"/>
      <c r="R103" s="1382"/>
      <c r="S103" s="1382"/>
      <c r="T103" s="1382"/>
      <c r="U103" s="1382"/>
      <c r="V103" s="1382"/>
      <c r="W103" s="1382"/>
      <c r="X103" s="1382"/>
      <c r="Y103" s="1382"/>
      <c r="Z103" s="1382"/>
      <c r="AA103" s="1383"/>
      <c r="AB103" s="1131" t="s">
        <v>718</v>
      </c>
      <c r="AC103" s="554"/>
      <c r="AD103" s="554"/>
      <c r="AE103" s="554"/>
      <c r="AF103" s="554"/>
      <c r="AG103" s="554"/>
      <c r="AH103" s="554"/>
      <c r="AI103" s="554"/>
      <c r="AJ103" s="554"/>
      <c r="AK103" s="554"/>
      <c r="AL103" s="554"/>
      <c r="AM103" s="554"/>
      <c r="AN103" s="554"/>
    </row>
    <row r="104" spans="1:40" s="493" customFormat="1" ht="22.5">
      <c r="A104" s="1282"/>
      <c r="B104" s="1282">
        <v>1</v>
      </c>
      <c r="C104" s="1026"/>
      <c r="D104" s="1026"/>
      <c r="E104" s="1028"/>
      <c r="F104" s="1028"/>
      <c r="G104" s="1026"/>
      <c r="H104" s="1026"/>
      <c r="I104" s="1014"/>
      <c r="J104" s="1009"/>
      <c r="K104" s="1008"/>
      <c r="L104" s="562" t="str">
        <f>mergeValue(A104)&amp;"."&amp;mergeValue(B104)</f>
        <v>1.1</v>
      </c>
      <c r="M104" s="516" t="s">
        <v>15</v>
      </c>
      <c r="N104" s="549"/>
      <c r="O104" s="1381"/>
      <c r="P104" s="1382"/>
      <c r="Q104" s="1382"/>
      <c r="R104" s="1382"/>
      <c r="S104" s="1382"/>
      <c r="T104" s="1382"/>
      <c r="U104" s="1382"/>
      <c r="V104" s="1382"/>
      <c r="W104" s="1382"/>
      <c r="X104" s="1382"/>
      <c r="Y104" s="1382"/>
      <c r="Z104" s="1382"/>
      <c r="AA104" s="1383"/>
      <c r="AB104" s="1131" t="s">
        <v>459</v>
      </c>
      <c r="AC104" s="554"/>
      <c r="AD104" s="554"/>
      <c r="AE104" s="554"/>
      <c r="AF104" s="554"/>
      <c r="AG104" s="554"/>
      <c r="AH104" s="554"/>
      <c r="AI104" s="554"/>
      <c r="AJ104" s="554"/>
      <c r="AK104" s="554"/>
      <c r="AL104" s="554"/>
      <c r="AM104" s="554"/>
      <c r="AN104" s="554"/>
    </row>
    <row r="105" spans="1:40" s="493" customFormat="1" ht="22.5">
      <c r="A105" s="1282"/>
      <c r="B105" s="1282"/>
      <c r="C105" s="1282">
        <v>1</v>
      </c>
      <c r="D105" s="1026"/>
      <c r="E105" s="1028"/>
      <c r="F105" s="1028"/>
      <c r="G105" s="1026"/>
      <c r="H105" s="1026"/>
      <c r="I105" s="1014"/>
      <c r="J105" s="1009"/>
      <c r="K105" s="1008"/>
      <c r="L105" s="562" t="str">
        <f>mergeValue(A105)&amp;"."&amp;mergeValue(B105)&amp;"."&amp;mergeValue(C105)</f>
        <v>1.1.1</v>
      </c>
      <c r="M105" s="517" t="s">
        <v>7</v>
      </c>
      <c r="N105" s="549"/>
      <c r="O105" s="1381"/>
      <c r="P105" s="1382"/>
      <c r="Q105" s="1382"/>
      <c r="R105" s="1382"/>
      <c r="S105" s="1382"/>
      <c r="T105" s="1382"/>
      <c r="U105" s="1382"/>
      <c r="V105" s="1382"/>
      <c r="W105" s="1382"/>
      <c r="X105" s="1382"/>
      <c r="Y105" s="1382"/>
      <c r="Z105" s="1382"/>
      <c r="AA105" s="1383"/>
      <c r="AB105" s="1131" t="s">
        <v>600</v>
      </c>
      <c r="AC105" s="554"/>
      <c r="AD105" s="554"/>
      <c r="AE105" s="554"/>
      <c r="AF105" s="554"/>
      <c r="AG105" s="554"/>
      <c r="AH105" s="554"/>
      <c r="AI105" s="554"/>
      <c r="AJ105" s="554"/>
      <c r="AK105" s="554"/>
      <c r="AL105" s="554"/>
      <c r="AM105" s="554"/>
      <c r="AN105" s="554"/>
    </row>
    <row r="106" spans="1:40" s="493" customFormat="1" ht="22.5">
      <c r="A106" s="1282"/>
      <c r="B106" s="1282"/>
      <c r="C106" s="1282"/>
      <c r="D106" s="1282">
        <v>1</v>
      </c>
      <c r="E106" s="1028"/>
      <c r="F106" s="1028"/>
      <c r="G106" s="1026"/>
      <c r="H106" s="1026"/>
      <c r="I106" s="1014"/>
      <c r="J106" s="1009"/>
      <c r="K106" s="1008"/>
      <c r="L106" s="562" t="str">
        <f>mergeValue(A106)&amp;"."&amp;mergeValue(B106)&amp;"."&amp;mergeValue(C106)&amp;"."&amp;mergeValue(D106)</f>
        <v>1.1.1.1</v>
      </c>
      <c r="M106" s="518" t="s">
        <v>21</v>
      </c>
      <c r="N106" s="549"/>
      <c r="O106" s="1381"/>
      <c r="P106" s="1382"/>
      <c r="Q106" s="1382"/>
      <c r="R106" s="1382"/>
      <c r="S106" s="1382"/>
      <c r="T106" s="1382"/>
      <c r="U106" s="1382"/>
      <c r="V106" s="1382"/>
      <c r="W106" s="1382"/>
      <c r="X106" s="1382"/>
      <c r="Y106" s="1382"/>
      <c r="Z106" s="1382"/>
      <c r="AA106" s="1383"/>
      <c r="AB106" s="1131" t="s">
        <v>601</v>
      </c>
      <c r="AC106" s="554"/>
      <c r="AD106" s="554"/>
      <c r="AE106" s="554"/>
      <c r="AF106" s="554"/>
      <c r="AG106" s="554"/>
      <c r="AH106" s="554"/>
      <c r="AI106" s="554"/>
      <c r="AJ106" s="554"/>
      <c r="AK106" s="554"/>
      <c r="AL106" s="554"/>
      <c r="AM106" s="554"/>
      <c r="AN106" s="554"/>
    </row>
    <row r="107" spans="1:40" s="493" customFormat="1" ht="14.25" hidden="1">
      <c r="A107" s="1282"/>
      <c r="B107" s="1282"/>
      <c r="C107" s="1282"/>
      <c r="D107" s="1282"/>
      <c r="E107" s="1282">
        <v>1</v>
      </c>
      <c r="F107" s="1028"/>
      <c r="G107" s="1026"/>
      <c r="H107" s="1026"/>
      <c r="I107" s="1013"/>
      <c r="J107" s="1009"/>
      <c r="K107" s="1008"/>
      <c r="L107" s="562"/>
      <c r="M107" s="524"/>
      <c r="N107" s="550"/>
      <c r="O107" s="1384"/>
      <c r="P107" s="1385"/>
      <c r="Q107" s="1385"/>
      <c r="R107" s="1385"/>
      <c r="S107" s="1385"/>
      <c r="T107" s="1385"/>
      <c r="U107" s="1385"/>
      <c r="V107" s="1385"/>
      <c r="W107" s="1385"/>
      <c r="X107" s="1385"/>
      <c r="Y107" s="1385"/>
      <c r="Z107" s="1385"/>
      <c r="AA107" s="1386"/>
      <c r="AB107" s="1131"/>
      <c r="AC107" s="554"/>
      <c r="AD107" s="554"/>
      <c r="AE107" s="554"/>
      <c r="AF107" s="554"/>
      <c r="AG107" s="554"/>
      <c r="AH107" s="554"/>
      <c r="AI107" s="554"/>
      <c r="AJ107" s="554"/>
      <c r="AK107" s="554"/>
      <c r="AL107" s="554"/>
      <c r="AM107" s="554"/>
      <c r="AN107" s="554"/>
    </row>
    <row r="108" spans="1:40" s="493" customFormat="1" ht="33.75">
      <c r="A108" s="1282"/>
      <c r="B108" s="1282"/>
      <c r="C108" s="1282"/>
      <c r="D108" s="1282"/>
      <c r="E108" s="1282"/>
      <c r="F108" s="1282">
        <v>1</v>
      </c>
      <c r="G108" s="1026"/>
      <c r="H108" s="1026"/>
      <c r="I108" s="1332"/>
      <c r="J108" s="1009"/>
      <c r="K108" s="1008"/>
      <c r="L108" s="562" t="str">
        <f>mergeValue(A108)&amp;"."&amp;mergeValue(B108)&amp;"."&amp;mergeValue(C108)&amp;"."&amp;mergeValue(D108)&amp;"."&amp;mergeValue(F108)</f>
        <v>1.1.1.1.1</v>
      </c>
      <c r="M108" s="525" t="s">
        <v>9</v>
      </c>
      <c r="N108" s="550"/>
      <c r="O108" s="1285"/>
      <c r="P108" s="1286"/>
      <c r="Q108" s="1286"/>
      <c r="R108" s="1286"/>
      <c r="S108" s="1286"/>
      <c r="T108" s="1286"/>
      <c r="U108" s="1286"/>
      <c r="V108" s="1286"/>
      <c r="W108" s="1286"/>
      <c r="X108" s="1286"/>
      <c r="Y108" s="1286"/>
      <c r="Z108" s="1286"/>
      <c r="AA108" s="1287"/>
      <c r="AB108" s="1131"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2"/>
      <c r="B109" s="1282"/>
      <c r="C109" s="1282"/>
      <c r="D109" s="1282"/>
      <c r="E109" s="1282"/>
      <c r="F109" s="1282"/>
      <c r="G109" s="1282">
        <v>1</v>
      </c>
      <c r="H109" s="1026"/>
      <c r="I109" s="1332"/>
      <c r="J109" s="1333"/>
      <c r="K109" s="1015"/>
      <c r="L109" s="562" t="str">
        <f>mergeValue(A109)&amp;"."&amp;mergeValue(B109)&amp;"."&amp;mergeValue(C109)&amp;"."&amp;mergeValue(D109)&amp;"."&amp;mergeValue(F109)&amp;"."&amp;mergeValue(G109)</f>
        <v>1.1.1.1.1.1</v>
      </c>
      <c r="M109" s="1016"/>
      <c r="N109" s="615"/>
      <c r="O109" s="532"/>
      <c r="P109" s="532"/>
      <c r="Q109" s="532"/>
      <c r="R109" s="463"/>
      <c r="S109" s="1041"/>
      <c r="T109" s="463"/>
      <c r="U109" s="1041"/>
      <c r="V109" s="553" t="str">
        <f>W109&amp;"-"&amp;Y109</f>
        <v>-</v>
      </c>
      <c r="W109" s="1288"/>
      <c r="X109" s="1290" t="s">
        <v>83</v>
      </c>
      <c r="Y109" s="1288"/>
      <c r="Z109" s="1290" t="s">
        <v>83</v>
      </c>
      <c r="AA109" s="507"/>
      <c r="AB109" s="1131" t="s">
        <v>738</v>
      </c>
      <c r="AC109" s="554" t="str">
        <f>strCheckDate(O109:AA109)</f>
        <v/>
      </c>
      <c r="AD109" s="558"/>
      <c r="AE109" s="558" t="str">
        <f>IF(M109="","",M109)</f>
        <v/>
      </c>
      <c r="AF109" s="558"/>
      <c r="AG109" s="558"/>
      <c r="AH109" s="558"/>
      <c r="AI109" s="554"/>
      <c r="AJ109" s="554"/>
      <c r="AK109" s="554"/>
      <c r="AL109" s="554"/>
      <c r="AM109" s="554"/>
      <c r="AN109" s="554"/>
    </row>
    <row r="110" spans="1:40" s="493" customFormat="1" ht="87.95" customHeight="1">
      <c r="A110" s="1282"/>
      <c r="B110" s="1282"/>
      <c r="C110" s="1282"/>
      <c r="D110" s="1282"/>
      <c r="E110" s="1282"/>
      <c r="F110" s="1282"/>
      <c r="G110" s="1282"/>
      <c r="H110" s="1026">
        <v>1</v>
      </c>
      <c r="I110" s="1332"/>
      <c r="J110" s="1333"/>
      <c r="K110" s="1015"/>
      <c r="L110" s="562" t="str">
        <f>mergeValue(A110)&amp;"."&amp;mergeValue(B110)&amp;"."&amp;mergeValue(C110)&amp;"."&amp;mergeValue(D110)&amp;"."&amp;mergeValue(F110)&amp;"."&amp;mergeValue(G110)&amp;"."&amp;mergeValue(H110)</f>
        <v>1.1.1.1.1.1.1</v>
      </c>
      <c r="M110" s="1018"/>
      <c r="N110" s="464"/>
      <c r="O110" s="532"/>
      <c r="P110" s="532"/>
      <c r="Q110" s="532"/>
      <c r="R110" s="463"/>
      <c r="S110" s="1041"/>
      <c r="T110" s="463"/>
      <c r="U110" s="1041"/>
      <c r="V110" s="553" t="str">
        <f>W110&amp;"-"&amp;Y110</f>
        <v>-</v>
      </c>
      <c r="W110" s="1288"/>
      <c r="X110" s="1290"/>
      <c r="Y110" s="1288"/>
      <c r="Z110" s="1290"/>
      <c r="AA110" s="637"/>
      <c r="AB110" s="1300"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2"/>
      <c r="B111" s="1282"/>
      <c r="C111" s="1282"/>
      <c r="D111" s="1282"/>
      <c r="E111" s="1282"/>
      <c r="F111" s="1282"/>
      <c r="G111" s="1282"/>
      <c r="H111" s="1026"/>
      <c r="I111" s="1332"/>
      <c r="J111" s="1333"/>
      <c r="K111" s="1015"/>
      <c r="L111" s="569"/>
      <c r="M111" s="615"/>
      <c r="N111" s="615"/>
      <c r="O111" s="532"/>
      <c r="P111" s="463"/>
      <c r="Q111" s="463"/>
      <c r="R111" s="463"/>
      <c r="S111" s="463"/>
      <c r="T111" s="463"/>
      <c r="U111" s="529"/>
      <c r="V111" s="553"/>
      <c r="W111" s="1289"/>
      <c r="X111" s="1290"/>
      <c r="Y111" s="1289"/>
      <c r="Z111" s="1290"/>
      <c r="AA111" s="507"/>
      <c r="AB111" s="1301"/>
      <c r="AC111" s="554"/>
      <c r="AD111" s="554"/>
      <c r="AE111" s="554"/>
      <c r="AF111" s="558">
        <f ca="1">OFFSET(AF111,-1,0)</f>
        <v>0</v>
      </c>
      <c r="AG111" s="554"/>
      <c r="AH111" s="554"/>
      <c r="AI111" s="554"/>
      <c r="AJ111" s="554"/>
      <c r="AK111" s="554"/>
      <c r="AL111" s="554"/>
      <c r="AM111" s="554"/>
      <c r="AN111" s="554"/>
    </row>
    <row r="112" spans="1:40" s="492" customFormat="1" ht="15" customHeight="1">
      <c r="A112" s="1282"/>
      <c r="B112" s="1282"/>
      <c r="C112" s="1282"/>
      <c r="D112" s="1282"/>
      <c r="E112" s="1282"/>
      <c r="F112" s="1282"/>
      <c r="G112" s="1282"/>
      <c r="H112" s="1026"/>
      <c r="I112" s="1332"/>
      <c r="J112" s="1333"/>
      <c r="K112" s="1017"/>
      <c r="L112" s="508"/>
      <c r="M112" s="527" t="s">
        <v>40</v>
      </c>
      <c r="N112" s="521"/>
      <c r="O112" s="515"/>
      <c r="P112" s="515"/>
      <c r="Q112" s="515"/>
      <c r="R112" s="515"/>
      <c r="S112" s="515"/>
      <c r="T112" s="515"/>
      <c r="U112" s="515"/>
      <c r="V112" s="515"/>
      <c r="W112" s="533"/>
      <c r="X112" s="534"/>
      <c r="Y112" s="533"/>
      <c r="Z112" s="521"/>
      <c r="AA112" s="530"/>
      <c r="AB112" s="1302"/>
      <c r="AC112" s="556"/>
      <c r="AD112" s="556"/>
      <c r="AE112" s="556"/>
      <c r="AF112" s="556"/>
      <c r="AG112" s="556"/>
      <c r="AH112" s="556"/>
      <c r="AI112" s="556"/>
      <c r="AJ112" s="556"/>
      <c r="AK112" s="556"/>
      <c r="AL112" s="556"/>
      <c r="AM112" s="556"/>
      <c r="AN112" s="556"/>
    </row>
    <row r="113" spans="1:40" s="492" customFormat="1" ht="15" customHeight="1">
      <c r="A113" s="1282"/>
      <c r="B113" s="1282"/>
      <c r="C113" s="1282"/>
      <c r="D113" s="1282"/>
      <c r="E113" s="1282"/>
      <c r="F113" s="1282"/>
      <c r="G113" s="1026"/>
      <c r="H113" s="1026"/>
      <c r="I113" s="1332"/>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2"/>
      <c r="B114" s="1282"/>
      <c r="C114" s="1282"/>
      <c r="D114" s="1282"/>
      <c r="E114" s="1282"/>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2"/>
      <c r="B115" s="1282"/>
      <c r="C115" s="1282"/>
      <c r="D115" s="1282"/>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2"/>
      <c r="B116" s="1282"/>
      <c r="C116" s="1282"/>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2"/>
      <c r="B117" s="1282"/>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2"/>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mergeValue(A120)&amp;"."&amp;mergeValue(B120)&amp;"."&amp;mergeValue(C120)&amp;"."&amp;mergeValue(D120)&amp;"."&amp;mergeValue(F120)&amp;"."&amp;mergeValue(G120)&amp;"."&amp;mergeValue(H120)</f>
        <v>......1</v>
      </c>
      <c r="M120" s="1018"/>
      <c r="N120" s="678"/>
      <c r="O120" s="667"/>
      <c r="P120" s="667"/>
      <c r="Q120" s="667"/>
      <c r="R120" s="677"/>
      <c r="S120" s="1041"/>
      <c r="T120" s="677"/>
      <c r="U120" s="1041"/>
      <c r="V120" s="682" t="str">
        <f>W120&amp;"-"&amp;Y120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7:21" s="34" customFormat="1" ht="17.1" customHeight="1">
      <c r="G123" s="34" t="s">
        <v>12</v>
      </c>
      <c r="I123" s="34" t="s">
        <v>68</v>
      </c>
      <c r="U123" s="151"/>
    </row>
    <row r="124" spans="20:21" ht="17.1" customHeight="1">
      <c r="T124" s="116"/>
      <c r="U124" s="40"/>
    </row>
    <row r="125" spans="1:62" s="493" customFormat="1" ht="22.5">
      <c r="A125" s="1282">
        <v>1</v>
      </c>
      <c r="B125" s="888"/>
      <c r="C125" s="888"/>
      <c r="D125" s="888"/>
      <c r="E125" s="889"/>
      <c r="F125" s="890"/>
      <c r="G125" s="890"/>
      <c r="H125" s="890"/>
      <c r="I125" s="891"/>
      <c r="J125" s="886"/>
      <c r="K125" s="893"/>
      <c r="L125" s="562">
        <f>mergeValue(A125)</f>
        <v>1</v>
      </c>
      <c r="M125" s="610" t="s">
        <v>19</v>
      </c>
      <c r="N125" s="549"/>
      <c r="O125" s="1381"/>
      <c r="P125" s="1382"/>
      <c r="Q125" s="1382"/>
      <c r="R125" s="1382"/>
      <c r="S125" s="1382"/>
      <c r="T125" s="1382"/>
      <c r="U125" s="1382"/>
      <c r="V125" s="1382"/>
      <c r="W125" s="1382"/>
      <c r="X125" s="1382"/>
      <c r="Y125" s="1382"/>
      <c r="Z125" s="1382"/>
      <c r="AA125" s="1382"/>
      <c r="AB125" s="1382"/>
      <c r="AC125" s="1382"/>
      <c r="AD125" s="1382"/>
      <c r="AE125" s="1382"/>
      <c r="AF125" s="1382"/>
      <c r="AG125" s="1382"/>
      <c r="AH125" s="1382"/>
      <c r="AI125" s="1382"/>
      <c r="AJ125" s="1382"/>
      <c r="AK125" s="1382"/>
      <c r="AL125" s="1382"/>
      <c r="AM125" s="1382"/>
      <c r="AN125" s="1382"/>
      <c r="AO125" s="1382"/>
      <c r="AP125" s="1382"/>
      <c r="AQ125" s="1382"/>
      <c r="AR125" s="1382"/>
      <c r="AS125" s="1382"/>
      <c r="AT125" s="1382"/>
      <c r="AU125" s="1382"/>
      <c r="AV125" s="1382"/>
      <c r="AW125" s="1382"/>
      <c r="AX125" s="1383"/>
      <c r="AY125" s="1131" t="s">
        <v>718</v>
      </c>
      <c r="AZ125" s="554"/>
      <c r="BA125" s="554"/>
      <c r="BB125" s="554"/>
      <c r="BC125" s="554"/>
      <c r="BD125" s="554"/>
      <c r="BE125" s="554"/>
      <c r="BF125" s="554"/>
      <c r="BG125" s="554"/>
      <c r="BH125" s="554"/>
      <c r="BI125" s="554"/>
      <c r="BJ125" s="554"/>
    </row>
    <row r="126" spans="1:62" s="493" customFormat="1" ht="22.5">
      <c r="A126" s="1282"/>
      <c r="B126" s="1282">
        <v>1</v>
      </c>
      <c r="C126" s="888"/>
      <c r="D126" s="888"/>
      <c r="E126" s="890"/>
      <c r="F126" s="890"/>
      <c r="G126" s="890"/>
      <c r="H126" s="890"/>
      <c r="I126" s="885"/>
      <c r="J126" s="884"/>
      <c r="K126" s="887"/>
      <c r="L126" s="562" t="str">
        <f>mergeValue(A126)&amp;"."&amp;mergeValue(B126)</f>
        <v>1.1</v>
      </c>
      <c r="M126" s="516" t="s">
        <v>15</v>
      </c>
      <c r="N126" s="549"/>
      <c r="O126" s="1381"/>
      <c r="P126" s="1382"/>
      <c r="Q126" s="1382"/>
      <c r="R126" s="1382"/>
      <c r="S126" s="1382"/>
      <c r="T126" s="1382"/>
      <c r="U126" s="1382"/>
      <c r="V126" s="1382"/>
      <c r="W126" s="1382"/>
      <c r="X126" s="1382"/>
      <c r="Y126" s="1382"/>
      <c r="Z126" s="1382"/>
      <c r="AA126" s="1382"/>
      <c r="AB126" s="1382"/>
      <c r="AC126" s="1382"/>
      <c r="AD126" s="1382"/>
      <c r="AE126" s="1382"/>
      <c r="AF126" s="1382"/>
      <c r="AG126" s="1382"/>
      <c r="AH126" s="1382"/>
      <c r="AI126" s="1382"/>
      <c r="AJ126" s="1382"/>
      <c r="AK126" s="1382"/>
      <c r="AL126" s="1382"/>
      <c r="AM126" s="1382"/>
      <c r="AN126" s="1382"/>
      <c r="AO126" s="1382"/>
      <c r="AP126" s="1382"/>
      <c r="AQ126" s="1382"/>
      <c r="AR126" s="1382"/>
      <c r="AS126" s="1382"/>
      <c r="AT126" s="1382"/>
      <c r="AU126" s="1382"/>
      <c r="AV126" s="1382"/>
      <c r="AW126" s="1382"/>
      <c r="AX126" s="1383"/>
      <c r="AY126" s="1131" t="s">
        <v>459</v>
      </c>
      <c r="AZ126" s="554"/>
      <c r="BA126" s="554"/>
      <c r="BB126" s="554"/>
      <c r="BC126" s="554"/>
      <c r="BD126" s="554"/>
      <c r="BE126" s="554"/>
      <c r="BF126" s="554"/>
      <c r="BG126" s="554"/>
      <c r="BH126" s="554"/>
      <c r="BI126" s="554"/>
      <c r="BJ126" s="554"/>
    </row>
    <row r="127" spans="1:62" s="493" customFormat="1" ht="22.5">
      <c r="A127" s="1282"/>
      <c r="B127" s="1282"/>
      <c r="C127" s="1282">
        <v>1</v>
      </c>
      <c r="D127" s="888"/>
      <c r="E127" s="890"/>
      <c r="F127" s="890"/>
      <c r="G127" s="890"/>
      <c r="H127" s="890"/>
      <c r="I127" s="892"/>
      <c r="J127" s="884"/>
      <c r="K127" s="887"/>
      <c r="L127" s="562" t="str">
        <f>mergeValue(A127)&amp;"."&amp;mergeValue(B127)&amp;"."&amp;mergeValue(C127)</f>
        <v>1.1.1</v>
      </c>
      <c r="M127" s="517" t="s">
        <v>7</v>
      </c>
      <c r="N127" s="549"/>
      <c r="O127" s="1381"/>
      <c r="P127" s="1382"/>
      <c r="Q127" s="1382"/>
      <c r="R127" s="1382"/>
      <c r="S127" s="1382"/>
      <c r="T127" s="1382"/>
      <c r="U127" s="1382"/>
      <c r="V127" s="1382"/>
      <c r="W127" s="1382"/>
      <c r="X127" s="1382"/>
      <c r="Y127" s="1382"/>
      <c r="Z127" s="1382"/>
      <c r="AA127" s="1382"/>
      <c r="AB127" s="1382"/>
      <c r="AC127" s="1382"/>
      <c r="AD127" s="1382"/>
      <c r="AE127" s="1382"/>
      <c r="AF127" s="1382"/>
      <c r="AG127" s="1382"/>
      <c r="AH127" s="1382"/>
      <c r="AI127" s="1382"/>
      <c r="AJ127" s="1382"/>
      <c r="AK127" s="1382"/>
      <c r="AL127" s="1382"/>
      <c r="AM127" s="1382"/>
      <c r="AN127" s="1382"/>
      <c r="AO127" s="1382"/>
      <c r="AP127" s="1382"/>
      <c r="AQ127" s="1382"/>
      <c r="AR127" s="1382"/>
      <c r="AS127" s="1382"/>
      <c r="AT127" s="1382"/>
      <c r="AU127" s="1382"/>
      <c r="AV127" s="1382"/>
      <c r="AW127" s="1382"/>
      <c r="AX127" s="1383"/>
      <c r="AY127" s="1131" t="s">
        <v>600</v>
      </c>
      <c r="AZ127" s="554"/>
      <c r="BA127" s="554"/>
      <c r="BB127" s="554"/>
      <c r="BC127" s="554"/>
      <c r="BD127" s="554"/>
      <c r="BE127" s="554"/>
      <c r="BF127" s="554"/>
      <c r="BG127" s="554"/>
      <c r="BH127" s="554"/>
      <c r="BI127" s="554"/>
      <c r="BJ127" s="554"/>
    </row>
    <row r="128" spans="1:62" s="493" customFormat="1" ht="22.5">
      <c r="A128" s="1282"/>
      <c r="B128" s="1282"/>
      <c r="C128" s="1282"/>
      <c r="D128" s="1282">
        <v>1</v>
      </c>
      <c r="E128" s="890"/>
      <c r="F128" s="890"/>
      <c r="G128" s="890"/>
      <c r="H128" s="890"/>
      <c r="I128" s="892"/>
      <c r="J128" s="884"/>
      <c r="K128" s="887"/>
      <c r="L128" s="562" t="str">
        <f>mergeValue(A128)&amp;"."&amp;mergeValue(B128)&amp;"."&amp;mergeValue(C128)&amp;"."&amp;mergeValue(D128)</f>
        <v>1.1.1.1</v>
      </c>
      <c r="M128" s="518" t="s">
        <v>21</v>
      </c>
      <c r="N128" s="549"/>
      <c r="O128" s="1381"/>
      <c r="P128" s="1382"/>
      <c r="Q128" s="1382"/>
      <c r="R128" s="1382"/>
      <c r="S128" s="1382"/>
      <c r="T128" s="1382"/>
      <c r="U128" s="1382"/>
      <c r="V128" s="1382"/>
      <c r="W128" s="1382"/>
      <c r="X128" s="1382"/>
      <c r="Y128" s="1382"/>
      <c r="Z128" s="1382"/>
      <c r="AA128" s="1382"/>
      <c r="AB128" s="1382"/>
      <c r="AC128" s="1382"/>
      <c r="AD128" s="1382"/>
      <c r="AE128" s="1382"/>
      <c r="AF128" s="1382"/>
      <c r="AG128" s="1382"/>
      <c r="AH128" s="1382"/>
      <c r="AI128" s="1382"/>
      <c r="AJ128" s="1382"/>
      <c r="AK128" s="1382"/>
      <c r="AL128" s="1382"/>
      <c r="AM128" s="1382"/>
      <c r="AN128" s="1382"/>
      <c r="AO128" s="1382"/>
      <c r="AP128" s="1382"/>
      <c r="AQ128" s="1382"/>
      <c r="AR128" s="1382"/>
      <c r="AS128" s="1382"/>
      <c r="AT128" s="1382"/>
      <c r="AU128" s="1382"/>
      <c r="AV128" s="1382"/>
      <c r="AW128" s="1382"/>
      <c r="AX128" s="1383"/>
      <c r="AY128" s="1131" t="s">
        <v>601</v>
      </c>
      <c r="AZ128" s="554"/>
      <c r="BA128" s="554"/>
      <c r="BB128" s="554"/>
      <c r="BC128" s="554"/>
      <c r="BD128" s="554"/>
      <c r="BE128" s="554"/>
      <c r="BF128" s="554"/>
      <c r="BG128" s="554"/>
      <c r="BH128" s="554"/>
      <c r="BI128" s="554"/>
      <c r="BJ128" s="554"/>
    </row>
    <row r="129" spans="1:62" s="493" customFormat="1" ht="11.25" customHeight="1" hidden="1">
      <c r="A129" s="1282"/>
      <c r="B129" s="1282"/>
      <c r="C129" s="1282"/>
      <c r="D129" s="1282"/>
      <c r="E129" s="1282">
        <v>1</v>
      </c>
      <c r="F129" s="890"/>
      <c r="G129" s="890"/>
      <c r="H129" s="888">
        <v>1</v>
      </c>
      <c r="I129" s="1282">
        <v>1</v>
      </c>
      <c r="J129" s="890"/>
      <c r="K129" s="895"/>
      <c r="L129" s="562"/>
      <c r="M129" s="524"/>
      <c r="N129" s="550"/>
      <c r="O129" s="1384"/>
      <c r="P129" s="1385"/>
      <c r="Q129" s="1385"/>
      <c r="R129" s="1385"/>
      <c r="S129" s="1385"/>
      <c r="T129" s="1385"/>
      <c r="U129" s="1385"/>
      <c r="V129" s="1385"/>
      <c r="W129" s="1385"/>
      <c r="X129" s="1385"/>
      <c r="Y129" s="1385"/>
      <c r="Z129" s="1385"/>
      <c r="AA129" s="1385"/>
      <c r="AB129" s="1385"/>
      <c r="AC129" s="1385"/>
      <c r="AD129" s="1385"/>
      <c r="AE129" s="1385"/>
      <c r="AF129" s="1385"/>
      <c r="AG129" s="1385"/>
      <c r="AH129" s="1385"/>
      <c r="AI129" s="1385"/>
      <c r="AJ129" s="1385"/>
      <c r="AK129" s="1385"/>
      <c r="AL129" s="1385"/>
      <c r="AM129" s="1385"/>
      <c r="AN129" s="1385"/>
      <c r="AO129" s="1385"/>
      <c r="AP129" s="1385"/>
      <c r="AQ129" s="1385"/>
      <c r="AR129" s="1385"/>
      <c r="AS129" s="1385"/>
      <c r="AT129" s="1385"/>
      <c r="AU129" s="1385"/>
      <c r="AV129" s="1385"/>
      <c r="AW129" s="1385"/>
      <c r="AX129" s="1386"/>
      <c r="AY129" s="1092"/>
      <c r="AZ129" s="554"/>
      <c r="BA129" s="554"/>
      <c r="BB129" s="554"/>
      <c r="BC129" s="554"/>
      <c r="BD129" s="554"/>
      <c r="BE129" s="554"/>
      <c r="BF129" s="554"/>
      <c r="BG129" s="554"/>
      <c r="BH129" s="554"/>
      <c r="BI129" s="554"/>
      <c r="BJ129" s="554"/>
    </row>
    <row r="130" spans="1:62" s="493" customFormat="1" ht="33.75">
      <c r="A130" s="1282"/>
      <c r="B130" s="1282"/>
      <c r="C130" s="1282"/>
      <c r="D130" s="1282"/>
      <c r="E130" s="1282"/>
      <c r="F130" s="1282">
        <v>1</v>
      </c>
      <c r="G130" s="888"/>
      <c r="H130" s="888"/>
      <c r="I130" s="1282"/>
      <c r="J130" s="1282">
        <v>1</v>
      </c>
      <c r="K130" s="896"/>
      <c r="L130" s="562" t="str">
        <f>mergeValue(A130)&amp;"."&amp;mergeValue(B130)&amp;"."&amp;mergeValue(C130)&amp;"."&amp;mergeValue(D130)&amp;"."&amp;mergeValue(F130)</f>
        <v>1.1.1.1.1</v>
      </c>
      <c r="M130" s="525" t="s">
        <v>9</v>
      </c>
      <c r="N130" s="550"/>
      <c r="O130" s="1285"/>
      <c r="P130" s="1286"/>
      <c r="Q130" s="1286"/>
      <c r="R130" s="1286"/>
      <c r="S130" s="1286"/>
      <c r="T130" s="1286"/>
      <c r="U130" s="1286"/>
      <c r="V130" s="1286"/>
      <c r="W130" s="1286"/>
      <c r="X130" s="1286"/>
      <c r="Y130" s="1286"/>
      <c r="Z130" s="1286"/>
      <c r="AA130" s="1286"/>
      <c r="AB130" s="1286"/>
      <c r="AC130" s="1286"/>
      <c r="AD130" s="1286"/>
      <c r="AE130" s="1286"/>
      <c r="AF130" s="1286"/>
      <c r="AG130" s="1286"/>
      <c r="AH130" s="1286"/>
      <c r="AI130" s="1286"/>
      <c r="AJ130" s="1286"/>
      <c r="AK130" s="1286"/>
      <c r="AL130" s="1286"/>
      <c r="AM130" s="1286"/>
      <c r="AN130" s="1286"/>
      <c r="AO130" s="1286"/>
      <c r="AP130" s="1286"/>
      <c r="AQ130" s="1286"/>
      <c r="AR130" s="1286"/>
      <c r="AS130" s="1286"/>
      <c r="AT130" s="1286"/>
      <c r="AU130" s="1286"/>
      <c r="AV130" s="1286"/>
      <c r="AW130" s="1286"/>
      <c r="AX130" s="1287"/>
      <c r="AY130" s="1131" t="s">
        <v>720</v>
      </c>
      <c r="AZ130" s="554"/>
      <c r="BA130" s="558" t="str">
        <f>strCheckUnique(BB130:BB133)</f>
        <v/>
      </c>
      <c r="BB130" s="554"/>
      <c r="BC130" s="558"/>
      <c r="BD130" s="554"/>
      <c r="BE130" s="554"/>
      <c r="BF130" s="554"/>
      <c r="BG130" s="554"/>
      <c r="BH130" s="554"/>
      <c r="BI130" s="554"/>
      <c r="BJ130" s="554"/>
    </row>
    <row r="131" spans="1:62" s="493" customFormat="1" ht="99" customHeight="1">
      <c r="A131" s="1282"/>
      <c r="B131" s="1282"/>
      <c r="C131" s="1282"/>
      <c r="D131" s="1282"/>
      <c r="E131" s="1282"/>
      <c r="F131" s="1282"/>
      <c r="G131" s="888">
        <v>1</v>
      </c>
      <c r="H131" s="888"/>
      <c r="I131" s="1282"/>
      <c r="J131" s="1282"/>
      <c r="K131" s="896">
        <v>1</v>
      </c>
      <c r="L131" s="562" t="str">
        <f>mergeValue(A131)&amp;"."&amp;mergeValue(B131)&amp;"."&amp;mergeValue(C131)&amp;"."&amp;mergeValue(D131)&amp;"."&amp;mergeValue(F131)&amp;"."&amp;mergeValue(G131)</f>
        <v>1.1.1.1.1.1</v>
      </c>
      <c r="M131" s="1016"/>
      <c r="N131" s="555"/>
      <c r="O131" s="649"/>
      <c r="P131" s="532"/>
      <c r="Q131" s="1040"/>
      <c r="R131" s="1288"/>
      <c r="S131" s="1290" t="s">
        <v>83</v>
      </c>
      <c r="T131" s="1288"/>
      <c r="U131" s="1290" t="s">
        <v>83</v>
      </c>
      <c r="V131" s="649"/>
      <c r="W131" s="726"/>
      <c r="X131" s="1040"/>
      <c r="Y131" s="1288"/>
      <c r="Z131" s="1290" t="s">
        <v>83</v>
      </c>
      <c r="AA131" s="1288"/>
      <c r="AB131" s="1290" t="s">
        <v>83</v>
      </c>
      <c r="AC131" s="649"/>
      <c r="AD131" s="726"/>
      <c r="AE131" s="1040"/>
      <c r="AF131" s="1288"/>
      <c r="AG131" s="1290" t="s">
        <v>83</v>
      </c>
      <c r="AH131" s="1288"/>
      <c r="AI131" s="1290" t="s">
        <v>83</v>
      </c>
      <c r="AJ131" s="649"/>
      <c r="AK131" s="726"/>
      <c r="AL131" s="1040"/>
      <c r="AM131" s="1288"/>
      <c r="AN131" s="1290" t="s">
        <v>83</v>
      </c>
      <c r="AO131" s="1288"/>
      <c r="AP131" s="1290" t="s">
        <v>83</v>
      </c>
      <c r="AQ131" s="649"/>
      <c r="AR131" s="726"/>
      <c r="AS131" s="1040"/>
      <c r="AT131" s="1288"/>
      <c r="AU131" s="1290" t="s">
        <v>83</v>
      </c>
      <c r="AV131" s="1288"/>
      <c r="AW131" s="1290" t="s">
        <v>84</v>
      </c>
      <c r="AX131" s="547"/>
      <c r="AY131" s="1300" t="s">
        <v>733</v>
      </c>
      <c r="AZ131" s="554" t="str">
        <f>strCheckDate(O132:AX132)</f>
        <v/>
      </c>
      <c r="BA131" s="558"/>
      <c r="BB131" s="558" t="str">
        <f>IF(M131="","",M131)</f>
        <v/>
      </c>
      <c r="BC131" s="558"/>
      <c r="BD131" s="558"/>
      <c r="BE131" s="558"/>
      <c r="BF131" s="554"/>
      <c r="BG131" s="554"/>
      <c r="BH131" s="554"/>
      <c r="BI131" s="554"/>
      <c r="BJ131" s="554"/>
    </row>
    <row r="132" spans="1:62" s="493" customFormat="1" ht="0.2" customHeight="1">
      <c r="A132" s="1282"/>
      <c r="B132" s="1282"/>
      <c r="C132" s="1282"/>
      <c r="D132" s="1282"/>
      <c r="E132" s="1282"/>
      <c r="F132" s="1282"/>
      <c r="G132" s="888"/>
      <c r="H132" s="888"/>
      <c r="I132" s="1282"/>
      <c r="J132" s="1282"/>
      <c r="K132" s="896"/>
      <c r="L132" s="569"/>
      <c r="M132" s="615"/>
      <c r="N132" s="555"/>
      <c r="O132" s="532"/>
      <c r="P132" s="532"/>
      <c r="Q132" s="553" t="str">
        <f>R131&amp;"-"&amp;T131</f>
        <v>-</v>
      </c>
      <c r="R132" s="1289"/>
      <c r="S132" s="1290"/>
      <c r="T132" s="1289"/>
      <c r="U132" s="1290"/>
      <c r="V132" s="726"/>
      <c r="W132" s="726"/>
      <c r="X132" s="732" t="str">
        <f>Y131&amp;"-"&amp;AA131</f>
        <v>-</v>
      </c>
      <c r="Y132" s="1289"/>
      <c r="Z132" s="1290"/>
      <c r="AA132" s="1289"/>
      <c r="AB132" s="1290"/>
      <c r="AC132" s="726"/>
      <c r="AD132" s="726"/>
      <c r="AE132" s="732" t="str">
        <f>AF131&amp;"-"&amp;AH131</f>
        <v>-</v>
      </c>
      <c r="AF132" s="1289"/>
      <c r="AG132" s="1290"/>
      <c r="AH132" s="1289"/>
      <c r="AI132" s="1290"/>
      <c r="AJ132" s="726"/>
      <c r="AK132" s="726"/>
      <c r="AL132" s="732" t="str">
        <f>AM131&amp;"-"&amp;AO131</f>
        <v>-</v>
      </c>
      <c r="AM132" s="1289"/>
      <c r="AN132" s="1290"/>
      <c r="AO132" s="1289"/>
      <c r="AP132" s="1290"/>
      <c r="AQ132" s="726"/>
      <c r="AR132" s="726"/>
      <c r="AS132" s="732" t="str">
        <f>AT131&amp;"-"&amp;AV131</f>
        <v>-</v>
      </c>
      <c r="AT132" s="1289"/>
      <c r="AU132" s="1290"/>
      <c r="AV132" s="1289"/>
      <c r="AW132" s="1290"/>
      <c r="AX132" s="547"/>
      <c r="AY132" s="1301"/>
      <c r="AZ132" s="554"/>
      <c r="BA132" s="554"/>
      <c r="BB132" s="554"/>
      <c r="BC132" s="554"/>
      <c r="BD132" s="554"/>
      <c r="BE132" s="554"/>
      <c r="BF132" s="554"/>
      <c r="BG132" s="554"/>
      <c r="BH132" s="554"/>
      <c r="BI132" s="554"/>
      <c r="BJ132" s="554"/>
    </row>
    <row r="133" spans="1:62" s="492" customFormat="1" ht="15" customHeight="1">
      <c r="A133" s="1282"/>
      <c r="B133" s="1282"/>
      <c r="C133" s="1282"/>
      <c r="D133" s="1282"/>
      <c r="E133" s="1282"/>
      <c r="F133" s="1282"/>
      <c r="G133" s="890"/>
      <c r="H133" s="888"/>
      <c r="I133" s="1282"/>
      <c r="J133" s="1282"/>
      <c r="K133" s="895"/>
      <c r="L133" s="508"/>
      <c r="M133" s="526" t="s">
        <v>24</v>
      </c>
      <c r="N133" s="521"/>
      <c r="O133" s="515"/>
      <c r="P133" s="515"/>
      <c r="Q133" s="515"/>
      <c r="R133" s="542"/>
      <c r="S133" s="534"/>
      <c r="T133" s="533"/>
      <c r="U133" s="521"/>
      <c r="V133" s="720"/>
      <c r="W133" s="720"/>
      <c r="X133" s="720"/>
      <c r="Y133" s="729"/>
      <c r="Z133" s="954"/>
      <c r="AA133" s="953"/>
      <c r="AB133" s="949"/>
      <c r="AC133" s="720"/>
      <c r="AD133" s="720"/>
      <c r="AE133" s="720"/>
      <c r="AF133" s="729"/>
      <c r="AG133" s="954"/>
      <c r="AH133" s="953"/>
      <c r="AI133" s="949"/>
      <c r="AJ133" s="720"/>
      <c r="AK133" s="720"/>
      <c r="AL133" s="720"/>
      <c r="AM133" s="729"/>
      <c r="AN133" s="954"/>
      <c r="AO133" s="953"/>
      <c r="AP133" s="949"/>
      <c r="AQ133" s="720"/>
      <c r="AR133" s="720"/>
      <c r="AS133" s="720"/>
      <c r="AT133" s="729"/>
      <c r="AU133" s="954"/>
      <c r="AV133" s="953"/>
      <c r="AW133" s="949"/>
      <c r="AX133" s="530"/>
      <c r="AY133" s="1302"/>
      <c r="AZ133" s="556"/>
      <c r="BA133" s="556"/>
      <c r="BB133" s="556"/>
      <c r="BC133" s="556"/>
      <c r="BD133" s="556"/>
      <c r="BE133" s="556"/>
      <c r="BF133" s="556"/>
      <c r="BG133" s="556"/>
      <c r="BH133" s="556"/>
      <c r="BI133" s="556"/>
      <c r="BJ133" s="556"/>
    </row>
    <row r="134" spans="1:62" s="492" customFormat="1" ht="15" customHeight="1">
      <c r="A134" s="1282"/>
      <c r="B134" s="1282"/>
      <c r="C134" s="1282"/>
      <c r="D134" s="1282"/>
      <c r="E134" s="1282"/>
      <c r="F134" s="890"/>
      <c r="G134" s="890"/>
      <c r="H134" s="888"/>
      <c r="I134" s="1282"/>
      <c r="J134" s="890"/>
      <c r="K134" s="895"/>
      <c r="L134" s="508"/>
      <c r="M134" s="521" t="s">
        <v>10</v>
      </c>
      <c r="N134" s="520"/>
      <c r="O134" s="515"/>
      <c r="P134" s="515"/>
      <c r="Q134" s="515"/>
      <c r="R134" s="542"/>
      <c r="S134" s="534"/>
      <c r="T134" s="533"/>
      <c r="U134" s="520"/>
      <c r="V134" s="720"/>
      <c r="W134" s="720"/>
      <c r="X134" s="720"/>
      <c r="Y134" s="729"/>
      <c r="Z134" s="954"/>
      <c r="AA134" s="953"/>
      <c r="AB134" s="1089"/>
      <c r="AC134" s="720"/>
      <c r="AD134" s="720"/>
      <c r="AE134" s="720"/>
      <c r="AF134" s="729"/>
      <c r="AG134" s="954"/>
      <c r="AH134" s="953"/>
      <c r="AI134" s="1089"/>
      <c r="AJ134" s="720"/>
      <c r="AK134" s="720"/>
      <c r="AL134" s="720"/>
      <c r="AM134" s="729"/>
      <c r="AN134" s="954"/>
      <c r="AO134" s="953"/>
      <c r="AP134" s="1089"/>
      <c r="AQ134" s="720"/>
      <c r="AR134" s="720"/>
      <c r="AS134" s="720"/>
      <c r="AT134" s="729"/>
      <c r="AU134" s="954"/>
      <c r="AV134" s="953"/>
      <c r="AW134" s="1089"/>
      <c r="AX134" s="534"/>
      <c r="AY134" s="530"/>
      <c r="AZ134" s="556"/>
      <c r="BA134" s="556"/>
      <c r="BB134" s="556"/>
      <c r="BC134" s="556"/>
      <c r="BD134" s="556"/>
      <c r="BE134" s="556"/>
      <c r="BF134" s="556"/>
      <c r="BG134" s="556"/>
      <c r="BH134" s="556"/>
      <c r="BI134" s="556"/>
      <c r="BJ134" s="556"/>
    </row>
    <row r="135" spans="1:62" s="492" customFormat="1" ht="0.2" customHeight="1">
      <c r="A135" s="1282"/>
      <c r="B135" s="1282"/>
      <c r="C135" s="1282"/>
      <c r="D135" s="1282"/>
      <c r="E135" s="894"/>
      <c r="F135" s="890"/>
      <c r="G135" s="890"/>
      <c r="H135" s="890"/>
      <c r="I135" s="886"/>
      <c r="J135" s="883"/>
      <c r="K135" s="893"/>
      <c r="L135" s="508"/>
      <c r="M135" s="521"/>
      <c r="N135" s="519"/>
      <c r="O135" s="515"/>
      <c r="P135" s="515"/>
      <c r="Q135" s="515"/>
      <c r="R135" s="542"/>
      <c r="S135" s="534"/>
      <c r="T135" s="533"/>
      <c r="U135" s="519"/>
      <c r="V135" s="720"/>
      <c r="W135" s="720"/>
      <c r="X135" s="720"/>
      <c r="Y135" s="729"/>
      <c r="Z135" s="954"/>
      <c r="AA135" s="953"/>
      <c r="AB135" s="1088"/>
      <c r="AC135" s="720"/>
      <c r="AD135" s="720"/>
      <c r="AE135" s="720"/>
      <c r="AF135" s="729"/>
      <c r="AG135" s="954"/>
      <c r="AH135" s="953"/>
      <c r="AI135" s="1088"/>
      <c r="AJ135" s="720"/>
      <c r="AK135" s="720"/>
      <c r="AL135" s="720"/>
      <c r="AM135" s="729"/>
      <c r="AN135" s="954"/>
      <c r="AO135" s="953"/>
      <c r="AP135" s="1088"/>
      <c r="AQ135" s="720"/>
      <c r="AR135" s="720"/>
      <c r="AS135" s="720"/>
      <c r="AT135" s="729"/>
      <c r="AU135" s="954"/>
      <c r="AV135" s="953"/>
      <c r="AW135" s="1088"/>
      <c r="AX135" s="534"/>
      <c r="AY135" s="530"/>
      <c r="AZ135" s="556"/>
      <c r="BA135" s="556"/>
      <c r="BB135" s="556"/>
      <c r="BC135" s="556"/>
      <c r="BD135" s="556"/>
      <c r="BE135" s="556"/>
      <c r="BF135" s="556"/>
      <c r="BG135" s="556"/>
      <c r="BH135" s="556"/>
      <c r="BI135" s="556"/>
      <c r="BJ135" s="556"/>
    </row>
    <row r="136" spans="1:62" s="492" customFormat="1" ht="15" customHeight="1">
      <c r="A136" s="1282"/>
      <c r="B136" s="1282"/>
      <c r="C136" s="1282"/>
      <c r="D136" s="894"/>
      <c r="E136" s="894"/>
      <c r="F136" s="890"/>
      <c r="G136" s="890"/>
      <c r="H136" s="890"/>
      <c r="I136" s="886"/>
      <c r="J136" s="883"/>
      <c r="K136" s="893"/>
      <c r="L136" s="508"/>
      <c r="M136" s="520" t="s">
        <v>16</v>
      </c>
      <c r="N136" s="519"/>
      <c r="O136" s="515"/>
      <c r="P136" s="515"/>
      <c r="Q136" s="515"/>
      <c r="R136" s="542"/>
      <c r="S136" s="534"/>
      <c r="T136" s="533"/>
      <c r="U136" s="519"/>
      <c r="V136" s="720"/>
      <c r="W136" s="720"/>
      <c r="X136" s="720"/>
      <c r="Y136" s="729"/>
      <c r="Z136" s="954"/>
      <c r="AA136" s="953"/>
      <c r="AB136" s="1088"/>
      <c r="AC136" s="720"/>
      <c r="AD136" s="720"/>
      <c r="AE136" s="720"/>
      <c r="AF136" s="729"/>
      <c r="AG136" s="954"/>
      <c r="AH136" s="953"/>
      <c r="AI136" s="1088"/>
      <c r="AJ136" s="720"/>
      <c r="AK136" s="720"/>
      <c r="AL136" s="720"/>
      <c r="AM136" s="729"/>
      <c r="AN136" s="954"/>
      <c r="AO136" s="953"/>
      <c r="AP136" s="1088"/>
      <c r="AQ136" s="720"/>
      <c r="AR136" s="720"/>
      <c r="AS136" s="720"/>
      <c r="AT136" s="729"/>
      <c r="AU136" s="954"/>
      <c r="AV136" s="953"/>
      <c r="AW136" s="1088"/>
      <c r="AX136" s="534"/>
      <c r="AY136" s="530"/>
      <c r="AZ136" s="556"/>
      <c r="BA136" s="556"/>
      <c r="BB136" s="556"/>
      <c r="BC136" s="556"/>
      <c r="BD136" s="556"/>
      <c r="BE136" s="556"/>
      <c r="BF136" s="556"/>
      <c r="BG136" s="556"/>
      <c r="BH136" s="556"/>
      <c r="BI136" s="556"/>
      <c r="BJ136" s="556"/>
    </row>
    <row r="137" spans="1:62" s="492" customFormat="1" ht="15" customHeight="1">
      <c r="A137" s="1282"/>
      <c r="B137" s="1282"/>
      <c r="C137" s="894"/>
      <c r="D137" s="894"/>
      <c r="E137" s="894"/>
      <c r="F137" s="894"/>
      <c r="G137" s="899"/>
      <c r="H137" s="886"/>
      <c r="I137" s="897"/>
      <c r="J137" s="883"/>
      <c r="K137" s="898"/>
      <c r="L137" s="508"/>
      <c r="M137" s="519" t="s">
        <v>17</v>
      </c>
      <c r="N137" s="519"/>
      <c r="O137" s="515"/>
      <c r="P137" s="515"/>
      <c r="Q137" s="515"/>
      <c r="R137" s="542"/>
      <c r="S137" s="534"/>
      <c r="T137" s="533"/>
      <c r="U137" s="519"/>
      <c r="V137" s="720"/>
      <c r="W137" s="720"/>
      <c r="X137" s="720"/>
      <c r="Y137" s="729"/>
      <c r="Z137" s="954"/>
      <c r="AA137" s="953"/>
      <c r="AB137" s="1088"/>
      <c r="AC137" s="720"/>
      <c r="AD137" s="720"/>
      <c r="AE137" s="720"/>
      <c r="AF137" s="729"/>
      <c r="AG137" s="954"/>
      <c r="AH137" s="953"/>
      <c r="AI137" s="1088"/>
      <c r="AJ137" s="720"/>
      <c r="AK137" s="720"/>
      <c r="AL137" s="720"/>
      <c r="AM137" s="729"/>
      <c r="AN137" s="954"/>
      <c r="AO137" s="953"/>
      <c r="AP137" s="1088"/>
      <c r="AQ137" s="720"/>
      <c r="AR137" s="720"/>
      <c r="AS137" s="720"/>
      <c r="AT137" s="729"/>
      <c r="AU137" s="954"/>
      <c r="AV137" s="953"/>
      <c r="AW137" s="1088"/>
      <c r="AX137" s="534"/>
      <c r="AY137" s="530"/>
      <c r="AZ137" s="556"/>
      <c r="BA137" s="556"/>
      <c r="BB137" s="556"/>
      <c r="BC137" s="556"/>
      <c r="BD137" s="556"/>
      <c r="BE137" s="556"/>
      <c r="BF137" s="556"/>
      <c r="BG137" s="556"/>
      <c r="BH137" s="556"/>
      <c r="BI137" s="556"/>
      <c r="BJ137" s="556"/>
    </row>
    <row r="138" spans="1:62" s="492" customFormat="1" ht="15" customHeight="1">
      <c r="A138" s="1282"/>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720"/>
      <c r="W138" s="720"/>
      <c r="X138" s="720"/>
      <c r="Y138" s="729"/>
      <c r="Z138" s="954"/>
      <c r="AA138" s="953"/>
      <c r="AB138" s="1088"/>
      <c r="AC138" s="720"/>
      <c r="AD138" s="720"/>
      <c r="AE138" s="720"/>
      <c r="AF138" s="729"/>
      <c r="AG138" s="954"/>
      <c r="AH138" s="953"/>
      <c r="AI138" s="1088"/>
      <c r="AJ138" s="720"/>
      <c r="AK138" s="720"/>
      <c r="AL138" s="720"/>
      <c r="AM138" s="729"/>
      <c r="AN138" s="954"/>
      <c r="AO138" s="953"/>
      <c r="AP138" s="1088"/>
      <c r="AQ138" s="720"/>
      <c r="AR138" s="720"/>
      <c r="AS138" s="720"/>
      <c r="AT138" s="729"/>
      <c r="AU138" s="954"/>
      <c r="AV138" s="953"/>
      <c r="AW138" s="1088"/>
      <c r="AX138" s="534"/>
      <c r="AY138" s="530"/>
      <c r="AZ138" s="556"/>
      <c r="BA138" s="556"/>
      <c r="BB138" s="556"/>
      <c r="BC138" s="556"/>
      <c r="BD138" s="556"/>
      <c r="BE138" s="556"/>
      <c r="BF138" s="556"/>
      <c r="BG138" s="556"/>
      <c r="BH138" s="556"/>
      <c r="BI138" s="556"/>
      <c r="BJ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24:34" ht="17.1" customHeight="1">
      <c r="X140" s="196"/>
      <c r="Y140" s="196"/>
      <c r="Z140" s="196"/>
      <c r="AA140" s="196"/>
      <c r="AB140" s="196"/>
      <c r="AC140" s="196"/>
      <c r="AD140" s="196"/>
      <c r="AE140" s="196"/>
      <c r="AF140" s="196"/>
      <c r="AG140" s="196"/>
      <c r="AH140" s="196"/>
    </row>
    <row r="141" spans="7:34" s="34" customFormat="1" ht="17.1" customHeight="1">
      <c r="G141" s="34" t="s">
        <v>12</v>
      </c>
      <c r="I141" s="34" t="s">
        <v>182</v>
      </c>
      <c r="V141" s="151"/>
      <c r="X141" s="209"/>
      <c r="Y141" s="209"/>
      <c r="Z141" s="209"/>
      <c r="AA141" s="209"/>
      <c r="AB141" s="209"/>
      <c r="AC141" s="209"/>
      <c r="AD141" s="209"/>
      <c r="AE141" s="209"/>
      <c r="AF141" s="209"/>
      <c r="AG141" s="209"/>
      <c r="AH141" s="209"/>
    </row>
    <row r="142" spans="20:34" ht="17.1" customHeight="1">
      <c r="T142" s="116"/>
      <c r="U142" s="40"/>
      <c r="X142" s="196"/>
      <c r="Y142" s="196"/>
      <c r="Z142" s="196"/>
      <c r="AA142" s="196"/>
      <c r="AB142" s="196"/>
      <c r="AC142" s="196"/>
      <c r="AD142" s="196"/>
      <c r="AE142" s="196"/>
      <c r="AF142" s="196"/>
      <c r="AG142" s="196"/>
      <c r="AH142" s="196"/>
    </row>
    <row r="143" spans="1:34" s="493" customFormat="1" ht="22.5">
      <c r="A143" s="1282">
        <v>1</v>
      </c>
      <c r="B143" s="906"/>
      <c r="C143" s="906"/>
      <c r="D143" s="906"/>
      <c r="E143" s="907"/>
      <c r="F143" s="908"/>
      <c r="G143" s="908"/>
      <c r="H143" s="908"/>
      <c r="I143" s="909"/>
      <c r="J143" s="904"/>
      <c r="K143" s="911"/>
      <c r="L143" s="562">
        <f>mergeValue(A143)</f>
        <v>1</v>
      </c>
      <c r="M143" s="610" t="s">
        <v>19</v>
      </c>
      <c r="N143" s="549"/>
      <c r="O143" s="1325"/>
      <c r="P143" s="1325"/>
      <c r="Q143" s="1325"/>
      <c r="R143" s="1325"/>
      <c r="S143" s="1325"/>
      <c r="T143" s="1325"/>
      <c r="U143" s="1325"/>
      <c r="V143" s="1325"/>
      <c r="W143" s="1131" t="s">
        <v>718</v>
      </c>
      <c r="X143" s="554"/>
      <c r="Y143" s="554"/>
      <c r="Z143" s="554"/>
      <c r="AA143" s="554"/>
      <c r="AB143" s="554"/>
      <c r="AC143" s="554"/>
      <c r="AD143" s="554"/>
      <c r="AE143" s="554"/>
      <c r="AF143" s="554"/>
      <c r="AG143" s="554"/>
      <c r="AH143" s="554"/>
    </row>
    <row r="144" spans="1:34" s="493" customFormat="1" ht="22.5">
      <c r="A144" s="1282"/>
      <c r="B144" s="1282">
        <v>1</v>
      </c>
      <c r="C144" s="906"/>
      <c r="D144" s="906"/>
      <c r="E144" s="908"/>
      <c r="F144" s="908"/>
      <c r="G144" s="908"/>
      <c r="H144" s="908"/>
      <c r="I144" s="903"/>
      <c r="J144" s="902"/>
      <c r="K144" s="905"/>
      <c r="L144" s="562" t="str">
        <f>mergeValue(A144)&amp;"."&amp;mergeValue(B144)</f>
        <v>1.1</v>
      </c>
      <c r="M144" s="516" t="s">
        <v>15</v>
      </c>
      <c r="N144" s="549"/>
      <c r="O144" s="1325"/>
      <c r="P144" s="1325"/>
      <c r="Q144" s="1325"/>
      <c r="R144" s="1325"/>
      <c r="S144" s="1325"/>
      <c r="T144" s="1325"/>
      <c r="U144" s="1325"/>
      <c r="V144" s="1325"/>
      <c r="W144" s="1131" t="s">
        <v>459</v>
      </c>
      <c r="X144" s="554"/>
      <c r="Y144" s="554"/>
      <c r="Z144" s="554"/>
      <c r="AA144" s="554"/>
      <c r="AB144" s="554"/>
      <c r="AC144" s="554"/>
      <c r="AD144" s="554"/>
      <c r="AE144" s="554"/>
      <c r="AF144" s="554"/>
      <c r="AG144" s="554"/>
      <c r="AH144" s="554"/>
    </row>
    <row r="145" spans="1:34" s="493" customFormat="1" ht="22.5">
      <c r="A145" s="1282"/>
      <c r="B145" s="1282"/>
      <c r="C145" s="1282">
        <v>1</v>
      </c>
      <c r="D145" s="906"/>
      <c r="E145" s="908"/>
      <c r="F145" s="908"/>
      <c r="G145" s="908"/>
      <c r="H145" s="908"/>
      <c r="I145" s="910"/>
      <c r="J145" s="902"/>
      <c r="K145" s="905"/>
      <c r="L145" s="562" t="str">
        <f>mergeValue(A145)&amp;"."&amp;mergeValue(B145)&amp;"."&amp;mergeValue(C145)</f>
        <v>1.1.1</v>
      </c>
      <c r="M145" s="517" t="s">
        <v>7</v>
      </c>
      <c r="N145" s="549"/>
      <c r="O145" s="1325"/>
      <c r="P145" s="1325"/>
      <c r="Q145" s="1325"/>
      <c r="R145" s="1325"/>
      <c r="S145" s="1325"/>
      <c r="T145" s="1325"/>
      <c r="U145" s="1325"/>
      <c r="V145" s="1325"/>
      <c r="W145" s="1131" t="s">
        <v>600</v>
      </c>
      <c r="X145" s="554"/>
      <c r="Y145" s="554"/>
      <c r="Z145" s="554"/>
      <c r="AA145" s="554"/>
      <c r="AB145" s="554"/>
      <c r="AC145" s="554"/>
      <c r="AD145" s="554"/>
      <c r="AE145" s="554"/>
      <c r="AF145" s="554"/>
      <c r="AG145" s="554"/>
      <c r="AH145" s="554"/>
    </row>
    <row r="146" spans="1:34" s="493" customFormat="1" ht="22.5">
      <c r="A146" s="1282"/>
      <c r="B146" s="1282"/>
      <c r="C146" s="1282"/>
      <c r="D146" s="1282">
        <v>1</v>
      </c>
      <c r="E146" s="908"/>
      <c r="F146" s="908"/>
      <c r="G146" s="908"/>
      <c r="H146" s="908"/>
      <c r="I146" s="910"/>
      <c r="J146" s="902"/>
      <c r="K146" s="905"/>
      <c r="L146" s="562" t="str">
        <f>mergeValue(A146)&amp;"."&amp;mergeValue(B146)&amp;"."&amp;mergeValue(C146)&amp;"."&amp;mergeValue(D146)</f>
        <v>1.1.1.1</v>
      </c>
      <c r="M146" s="518" t="s">
        <v>21</v>
      </c>
      <c r="N146" s="549"/>
      <c r="O146" s="1325"/>
      <c r="P146" s="1325"/>
      <c r="Q146" s="1325"/>
      <c r="R146" s="1325"/>
      <c r="S146" s="1325"/>
      <c r="T146" s="1325"/>
      <c r="U146" s="1325"/>
      <c r="V146" s="1325"/>
      <c r="W146" s="1131" t="s">
        <v>601</v>
      </c>
      <c r="X146" s="554"/>
      <c r="Y146" s="554"/>
      <c r="Z146" s="554"/>
      <c r="AA146" s="554"/>
      <c r="AB146" s="554"/>
      <c r="AC146" s="554"/>
      <c r="AD146" s="554"/>
      <c r="AE146" s="554"/>
      <c r="AF146" s="554"/>
      <c r="AG146" s="554"/>
      <c r="AH146" s="554"/>
    </row>
    <row r="147" spans="1:34" s="493" customFormat="1" ht="11.25" customHeight="1" hidden="1">
      <c r="A147" s="1282"/>
      <c r="B147" s="1282"/>
      <c r="C147" s="1282"/>
      <c r="D147" s="1282"/>
      <c r="E147" s="1282">
        <v>1</v>
      </c>
      <c r="F147" s="908"/>
      <c r="G147" s="908"/>
      <c r="H147" s="906">
        <v>1</v>
      </c>
      <c r="I147" s="1282">
        <v>1</v>
      </c>
      <c r="J147" s="908"/>
      <c r="K147" s="913"/>
      <c r="L147" s="562"/>
      <c r="M147" s="524"/>
      <c r="N147" s="550"/>
      <c r="O147" s="600"/>
      <c r="P147" s="600"/>
      <c r="Q147" s="600"/>
      <c r="R147" s="600"/>
      <c r="S147" s="600"/>
      <c r="T147" s="600"/>
      <c r="U147" s="600"/>
      <c r="V147" s="478"/>
      <c r="W147" s="1092"/>
      <c r="X147" s="554"/>
      <c r="Y147" s="554"/>
      <c r="Z147" s="554"/>
      <c r="AA147" s="554"/>
      <c r="AB147" s="554"/>
      <c r="AC147" s="554"/>
      <c r="AD147" s="554"/>
      <c r="AE147" s="554"/>
      <c r="AF147" s="554"/>
      <c r="AG147" s="554"/>
      <c r="AH147" s="554"/>
    </row>
    <row r="148" spans="1:34" s="493" customFormat="1" ht="33.75">
      <c r="A148" s="1282"/>
      <c r="B148" s="1282"/>
      <c r="C148" s="1282"/>
      <c r="D148" s="1282"/>
      <c r="E148" s="1282"/>
      <c r="F148" s="1282">
        <v>1</v>
      </c>
      <c r="G148" s="906"/>
      <c r="H148" s="906"/>
      <c r="I148" s="1282"/>
      <c r="J148" s="1282">
        <v>1</v>
      </c>
      <c r="K148" s="914"/>
      <c r="L148" s="562" t="str">
        <f>mergeValue(A148)&amp;"."&amp;mergeValue(B148)&amp;"."&amp;mergeValue(C148)&amp;"."&amp;mergeValue(D148)&amp;"."&amp;mergeValue(F148)</f>
        <v>1.1.1.1.1</v>
      </c>
      <c r="M148" s="525" t="s">
        <v>9</v>
      </c>
      <c r="N148" s="550"/>
      <c r="O148" s="1284"/>
      <c r="P148" s="1284"/>
      <c r="Q148" s="1284"/>
      <c r="R148" s="1284"/>
      <c r="S148" s="1284"/>
      <c r="T148" s="1284"/>
      <c r="U148" s="1284"/>
      <c r="V148" s="1284"/>
      <c r="W148" s="1131" t="s">
        <v>720</v>
      </c>
      <c r="X148" s="554"/>
      <c r="Y148" s="558" t="str">
        <f>strCheckUnique(Z148:Z151)</f>
        <v/>
      </c>
      <c r="Z148" s="554"/>
      <c r="AA148" s="558"/>
      <c r="AB148" s="554"/>
      <c r="AC148" s="554"/>
      <c r="AD148" s="554"/>
      <c r="AE148" s="554"/>
      <c r="AF148" s="554"/>
      <c r="AG148" s="554"/>
      <c r="AH148" s="554"/>
    </row>
    <row r="149" spans="1:34" s="493" customFormat="1" ht="99" customHeight="1">
      <c r="A149" s="1282"/>
      <c r="B149" s="1282"/>
      <c r="C149" s="1282"/>
      <c r="D149" s="1282"/>
      <c r="E149" s="1282"/>
      <c r="F149" s="1282"/>
      <c r="G149" s="906">
        <v>1</v>
      </c>
      <c r="H149" s="906"/>
      <c r="I149" s="1282"/>
      <c r="J149" s="1282"/>
      <c r="K149" s="914">
        <v>1</v>
      </c>
      <c r="L149" s="562" t="str">
        <f>mergeValue(A149)&amp;"."&amp;mergeValue(B149)&amp;"."&amp;mergeValue(C149)&amp;"."&amp;mergeValue(D149)&amp;"."&amp;mergeValue(F149)&amp;"."&amp;mergeValue(G149)</f>
        <v>1.1.1.1.1.1</v>
      </c>
      <c r="M149" s="1016"/>
      <c r="N149" s="555"/>
      <c r="O149" s="532"/>
      <c r="P149" s="532"/>
      <c r="Q149" s="1040"/>
      <c r="R149" s="1288"/>
      <c r="S149" s="1290" t="s">
        <v>83</v>
      </c>
      <c r="T149" s="1288"/>
      <c r="U149" s="1290" t="s">
        <v>84</v>
      </c>
      <c r="V149" s="547"/>
      <c r="W149" s="1300" t="s">
        <v>733</v>
      </c>
      <c r="X149" s="554" t="str">
        <f>strCheckDate(O150:V150)</f>
        <v/>
      </c>
      <c r="Y149" s="558"/>
      <c r="Z149" s="558" t="str">
        <f>IF(M149="","",M149)</f>
        <v/>
      </c>
      <c r="AA149" s="558"/>
      <c r="AB149" s="558"/>
      <c r="AC149" s="558"/>
      <c r="AD149" s="554"/>
      <c r="AE149" s="554"/>
      <c r="AF149" s="554"/>
      <c r="AG149" s="554"/>
      <c r="AH149" s="554"/>
    </row>
    <row r="150" spans="1:34" s="493" customFormat="1" ht="0.2" customHeight="1">
      <c r="A150" s="1282"/>
      <c r="B150" s="1282"/>
      <c r="C150" s="1282"/>
      <c r="D150" s="1282"/>
      <c r="E150" s="1282"/>
      <c r="F150" s="1282"/>
      <c r="G150" s="906"/>
      <c r="H150" s="906"/>
      <c r="I150" s="1282"/>
      <c r="J150" s="1282"/>
      <c r="K150" s="914"/>
      <c r="L150" s="569"/>
      <c r="M150" s="615"/>
      <c r="N150" s="555"/>
      <c r="O150" s="532"/>
      <c r="P150" s="532"/>
      <c r="Q150" s="553" t="str">
        <f>R149&amp;"-"&amp;T149</f>
        <v>-</v>
      </c>
      <c r="R150" s="1289"/>
      <c r="S150" s="1290"/>
      <c r="T150" s="1289"/>
      <c r="U150" s="1290"/>
      <c r="V150" s="547"/>
      <c r="W150" s="1301"/>
      <c r="X150" s="554"/>
      <c r="Y150" s="554"/>
      <c r="Z150" s="554"/>
      <c r="AA150" s="554"/>
      <c r="AB150" s="554"/>
      <c r="AC150" s="554"/>
      <c r="AD150" s="554"/>
      <c r="AE150" s="554"/>
      <c r="AF150" s="554"/>
      <c r="AG150" s="554"/>
      <c r="AH150" s="554"/>
    </row>
    <row r="151" spans="1:34" s="492" customFormat="1" ht="15" customHeight="1">
      <c r="A151" s="1282"/>
      <c r="B151" s="1282"/>
      <c r="C151" s="1282"/>
      <c r="D151" s="1282"/>
      <c r="E151" s="1282"/>
      <c r="F151" s="1282"/>
      <c r="G151" s="908"/>
      <c r="H151" s="906"/>
      <c r="I151" s="1282"/>
      <c r="J151" s="1282"/>
      <c r="K151" s="913"/>
      <c r="L151" s="508"/>
      <c r="M151" s="526" t="s">
        <v>24</v>
      </c>
      <c r="N151" s="521"/>
      <c r="O151" s="515"/>
      <c r="P151" s="515"/>
      <c r="Q151" s="515"/>
      <c r="R151" s="542"/>
      <c r="S151" s="534"/>
      <c r="T151" s="533"/>
      <c r="U151" s="521"/>
      <c r="V151" s="530"/>
      <c r="W151" s="1302"/>
      <c r="X151" s="556"/>
      <c r="Y151" s="556"/>
      <c r="Z151" s="556"/>
      <c r="AA151" s="556"/>
      <c r="AB151" s="556"/>
      <c r="AC151" s="556"/>
      <c r="AD151" s="556"/>
      <c r="AE151" s="556"/>
      <c r="AF151" s="556"/>
      <c r="AG151" s="556"/>
      <c r="AH151" s="556"/>
    </row>
    <row r="152" spans="1:34" s="492" customFormat="1" ht="15" customHeight="1">
      <c r="A152" s="1282"/>
      <c r="B152" s="1282"/>
      <c r="C152" s="1282"/>
      <c r="D152" s="1282"/>
      <c r="E152" s="1282"/>
      <c r="F152" s="908"/>
      <c r="G152" s="908"/>
      <c r="H152" s="906"/>
      <c r="I152" s="1282"/>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customHeight="1" hidden="1">
      <c r="A153" s="1282"/>
      <c r="B153" s="1282"/>
      <c r="C153" s="1282"/>
      <c r="D153" s="1282"/>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4" s="492" customFormat="1" ht="15" customHeight="1">
      <c r="A154" s="1282"/>
      <c r="B154" s="1282"/>
      <c r="C154" s="1282"/>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4" s="492" customFormat="1" ht="15" customHeight="1">
      <c r="A155" s="1282"/>
      <c r="B155" s="1282"/>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4" s="492" customFormat="1" ht="15" customHeight="1">
      <c r="A156" s="1282"/>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4"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24:34" ht="17.1" customHeight="1">
      <c r="X158" s="196"/>
      <c r="Y158" s="196"/>
      <c r="Z158" s="196"/>
      <c r="AA158" s="196"/>
      <c r="AB158" s="196"/>
      <c r="AC158" s="196"/>
      <c r="AD158" s="196"/>
      <c r="AE158" s="196"/>
      <c r="AF158" s="196"/>
      <c r="AG158" s="196"/>
      <c r="AH158" s="196"/>
    </row>
    <row r="159" spans="7:34" s="34" customFormat="1" ht="17.1" customHeight="1">
      <c r="G159" s="34" t="s">
        <v>12</v>
      </c>
      <c r="I159" s="34" t="s">
        <v>183</v>
      </c>
      <c r="V159" s="151"/>
      <c r="X159" s="209"/>
      <c r="Y159" s="209"/>
      <c r="Z159" s="209"/>
      <c r="AA159" s="209"/>
      <c r="AB159" s="209"/>
      <c r="AC159" s="209"/>
      <c r="AD159" s="209"/>
      <c r="AE159" s="209"/>
      <c r="AF159" s="209"/>
      <c r="AG159" s="209"/>
      <c r="AH159" s="209"/>
    </row>
    <row r="160" spans="20:34" ht="17.1" customHeight="1">
      <c r="T160" s="116"/>
      <c r="U160" s="40"/>
      <c r="X160" s="196"/>
      <c r="Y160" s="196"/>
      <c r="Z160" s="196"/>
      <c r="AA160" s="196"/>
      <c r="AB160" s="196"/>
      <c r="AC160" s="196"/>
      <c r="AD160" s="196"/>
      <c r="AE160" s="196"/>
      <c r="AF160" s="196"/>
      <c r="AG160" s="196"/>
      <c r="AH160" s="196"/>
    </row>
    <row r="161" spans="1:33" s="493" customFormat="1" ht="22.5">
      <c r="A161" s="1282">
        <v>1</v>
      </c>
      <c r="B161" s="849"/>
      <c r="C161" s="849"/>
      <c r="D161" s="849"/>
      <c r="E161" s="850"/>
      <c r="F161" s="851"/>
      <c r="G161" s="851"/>
      <c r="H161" s="851"/>
      <c r="I161" s="852"/>
      <c r="J161" s="847"/>
      <c r="K161" s="854"/>
      <c r="L161" s="562">
        <f>mergeValue(A161)</f>
        <v>1</v>
      </c>
      <c r="M161" s="610" t="s">
        <v>19</v>
      </c>
      <c r="N161" s="549"/>
      <c r="O161" s="1381"/>
      <c r="P161" s="1382"/>
      <c r="Q161" s="1382"/>
      <c r="R161" s="1382"/>
      <c r="S161" s="1382"/>
      <c r="T161" s="1382"/>
      <c r="U161" s="1382"/>
      <c r="V161" s="1383"/>
      <c r="W161" s="1131" t="s">
        <v>718</v>
      </c>
      <c r="X161" s="554"/>
      <c r="Y161" s="554"/>
      <c r="Z161" s="554"/>
      <c r="AA161" s="554"/>
      <c r="AB161" s="554"/>
      <c r="AC161" s="554"/>
      <c r="AD161" s="554"/>
      <c r="AE161" s="554"/>
      <c r="AF161" s="554"/>
      <c r="AG161" s="554"/>
    </row>
    <row r="162" spans="1:33" s="493" customFormat="1" ht="22.5">
      <c r="A162" s="1282"/>
      <c r="B162" s="1282">
        <v>1</v>
      </c>
      <c r="C162" s="849"/>
      <c r="D162" s="849"/>
      <c r="E162" s="851"/>
      <c r="F162" s="851"/>
      <c r="G162" s="851"/>
      <c r="H162" s="851"/>
      <c r="I162" s="846"/>
      <c r="J162" s="845"/>
      <c r="K162" s="848"/>
      <c r="L162" s="562" t="str">
        <f>mergeValue(A162)&amp;"."&amp;mergeValue(B162)</f>
        <v>1.1</v>
      </c>
      <c r="M162" s="516" t="s">
        <v>15</v>
      </c>
      <c r="N162" s="549"/>
      <c r="O162" s="1381"/>
      <c r="P162" s="1382"/>
      <c r="Q162" s="1382"/>
      <c r="R162" s="1382"/>
      <c r="S162" s="1382"/>
      <c r="T162" s="1382"/>
      <c r="U162" s="1382"/>
      <c r="V162" s="1383"/>
      <c r="W162" s="1131" t="s">
        <v>459</v>
      </c>
      <c r="X162" s="554"/>
      <c r="Y162" s="554"/>
      <c r="Z162" s="554"/>
      <c r="AA162" s="554"/>
      <c r="AB162" s="554"/>
      <c r="AC162" s="554"/>
      <c r="AD162" s="554"/>
      <c r="AE162" s="554"/>
      <c r="AF162" s="554"/>
      <c r="AG162" s="554"/>
    </row>
    <row r="163" spans="1:33" s="493" customFormat="1" ht="22.5">
      <c r="A163" s="1282"/>
      <c r="B163" s="1282"/>
      <c r="C163" s="1282">
        <v>1</v>
      </c>
      <c r="D163" s="849"/>
      <c r="E163" s="851"/>
      <c r="F163" s="851"/>
      <c r="G163" s="851"/>
      <c r="H163" s="851"/>
      <c r="I163" s="853"/>
      <c r="J163" s="845"/>
      <c r="K163" s="848"/>
      <c r="L163" s="562" t="str">
        <f>mergeValue(A163)&amp;"."&amp;mergeValue(B163)&amp;"."&amp;mergeValue(C163)</f>
        <v>1.1.1</v>
      </c>
      <c r="M163" s="517" t="s">
        <v>7</v>
      </c>
      <c r="N163" s="549"/>
      <c r="O163" s="1381"/>
      <c r="P163" s="1382"/>
      <c r="Q163" s="1382"/>
      <c r="R163" s="1382"/>
      <c r="S163" s="1382"/>
      <c r="T163" s="1382"/>
      <c r="U163" s="1382"/>
      <c r="V163" s="1383"/>
      <c r="W163" s="1131" t="s">
        <v>600</v>
      </c>
      <c r="X163" s="554"/>
      <c r="Y163" s="554"/>
      <c r="Z163" s="554"/>
      <c r="AA163" s="554"/>
      <c r="AB163" s="554"/>
      <c r="AC163" s="554"/>
      <c r="AD163" s="554"/>
      <c r="AE163" s="554"/>
      <c r="AF163" s="554"/>
      <c r="AG163" s="554"/>
    </row>
    <row r="164" spans="1:33" s="493" customFormat="1" ht="22.5">
      <c r="A164" s="1282"/>
      <c r="B164" s="1282"/>
      <c r="C164" s="1282"/>
      <c r="D164" s="1282">
        <v>1</v>
      </c>
      <c r="E164" s="851"/>
      <c r="F164" s="851"/>
      <c r="G164" s="851"/>
      <c r="H164" s="851"/>
      <c r="I164" s="853"/>
      <c r="J164" s="845"/>
      <c r="K164" s="848"/>
      <c r="L164" s="562" t="str">
        <f>mergeValue(A164)&amp;"."&amp;mergeValue(B164)&amp;"."&amp;mergeValue(C164)&amp;"."&amp;mergeValue(D164)</f>
        <v>1.1.1.1</v>
      </c>
      <c r="M164" s="518" t="s">
        <v>21</v>
      </c>
      <c r="N164" s="549"/>
      <c r="O164" s="1381"/>
      <c r="P164" s="1382"/>
      <c r="Q164" s="1382"/>
      <c r="R164" s="1382"/>
      <c r="S164" s="1382"/>
      <c r="T164" s="1382"/>
      <c r="U164" s="1382"/>
      <c r="V164" s="1383"/>
      <c r="W164" s="1131" t="s">
        <v>601</v>
      </c>
      <c r="X164" s="554"/>
      <c r="Y164" s="554"/>
      <c r="Z164" s="554"/>
      <c r="AA164" s="554"/>
      <c r="AB164" s="554"/>
      <c r="AC164" s="554"/>
      <c r="AD164" s="554"/>
      <c r="AE164" s="554"/>
      <c r="AF164" s="554"/>
      <c r="AG164" s="554"/>
    </row>
    <row r="165" spans="1:33" s="493" customFormat="1" ht="78.75">
      <c r="A165" s="1282"/>
      <c r="B165" s="1282"/>
      <c r="C165" s="1282"/>
      <c r="D165" s="1282"/>
      <c r="E165" s="1282">
        <v>1</v>
      </c>
      <c r="F165" s="851"/>
      <c r="G165" s="851"/>
      <c r="H165" s="849">
        <v>1</v>
      </c>
      <c r="I165" s="1282">
        <v>1</v>
      </c>
      <c r="J165" s="851"/>
      <c r="K165" s="856"/>
      <c r="L165" s="562" t="str">
        <f>mergeValue(A165)&amp;"."&amp;mergeValue(B165)&amp;"."&amp;mergeValue(C165)&amp;"."&amp;mergeValue(D165)&amp;"."&amp;mergeValue(E165)</f>
        <v>1.1.1.1.1</v>
      </c>
      <c r="M165" s="524" t="s">
        <v>8</v>
      </c>
      <c r="N165" s="550"/>
      <c r="O165" s="1285"/>
      <c r="P165" s="1286"/>
      <c r="Q165" s="1286"/>
      <c r="R165" s="1286"/>
      <c r="S165" s="1286"/>
      <c r="T165" s="1286"/>
      <c r="U165" s="1286"/>
      <c r="V165" s="1287"/>
      <c r="W165" s="1131" t="s">
        <v>719</v>
      </c>
      <c r="X165" s="554"/>
      <c r="Y165" s="554"/>
      <c r="Z165" s="554"/>
      <c r="AA165" s="554"/>
      <c r="AB165" s="554"/>
      <c r="AC165" s="554"/>
      <c r="AD165" s="554"/>
      <c r="AE165" s="554"/>
      <c r="AF165" s="554"/>
      <c r="AG165" s="554"/>
    </row>
    <row r="166" spans="1:33" s="493" customFormat="1" ht="33.75">
      <c r="A166" s="1282"/>
      <c r="B166" s="1282"/>
      <c r="C166" s="1282"/>
      <c r="D166" s="1282"/>
      <c r="E166" s="1282"/>
      <c r="F166" s="1282">
        <v>1</v>
      </c>
      <c r="G166" s="849"/>
      <c r="H166" s="849"/>
      <c r="I166" s="1282"/>
      <c r="J166" s="1282">
        <v>1</v>
      </c>
      <c r="K166" s="857"/>
      <c r="L166" s="562" t="str">
        <f>mergeValue(A166)&amp;"."&amp;mergeValue(B166)&amp;"."&amp;mergeValue(C166)&amp;"."&amp;mergeValue(D166)&amp;"."&amp;mergeValue(E166)&amp;"."&amp;mergeValue(F166)</f>
        <v>1.1.1.1.1.1</v>
      </c>
      <c r="M166" s="525" t="s">
        <v>9</v>
      </c>
      <c r="N166" s="550"/>
      <c r="O166" s="1285"/>
      <c r="P166" s="1286"/>
      <c r="Q166" s="1286"/>
      <c r="R166" s="1286"/>
      <c r="S166" s="1286"/>
      <c r="T166" s="1286"/>
      <c r="U166" s="1286"/>
      <c r="V166" s="1287"/>
      <c r="W166" s="1131" t="s">
        <v>720</v>
      </c>
      <c r="X166" s="554"/>
      <c r="Y166" s="558" t="str">
        <f>strCheckUnique(Z166:Z169)</f>
        <v/>
      </c>
      <c r="Z166" s="554"/>
      <c r="AA166" s="558" t="str">
        <f>IF(O166="","",O166&amp;":_")</f>
        <v/>
      </c>
      <c r="AB166" s="554"/>
      <c r="AC166" s="554"/>
      <c r="AD166" s="554"/>
      <c r="AE166" s="554"/>
      <c r="AF166" s="554"/>
      <c r="AG166" s="554"/>
    </row>
    <row r="167" spans="1:33" s="493" customFormat="1" ht="122.1" customHeight="1">
      <c r="A167" s="1282"/>
      <c r="B167" s="1282"/>
      <c r="C167" s="1282"/>
      <c r="D167" s="1282"/>
      <c r="E167" s="1282"/>
      <c r="F167" s="1282"/>
      <c r="G167" s="849">
        <v>1</v>
      </c>
      <c r="H167" s="849"/>
      <c r="I167" s="1282"/>
      <c r="J167" s="1282"/>
      <c r="K167" s="857">
        <v>1</v>
      </c>
      <c r="L167" s="562" t="str">
        <f>mergeValue(A167)&amp;"."&amp;mergeValue(B167)&amp;"."&amp;mergeValue(C167)&amp;"."&amp;mergeValue(D167)&amp;"."&amp;mergeValue(E167)&amp;"."&amp;mergeValue(F167)&amp;"."&amp;mergeValue(G167)</f>
        <v>1.1.1.1.1.1.1</v>
      </c>
      <c r="M167" s="1016"/>
      <c r="N167" s="555"/>
      <c r="O167" s="1025"/>
      <c r="P167" s="532"/>
      <c r="Q167" s="532"/>
      <c r="R167" s="1288"/>
      <c r="S167" s="1290" t="s">
        <v>83</v>
      </c>
      <c r="T167" s="1288"/>
      <c r="U167" s="1290" t="s">
        <v>83</v>
      </c>
      <c r="V167" s="547"/>
      <c r="W167" s="1300" t="s">
        <v>721</v>
      </c>
      <c r="X167" s="554" t="str">
        <f>strCheckDate(O168:V168)</f>
        <v/>
      </c>
      <c r="Y167" s="558"/>
      <c r="Z167" s="558" t="str">
        <f>IF(M167="","",M167)</f>
        <v/>
      </c>
      <c r="AA167" s="558"/>
      <c r="AB167" s="558"/>
      <c r="AC167" s="558"/>
      <c r="AD167" s="554"/>
      <c r="AE167" s="554"/>
      <c r="AF167" s="554"/>
      <c r="AG167" s="554"/>
    </row>
    <row r="168" spans="1:33" s="493" customFormat="1" ht="11.25" customHeight="1" hidden="1">
      <c r="A168" s="1282"/>
      <c r="B168" s="1282"/>
      <c r="C168" s="1282"/>
      <c r="D168" s="1282"/>
      <c r="E168" s="1282"/>
      <c r="F168" s="1282"/>
      <c r="G168" s="849"/>
      <c r="H168" s="849"/>
      <c r="I168" s="1282"/>
      <c r="J168" s="1282"/>
      <c r="K168" s="857"/>
      <c r="L168" s="569"/>
      <c r="M168" s="615"/>
      <c r="N168" s="555"/>
      <c r="O168" s="553"/>
      <c r="P168" s="532"/>
      <c r="Q168" s="553" t="str">
        <f>R167&amp;"-"&amp;T167</f>
        <v>-</v>
      </c>
      <c r="R168" s="1289"/>
      <c r="S168" s="1290"/>
      <c r="T168" s="1289"/>
      <c r="U168" s="1290"/>
      <c r="V168" s="547"/>
      <c r="W168" s="1301"/>
      <c r="X168" s="554"/>
      <c r="Y168" s="554"/>
      <c r="Z168" s="554"/>
      <c r="AA168" s="554"/>
      <c r="AB168" s="554"/>
      <c r="AC168" s="554"/>
      <c r="AD168" s="554"/>
      <c r="AE168" s="554"/>
      <c r="AF168" s="554"/>
      <c r="AG168" s="554"/>
    </row>
    <row r="169" spans="1:33" s="492" customFormat="1" ht="15" customHeight="1">
      <c r="A169" s="1282"/>
      <c r="B169" s="1282"/>
      <c r="C169" s="1282"/>
      <c r="D169" s="1282"/>
      <c r="E169" s="1282"/>
      <c r="F169" s="1282"/>
      <c r="G169" s="851"/>
      <c r="H169" s="849"/>
      <c r="I169" s="1282"/>
      <c r="J169" s="1282"/>
      <c r="K169" s="856"/>
      <c r="L169" s="508"/>
      <c r="M169" s="527" t="s">
        <v>24</v>
      </c>
      <c r="N169" s="521"/>
      <c r="O169" s="515"/>
      <c r="P169" s="515"/>
      <c r="Q169" s="515"/>
      <c r="R169" s="542"/>
      <c r="S169" s="534"/>
      <c r="T169" s="533"/>
      <c r="U169" s="521"/>
      <c r="V169" s="530"/>
      <c r="W169" s="1302"/>
      <c r="X169" s="556"/>
      <c r="Y169" s="556"/>
      <c r="Z169" s="556"/>
      <c r="AA169" s="556"/>
      <c r="AB169" s="556"/>
      <c r="AC169" s="556"/>
      <c r="AD169" s="556"/>
      <c r="AE169" s="556"/>
      <c r="AF169" s="556"/>
      <c r="AG169" s="556"/>
    </row>
    <row r="170" spans="1:33" s="492" customFormat="1" ht="15" customHeight="1">
      <c r="A170" s="1282"/>
      <c r="B170" s="1282"/>
      <c r="C170" s="1282"/>
      <c r="D170" s="1282"/>
      <c r="E170" s="1282"/>
      <c r="F170" s="851"/>
      <c r="G170" s="851"/>
      <c r="H170" s="849"/>
      <c r="I170" s="1282"/>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2"/>
      <c r="B171" s="1282"/>
      <c r="C171" s="1282"/>
      <c r="D171" s="1282"/>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2"/>
      <c r="B172" s="1282"/>
      <c r="C172" s="1282"/>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2"/>
      <c r="B173" s="1282"/>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2"/>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7:30" s="34" customFormat="1" ht="17.1" customHeight="1">
      <c r="G177" s="34" t="s">
        <v>12</v>
      </c>
      <c r="I177" s="34" t="s">
        <v>207</v>
      </c>
      <c r="AD177" s="151"/>
    </row>
    <row r="178" spans="12:39" ht="17.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33" s="651" customFormat="1" ht="22.5">
      <c r="A179" s="1282">
        <v>1</v>
      </c>
      <c r="B179" s="928"/>
      <c r="C179" s="928"/>
      <c r="D179" s="928"/>
      <c r="E179" s="928"/>
      <c r="F179" s="928"/>
      <c r="G179" s="929"/>
      <c r="H179" s="929"/>
      <c r="I179" s="931"/>
      <c r="J179" s="923"/>
      <c r="K179" s="923"/>
      <c r="L179" s="688">
        <f>mergeValue(A179)</f>
        <v>1</v>
      </c>
      <c r="M179" s="610" t="s">
        <v>19</v>
      </c>
      <c r="N179" s="681"/>
      <c r="O179" s="1381"/>
      <c r="P179" s="1382"/>
      <c r="Q179" s="1382"/>
      <c r="R179" s="1382"/>
      <c r="S179" s="1382"/>
      <c r="T179" s="1382"/>
      <c r="U179" s="1382"/>
      <c r="V179" s="1382"/>
      <c r="W179" s="1383"/>
      <c r="X179" s="1099" t="s">
        <v>718</v>
      </c>
      <c r="Y179" s="683"/>
      <c r="Z179" s="683"/>
      <c r="AA179" s="683"/>
      <c r="AB179" s="683"/>
      <c r="AC179" s="683"/>
      <c r="AD179" s="683"/>
      <c r="AE179" s="683"/>
      <c r="AF179" s="683"/>
      <c r="AG179" s="683"/>
    </row>
    <row r="180" spans="1:33" s="651" customFormat="1" ht="22.5">
      <c r="A180" s="1282"/>
      <c r="B180" s="1282">
        <v>1</v>
      </c>
      <c r="C180" s="928"/>
      <c r="D180" s="928"/>
      <c r="E180" s="928"/>
      <c r="F180" s="928"/>
      <c r="G180" s="933"/>
      <c r="H180" s="930"/>
      <c r="I180" s="935"/>
      <c r="J180" s="920"/>
      <c r="K180" s="919"/>
      <c r="L180" s="688" t="str">
        <f>mergeValue(A180)&amp;"."&amp;mergeValue(B180)</f>
        <v>1.1</v>
      </c>
      <c r="M180" s="658" t="s">
        <v>15</v>
      </c>
      <c r="N180" s="681"/>
      <c r="O180" s="1381"/>
      <c r="P180" s="1382"/>
      <c r="Q180" s="1382"/>
      <c r="R180" s="1382"/>
      <c r="S180" s="1382"/>
      <c r="T180" s="1382"/>
      <c r="U180" s="1382"/>
      <c r="V180" s="1382"/>
      <c r="W180" s="1383"/>
      <c r="X180" s="1099" t="s">
        <v>459</v>
      </c>
      <c r="Y180" s="683"/>
      <c r="Z180" s="683"/>
      <c r="AA180" s="683"/>
      <c r="AB180" s="683"/>
      <c r="AC180" s="683"/>
      <c r="AD180" s="683"/>
      <c r="AE180" s="683"/>
      <c r="AF180" s="683"/>
      <c r="AG180" s="683"/>
    </row>
    <row r="181" spans="1:33" s="651" customFormat="1" ht="22.5">
      <c r="A181" s="1282"/>
      <c r="B181" s="1282"/>
      <c r="C181" s="1282">
        <v>1</v>
      </c>
      <c r="D181" s="928"/>
      <c r="E181" s="928"/>
      <c r="F181" s="928"/>
      <c r="G181" s="933"/>
      <c r="H181" s="930"/>
      <c r="I181" s="936"/>
      <c r="J181" s="920"/>
      <c r="K181" s="919"/>
      <c r="L181" s="688" t="str">
        <f>mergeValue(A181)&amp;"."&amp;mergeValue(B181)&amp;"."&amp;mergeValue(C181)</f>
        <v>1.1.1</v>
      </c>
      <c r="M181" s="659" t="s">
        <v>7</v>
      </c>
      <c r="N181" s="681"/>
      <c r="O181" s="1381"/>
      <c r="P181" s="1382"/>
      <c r="Q181" s="1382"/>
      <c r="R181" s="1382"/>
      <c r="S181" s="1382"/>
      <c r="T181" s="1382"/>
      <c r="U181" s="1382"/>
      <c r="V181" s="1382"/>
      <c r="W181" s="1383"/>
      <c r="X181" s="1099" t="s">
        <v>600</v>
      </c>
      <c r="Y181" s="683"/>
      <c r="Z181" s="683"/>
      <c r="AA181" s="683"/>
      <c r="AB181" s="683"/>
      <c r="AC181" s="683"/>
      <c r="AD181" s="683"/>
      <c r="AE181" s="683"/>
      <c r="AF181" s="683"/>
      <c r="AG181" s="683"/>
    </row>
    <row r="182" spans="1:33" s="651" customFormat="1" ht="22.5">
      <c r="A182" s="1282"/>
      <c r="B182" s="1282"/>
      <c r="C182" s="1282"/>
      <c r="D182" s="1282">
        <v>1</v>
      </c>
      <c r="E182" s="928"/>
      <c r="F182" s="928"/>
      <c r="G182" s="933"/>
      <c r="H182" s="930"/>
      <c r="I182" s="936"/>
      <c r="J182" s="934"/>
      <c r="K182" s="919"/>
      <c r="L182" s="688" t="str">
        <f>mergeValue(A182)&amp;"."&amp;mergeValue(B182)&amp;"."&amp;mergeValue(C182)&amp;"."&amp;mergeValue(D182)</f>
        <v>1.1.1.1</v>
      </c>
      <c r="M182" s="660" t="s">
        <v>21</v>
      </c>
      <c r="N182" s="681"/>
      <c r="O182" s="1381"/>
      <c r="P182" s="1382"/>
      <c r="Q182" s="1382"/>
      <c r="R182" s="1382"/>
      <c r="S182" s="1382"/>
      <c r="T182" s="1382"/>
      <c r="U182" s="1382"/>
      <c r="V182" s="1382"/>
      <c r="W182" s="1383"/>
      <c r="X182" s="968" t="s">
        <v>623</v>
      </c>
      <c r="Y182" s="683"/>
      <c r="Z182" s="683"/>
      <c r="AA182" s="683"/>
      <c r="AB182" s="683"/>
      <c r="AC182" s="683"/>
      <c r="AD182" s="683"/>
      <c r="AE182" s="683"/>
      <c r="AF182" s="683"/>
      <c r="AG182" s="683"/>
    </row>
    <row r="183" spans="1:33" s="651" customFormat="1" ht="56.25" customHeight="1">
      <c r="A183" s="1282"/>
      <c r="B183" s="1282"/>
      <c r="C183" s="1282"/>
      <c r="D183" s="1282"/>
      <c r="E183" s="928">
        <v>1</v>
      </c>
      <c r="F183" s="928"/>
      <c r="G183" s="933"/>
      <c r="H183" s="930"/>
      <c r="I183" s="936"/>
      <c r="J183" s="934"/>
      <c r="K183" s="924"/>
      <c r="L183" s="688" t="str">
        <f>mergeValue(A183)&amp;"."&amp;mergeValue(B183)&amp;"."&amp;mergeValue(C183)&amp;"."&amp;mergeValue(D183)&amp;"."&amp;mergeValue(E183)</f>
        <v>1.1.1.1.1</v>
      </c>
      <c r="M183" s="1019"/>
      <c r="N183" s="656"/>
      <c r="O183" s="1021"/>
      <c r="P183" s="1022"/>
      <c r="Q183" s="638"/>
      <c r="R183" s="638"/>
      <c r="S183" s="1038"/>
      <c r="T183" s="619" t="s">
        <v>83</v>
      </c>
      <c r="U183" s="1038"/>
      <c r="V183" s="619" t="s">
        <v>83</v>
      </c>
      <c r="W183" s="690"/>
      <c r="X183" s="1300" t="s">
        <v>748</v>
      </c>
      <c r="Y183" s="683" t="str">
        <f>strCheckDateTwo(N183:W183)</f>
        <v/>
      </c>
      <c r="Z183" s="683"/>
      <c r="AA183" s="683"/>
      <c r="AB183" s="683"/>
      <c r="AC183" s="683"/>
      <c r="AD183" s="683"/>
      <c r="AE183" s="683"/>
      <c r="AF183" s="683"/>
      <c r="AG183" s="683"/>
    </row>
    <row r="184" spans="1:33" s="651" customFormat="1" ht="14.25" customHeight="1" hidden="1">
      <c r="A184" s="1282"/>
      <c r="B184" s="1282"/>
      <c r="C184" s="1282"/>
      <c r="D184" s="1282"/>
      <c r="E184" s="928"/>
      <c r="F184" s="928"/>
      <c r="G184" s="933"/>
      <c r="H184" s="930"/>
      <c r="I184" s="936"/>
      <c r="J184" s="934"/>
      <c r="K184" s="924"/>
      <c r="L184" s="679"/>
      <c r="M184" s="666"/>
      <c r="N184" s="615"/>
      <c r="O184" s="615"/>
      <c r="P184" s="615"/>
      <c r="Q184" s="615"/>
      <c r="R184" s="682" t="str">
        <f>S183&amp;"-"&amp;U183</f>
        <v>-</v>
      </c>
      <c r="S184" s="691"/>
      <c r="T184" s="684"/>
      <c r="U184" s="691"/>
      <c r="V184" s="615"/>
      <c r="W184" s="615"/>
      <c r="X184" s="1301"/>
      <c r="Y184" s="683"/>
      <c r="Z184" s="683"/>
      <c r="AA184" s="683"/>
      <c r="AB184" s="683"/>
      <c r="AC184" s="683"/>
      <c r="AD184" s="683"/>
      <c r="AE184" s="683"/>
      <c r="AF184" s="683"/>
      <c r="AG184" s="683"/>
    </row>
    <row r="185" spans="1:33" s="651" customFormat="1" ht="15" customHeight="1">
      <c r="A185" s="1282"/>
      <c r="B185" s="1282"/>
      <c r="C185" s="1282"/>
      <c r="D185" s="1282"/>
      <c r="E185" s="928"/>
      <c r="F185" s="928"/>
      <c r="G185" s="933"/>
      <c r="H185" s="930"/>
      <c r="I185" s="936"/>
      <c r="J185" s="934"/>
      <c r="K185" s="924"/>
      <c r="L185" s="654"/>
      <c r="M185" s="663" t="s">
        <v>5</v>
      </c>
      <c r="N185" s="661"/>
      <c r="O185" s="657"/>
      <c r="P185" s="657"/>
      <c r="Q185" s="657"/>
      <c r="R185" s="657"/>
      <c r="S185" s="673"/>
      <c r="T185" s="669"/>
      <c r="U185" s="668"/>
      <c r="V185" s="661"/>
      <c r="W185" s="661"/>
      <c r="X185" s="1302"/>
      <c r="Y185" s="683"/>
      <c r="Z185" s="683"/>
      <c r="AA185" s="683"/>
      <c r="AB185" s="683"/>
      <c r="AC185" s="683"/>
      <c r="AD185" s="683"/>
      <c r="AE185" s="683"/>
      <c r="AF185" s="683"/>
      <c r="AG185" s="683"/>
    </row>
    <row r="186" spans="1:33" s="650" customFormat="1" ht="15" customHeight="1">
      <c r="A186" s="1282"/>
      <c r="B186" s="1282"/>
      <c r="C186" s="1282"/>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33" s="650" customFormat="1" ht="15" customHeight="1">
      <c r="A187" s="1282"/>
      <c r="B187" s="1282"/>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33" s="650" customFormat="1" ht="15" customHeight="1">
      <c r="A188" s="1282"/>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33"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7: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7:20" s="34" customFormat="1" ht="17.1" customHeight="1">
      <c r="G191" s="34" t="s">
        <v>12</v>
      </c>
      <c r="I191" s="34" t="s">
        <v>208</v>
      </c>
      <c r="T191" s="151"/>
    </row>
    <row r="192" spans="12:38" ht="17.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4" s="651" customFormat="1" ht="22.5">
      <c r="A193" s="1282">
        <v>1</v>
      </c>
      <c r="B193" s="963"/>
      <c r="C193" s="963"/>
      <c r="D193" s="963"/>
      <c r="E193" s="963"/>
      <c r="F193" s="956"/>
      <c r="G193" s="962"/>
      <c r="H193" s="962"/>
      <c r="I193" s="944"/>
      <c r="J193" s="943"/>
      <c r="K193" s="943"/>
      <c r="L193" s="688">
        <f>mergeValue(A193)</f>
        <v>1</v>
      </c>
      <c r="M193" s="610" t="s">
        <v>19</v>
      </c>
      <c r="N193" s="1389"/>
      <c r="O193" s="1390"/>
      <c r="P193" s="1390"/>
      <c r="Q193" s="1390"/>
      <c r="R193" s="1390"/>
      <c r="S193" s="1390"/>
      <c r="T193" s="1390"/>
      <c r="U193" s="1390"/>
      <c r="V193" s="1390"/>
      <c r="W193" s="1390"/>
      <c r="X193" s="1390"/>
      <c r="Y193" s="1390"/>
      <c r="Z193" s="1390"/>
      <c r="AA193" s="1390"/>
      <c r="AB193" s="1390"/>
      <c r="AC193" s="1390"/>
      <c r="AD193" s="1390"/>
      <c r="AE193" s="1390"/>
      <c r="AF193" s="1391"/>
      <c r="AG193" s="1099" t="s">
        <v>718</v>
      </c>
      <c r="AH193" s="683"/>
      <c r="AI193" s="683"/>
      <c r="AJ193" s="683"/>
      <c r="AK193" s="683"/>
      <c r="AL193" s="683"/>
      <c r="AM193" s="683"/>
      <c r="AN193" s="683"/>
      <c r="AO193" s="683"/>
      <c r="AP193" s="683"/>
      <c r="AQ193" s="683"/>
      <c r="AR193" s="683"/>
    </row>
    <row r="194" spans="1:44" s="651" customFormat="1" ht="22.5">
      <c r="A194" s="1282"/>
      <c r="B194" s="1282">
        <v>1</v>
      </c>
      <c r="C194" s="963"/>
      <c r="D194" s="963"/>
      <c r="E194" s="963"/>
      <c r="F194" s="956"/>
      <c r="G194" s="965"/>
      <c r="H194" s="966"/>
      <c r="I194" s="945"/>
      <c r="J194" s="940"/>
      <c r="K194" s="938"/>
      <c r="L194" s="688" t="str">
        <f>mergeValue(A194)&amp;"."&amp;mergeValue(B194)</f>
        <v>1.1</v>
      </c>
      <c r="M194" s="658" t="s">
        <v>15</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9" t="s">
        <v>459</v>
      </c>
      <c r="AH194" s="683"/>
      <c r="AI194" s="683"/>
      <c r="AJ194" s="683"/>
      <c r="AK194" s="683"/>
      <c r="AL194" s="683"/>
      <c r="AM194" s="683"/>
      <c r="AN194" s="683"/>
      <c r="AO194" s="683"/>
      <c r="AP194" s="683"/>
      <c r="AQ194" s="683"/>
      <c r="AR194" s="683"/>
    </row>
    <row r="195" spans="1:44" s="651" customFormat="1" ht="22.5">
      <c r="A195" s="1282"/>
      <c r="B195" s="1282"/>
      <c r="C195" s="1282">
        <v>1</v>
      </c>
      <c r="D195" s="963"/>
      <c r="E195" s="963"/>
      <c r="F195" s="956"/>
      <c r="G195" s="965"/>
      <c r="H195" s="966"/>
      <c r="I195" s="945"/>
      <c r="J195" s="940"/>
      <c r="K195" s="938"/>
      <c r="L195" s="688" t="str">
        <f>mergeValue(A195)&amp;"."&amp;mergeValue(B195)&amp;"."&amp;mergeValue(C195)</f>
        <v>1.1.1</v>
      </c>
      <c r="M195" s="659" t="s">
        <v>7</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9" t="s">
        <v>600</v>
      </c>
      <c r="AH195" s="683"/>
      <c r="AI195" s="683"/>
      <c r="AJ195" s="683"/>
      <c r="AK195" s="683"/>
      <c r="AL195" s="683"/>
      <c r="AM195" s="683"/>
      <c r="AN195" s="683"/>
      <c r="AO195" s="683"/>
      <c r="AP195" s="683"/>
      <c r="AQ195" s="683"/>
      <c r="AR195" s="683"/>
    </row>
    <row r="196" spans="1:44" s="651" customFormat="1" ht="15" customHeight="1">
      <c r="A196" s="1282"/>
      <c r="B196" s="1282"/>
      <c r="C196" s="1282"/>
      <c r="D196" s="1282">
        <v>1</v>
      </c>
      <c r="E196" s="963"/>
      <c r="F196" s="956"/>
      <c r="G196" s="965"/>
      <c r="H196" s="966"/>
      <c r="I196" s="945"/>
      <c r="J196" s="940"/>
      <c r="K196" s="938"/>
      <c r="L196" s="688" t="str">
        <f>mergeValue(A196)&amp;"."&amp;mergeValue(B196)&amp;"."&amp;mergeValue(C196)&amp;"."&amp;mergeValue(D196)</f>
        <v>1.1.1.1</v>
      </c>
      <c r="M196" s="660" t="s">
        <v>21</v>
      </c>
      <c r="N196" s="1392"/>
      <c r="O196" s="1393"/>
      <c r="P196" s="1393"/>
      <c r="Q196" s="1393"/>
      <c r="R196" s="1393"/>
      <c r="S196" s="1393"/>
      <c r="T196" s="1393"/>
      <c r="U196" s="1393"/>
      <c r="V196" s="1393"/>
      <c r="W196" s="1393"/>
      <c r="X196" s="1393"/>
      <c r="Y196" s="1393"/>
      <c r="Z196" s="1393"/>
      <c r="AA196" s="1393"/>
      <c r="AB196" s="1393"/>
      <c r="AC196" s="1393"/>
      <c r="AD196" s="1393"/>
      <c r="AE196" s="1393"/>
      <c r="AF196" s="1394"/>
      <c r="AG196" s="1099" t="s">
        <v>623</v>
      </c>
      <c r="AH196" s="683"/>
      <c r="AI196" s="683"/>
      <c r="AJ196" s="683"/>
      <c r="AK196" s="683"/>
      <c r="AL196" s="683"/>
      <c r="AM196" s="683"/>
      <c r="AN196" s="683"/>
      <c r="AO196" s="683"/>
      <c r="AP196" s="683"/>
      <c r="AQ196" s="683"/>
      <c r="AR196" s="683"/>
    </row>
    <row r="197" spans="1:44" s="651" customFormat="1" ht="17.1" customHeight="1">
      <c r="A197" s="1282"/>
      <c r="B197" s="1282"/>
      <c r="C197" s="1282"/>
      <c r="D197" s="1282"/>
      <c r="E197" s="1282">
        <v>1</v>
      </c>
      <c r="F197" s="956"/>
      <c r="G197" s="965"/>
      <c r="H197" s="966"/>
      <c r="I197" s="967"/>
      <c r="J197" s="957"/>
      <c r="K197" s="1242"/>
      <c r="L197" s="1342" t="str">
        <f>mergeValue(A197)&amp;"."&amp;mergeValue(B197)&amp;"."&amp;mergeValue(C197)&amp;"."&amp;mergeValue(D197)&amp;"."&amp;mergeValue(E197)</f>
        <v>1.1.1.1.1</v>
      </c>
      <c r="M197" s="1343"/>
      <c r="N197" s="1290" t="s">
        <v>83</v>
      </c>
      <c r="O197" s="1349"/>
      <c r="P197" s="1347">
        <v>1</v>
      </c>
      <c r="Q197" s="1414"/>
      <c r="R197" s="1290" t="s">
        <v>83</v>
      </c>
      <c r="S197" s="1349"/>
      <c r="T197" s="1347">
        <v>1</v>
      </c>
      <c r="U197" s="1414"/>
      <c r="V197" s="1290" t="s">
        <v>83</v>
      </c>
      <c r="W197" s="666"/>
      <c r="X197" s="655">
        <v>1</v>
      </c>
      <c r="Y197" s="1042"/>
      <c r="Z197" s="638"/>
      <c r="AA197" s="638"/>
      <c r="AB197" s="1288"/>
      <c r="AC197" s="1290" t="s">
        <v>83</v>
      </c>
      <c r="AD197" s="1288"/>
      <c r="AE197" s="1290" t="s">
        <v>83</v>
      </c>
      <c r="AF197" s="680"/>
      <c r="AG197" s="1344"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4" s="651" customFormat="1" ht="17.1" customHeight="1">
      <c r="A198" s="1282"/>
      <c r="B198" s="1282"/>
      <c r="C198" s="1282"/>
      <c r="D198" s="1282"/>
      <c r="E198" s="1282"/>
      <c r="F198" s="956"/>
      <c r="G198" s="965"/>
      <c r="H198" s="966"/>
      <c r="I198" s="967"/>
      <c r="J198" s="957"/>
      <c r="K198" s="1242"/>
      <c r="L198" s="1342"/>
      <c r="M198" s="1343"/>
      <c r="N198" s="1290"/>
      <c r="O198" s="1349"/>
      <c r="P198" s="1347"/>
      <c r="Q198" s="1414"/>
      <c r="R198" s="1290"/>
      <c r="S198" s="1349"/>
      <c r="T198" s="1347"/>
      <c r="U198" s="1414"/>
      <c r="V198" s="1290"/>
      <c r="W198" s="689"/>
      <c r="X198" s="670"/>
      <c r="Y198" s="670"/>
      <c r="Z198" s="672"/>
      <c r="AA198" s="572" t="str">
        <f>AB197&amp;"-"&amp;AD197</f>
        <v>-</v>
      </c>
      <c r="AB198" s="1289"/>
      <c r="AC198" s="1290"/>
      <c r="AD198" s="1289"/>
      <c r="AE198" s="1290"/>
      <c r="AF198" s="639"/>
      <c r="AG198" s="1345"/>
      <c r="AH198" s="683"/>
      <c r="AI198" s="686"/>
      <c r="AJ198" s="686"/>
      <c r="AK198" s="686"/>
      <c r="AL198" s="686"/>
      <c r="AM198" s="686"/>
      <c r="AN198" s="686"/>
      <c r="AO198" s="683"/>
      <c r="AP198" s="683"/>
      <c r="AQ198" s="683"/>
      <c r="AR198" s="683"/>
    </row>
    <row r="199" spans="1:44" s="651" customFormat="1" ht="17.1" customHeight="1">
      <c r="A199" s="1282"/>
      <c r="B199" s="1282"/>
      <c r="C199" s="1282"/>
      <c r="D199" s="1282"/>
      <c r="E199" s="1282"/>
      <c r="F199" s="956"/>
      <c r="G199" s="965"/>
      <c r="H199" s="966"/>
      <c r="I199" s="967"/>
      <c r="J199" s="957"/>
      <c r="K199" s="1242"/>
      <c r="L199" s="1342"/>
      <c r="M199" s="1343"/>
      <c r="N199" s="1290"/>
      <c r="O199" s="1349"/>
      <c r="P199" s="1347"/>
      <c r="Q199" s="1414"/>
      <c r="R199" s="1290"/>
      <c r="S199" s="571"/>
      <c r="T199" s="664"/>
      <c r="U199" s="670"/>
      <c r="V199" s="671"/>
      <c r="W199" s="671"/>
      <c r="X199" s="671"/>
      <c r="Y199" s="671"/>
      <c r="Z199" s="672"/>
      <c r="AA199" s="672"/>
      <c r="AB199" s="673"/>
      <c r="AC199" s="669"/>
      <c r="AD199" s="669"/>
      <c r="AE199" s="673"/>
      <c r="AF199" s="669"/>
      <c r="AG199" s="1345"/>
      <c r="AH199" s="683"/>
      <c r="AI199" s="686"/>
      <c r="AJ199" s="686"/>
      <c r="AK199" s="686"/>
      <c r="AL199" s="686"/>
      <c r="AM199" s="686"/>
      <c r="AN199" s="686"/>
      <c r="AO199" s="683"/>
      <c r="AP199" s="683"/>
      <c r="AQ199" s="683"/>
      <c r="AR199" s="683"/>
    </row>
    <row r="200" spans="1:44" s="651" customFormat="1" ht="17.1" customHeight="1">
      <c r="A200" s="1282"/>
      <c r="B200" s="1282"/>
      <c r="C200" s="1282"/>
      <c r="D200" s="1282"/>
      <c r="E200" s="1282"/>
      <c r="F200" s="956"/>
      <c r="G200" s="965"/>
      <c r="H200" s="966"/>
      <c r="I200" s="967"/>
      <c r="J200" s="957"/>
      <c r="K200" s="1242"/>
      <c r="L200" s="1342"/>
      <c r="M200" s="1343"/>
      <c r="N200" s="1290"/>
      <c r="O200" s="674"/>
      <c r="P200" s="676"/>
      <c r="Q200" s="675"/>
      <c r="R200" s="671"/>
      <c r="S200" s="671"/>
      <c r="T200" s="671"/>
      <c r="U200" s="671"/>
      <c r="V200" s="671"/>
      <c r="W200" s="671"/>
      <c r="X200" s="671"/>
      <c r="Y200" s="671"/>
      <c r="Z200" s="672"/>
      <c r="AA200" s="672"/>
      <c r="AB200" s="673"/>
      <c r="AC200" s="669"/>
      <c r="AD200" s="669"/>
      <c r="AE200" s="673"/>
      <c r="AF200" s="669"/>
      <c r="AG200" s="1345"/>
      <c r="AH200" s="683"/>
      <c r="AI200" s="686"/>
      <c r="AJ200" s="686"/>
      <c r="AK200" s="686"/>
      <c r="AL200" s="686"/>
      <c r="AM200" s="686"/>
      <c r="AN200" s="686"/>
      <c r="AO200" s="683"/>
      <c r="AP200" s="683"/>
      <c r="AQ200" s="683"/>
      <c r="AR200" s="683"/>
    </row>
    <row r="201" spans="1:44" s="650" customFormat="1" ht="15" customHeight="1">
      <c r="A201" s="1282"/>
      <c r="B201" s="1282"/>
      <c r="C201" s="1282"/>
      <c r="D201" s="1282"/>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6"/>
      <c r="AH201" s="685"/>
      <c r="AI201" s="685"/>
      <c r="AJ201" s="687"/>
      <c r="AK201" s="687"/>
      <c r="AL201" s="687"/>
      <c r="AM201" s="687"/>
      <c r="AN201" s="687"/>
      <c r="AO201" s="685"/>
      <c r="AP201" s="685"/>
      <c r="AQ201" s="685"/>
      <c r="AR201" s="685"/>
    </row>
    <row r="202" spans="1:44" s="650" customFormat="1" ht="15" customHeight="1">
      <c r="A202" s="1282"/>
      <c r="B202" s="1282"/>
      <c r="C202" s="1282"/>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4" s="650" customFormat="1" ht="15" customHeight="1">
      <c r="A203" s="1282"/>
      <c r="B203" s="1282"/>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4" s="650" customFormat="1" ht="15" customHeight="1">
      <c r="A204" s="1282"/>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4"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7: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7:46" ht="15" customHeight="1">
      <c r="G207" s="149"/>
      <c r="H207" s="150"/>
      <c r="I207" s="150"/>
      <c r="J207" s="80"/>
      <c r="K207" s="150"/>
      <c r="L207" s="150"/>
      <c r="M207" s="150"/>
      <c r="N207" s="150"/>
      <c r="O207" s="150"/>
      <c r="P207" s="150"/>
      <c r="Q207" s="1284"/>
      <c r="R207" s="150"/>
      <c r="S207" s="150"/>
      <c r="T207" s="150"/>
      <c r="U207" s="1284"/>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7:29" ht="15" customHeight="1">
      <c r="G208" s="149"/>
      <c r="H208" s="150"/>
      <c r="I208" s="150"/>
      <c r="J208" s="80"/>
      <c r="K208" s="150"/>
      <c r="L208" s="150"/>
      <c r="M208" s="150"/>
      <c r="N208" s="150"/>
      <c r="O208" s="150"/>
      <c r="P208" s="150"/>
      <c r="Q208" s="1284"/>
      <c r="R208" s="150"/>
      <c r="S208" s="150"/>
      <c r="T208" s="150"/>
      <c r="U208" s="1284"/>
      <c r="V208" s="150"/>
      <c r="W208" s="150"/>
      <c r="X208" s="150"/>
      <c r="Y208" s="150"/>
      <c r="Z208" s="150"/>
      <c r="AA208" s="150"/>
      <c r="AB208" s="150"/>
      <c r="AC208" s="150"/>
    </row>
    <row r="209" spans="7:30" ht="15" customHeight="1">
      <c r="G209" s="149"/>
      <c r="H209" s="150"/>
      <c r="I209" s="150"/>
      <c r="J209" s="80"/>
      <c r="K209" s="150"/>
      <c r="L209" s="150"/>
      <c r="M209" s="150"/>
      <c r="N209" s="150"/>
      <c r="O209" s="150"/>
      <c r="Q209" s="1284"/>
      <c r="V209" s="150"/>
      <c r="W209" s="150"/>
      <c r="X209" s="150"/>
      <c r="Z209" s="150"/>
      <c r="AA209" s="150"/>
      <c r="AB209" s="150"/>
      <c r="AC209" s="693"/>
      <c r="AD209" s="150"/>
    </row>
    <row r="210" spans="7:31"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5" t="s">
        <v>84</v>
      </c>
      <c r="O211" s="1349"/>
      <c r="P211" s="1347">
        <v>1</v>
      </c>
      <c r="Q211" s="1384"/>
      <c r="R211" s="1290" t="s">
        <v>83</v>
      </c>
      <c r="S211" s="1387"/>
      <c r="T211" s="1416">
        <v>1</v>
      </c>
      <c r="U211" s="1285"/>
      <c r="V211" s="1290"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5"/>
      <c r="O212" s="1349"/>
      <c r="P212" s="1347"/>
      <c r="Q212" s="1384"/>
      <c r="R212" s="1290"/>
      <c r="S212" s="1388"/>
      <c r="T212" s="1417"/>
      <c r="U212" s="1285"/>
      <c r="V212" s="1290"/>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5"/>
      <c r="O213" s="1349"/>
      <c r="P213" s="1347"/>
      <c r="Q213" s="1384"/>
      <c r="R213" s="1290"/>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0"/>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24" s="35" customFormat="1" ht="17.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24:36" s="705" customFormat="1" ht="18.75" customHeight="1">
      <c r="X217" s="685"/>
      <c r="Y217" s="685"/>
      <c r="Z217" s="685"/>
      <c r="AA217" s="685"/>
      <c r="AB217" s="685"/>
      <c r="AC217" s="685"/>
      <c r="AD217" s="685"/>
      <c r="AE217" s="685"/>
      <c r="AF217" s="685"/>
      <c r="AG217" s="685"/>
      <c r="AH217" s="685"/>
      <c r="AI217" s="685"/>
      <c r="AJ217" s="685"/>
    </row>
    <row r="218" spans="7:36" s="34" customFormat="1" ht="17.1" customHeight="1">
      <c r="G218" s="34" t="s">
        <v>12</v>
      </c>
      <c r="I218" s="34" t="s">
        <v>652</v>
      </c>
      <c r="V218" s="151"/>
      <c r="X218" s="209"/>
      <c r="Y218" s="209"/>
      <c r="Z218" s="209"/>
      <c r="AA218" s="209"/>
      <c r="AB218" s="209"/>
      <c r="AC218" s="209"/>
      <c r="AD218" s="209"/>
      <c r="AE218" s="209"/>
      <c r="AF218" s="209"/>
      <c r="AG218" s="209"/>
      <c r="AH218" s="209"/>
      <c r="AI218" s="209"/>
      <c r="AJ218" s="209"/>
    </row>
    <row r="219" spans="12:36" s="705" customFormat="1" ht="17.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36" s="751" customFormat="1" ht="22.5">
      <c r="A220" s="1282">
        <v>1</v>
      </c>
      <c r="B220" s="831"/>
      <c r="C220" s="831"/>
      <c r="D220" s="831"/>
      <c r="E220" s="832"/>
      <c r="F220" s="833"/>
      <c r="G220" s="833"/>
      <c r="H220" s="833"/>
      <c r="I220" s="834"/>
      <c r="J220" s="829"/>
      <c r="K220" s="836"/>
      <c r="L220" s="744">
        <f>mergeValue(A220)</f>
        <v>1</v>
      </c>
      <c r="M220" s="610" t="s">
        <v>19</v>
      </c>
      <c r="N220" s="615"/>
      <c r="O220" s="1378"/>
      <c r="P220" s="1379"/>
      <c r="Q220" s="1379"/>
      <c r="R220" s="1379"/>
      <c r="S220" s="1379"/>
      <c r="T220" s="1379"/>
      <c r="U220" s="1379"/>
      <c r="V220" s="1380"/>
      <c r="W220" s="1131" t="s">
        <v>718</v>
      </c>
      <c r="X220" s="759"/>
      <c r="Y220" s="777"/>
      <c r="Z220" s="777" t="str">
        <f t="shared" si="3" ref="Z220:Z233">IF(M220="","",M220)</f>
        <v>Наименование тарифа</v>
      </c>
      <c r="AA220" s="777"/>
      <c r="AB220" s="777"/>
      <c r="AC220" s="777"/>
      <c r="AD220" s="759"/>
      <c r="AE220" s="759"/>
      <c r="AF220" s="759"/>
      <c r="AG220" s="759"/>
      <c r="AH220" s="759"/>
      <c r="AI220" s="759"/>
      <c r="AJ220" s="759"/>
    </row>
    <row r="221" spans="1:36" s="751" customFormat="1" ht="22.5">
      <c r="A221" s="1282"/>
      <c r="B221" s="1282">
        <v>1</v>
      </c>
      <c r="C221" s="831"/>
      <c r="D221" s="831"/>
      <c r="E221" s="833"/>
      <c r="F221" s="833"/>
      <c r="G221" s="833"/>
      <c r="H221" s="833"/>
      <c r="I221" s="828"/>
      <c r="J221" s="827"/>
      <c r="K221" s="830"/>
      <c r="L221" s="744" t="str">
        <f>mergeValue(A221)&amp;"."&amp;mergeValue(B221)</f>
        <v>1.1</v>
      </c>
      <c r="M221" s="658" t="s">
        <v>15</v>
      </c>
      <c r="N221" s="615"/>
      <c r="O221" s="1378"/>
      <c r="P221" s="1379"/>
      <c r="Q221" s="1379"/>
      <c r="R221" s="1379"/>
      <c r="S221" s="1379"/>
      <c r="T221" s="1379"/>
      <c r="U221" s="1379"/>
      <c r="V221" s="1380"/>
      <c r="W221" s="1131"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36" s="751" customFormat="1" ht="22.5">
      <c r="A222" s="1282"/>
      <c r="B222" s="1282"/>
      <c r="C222" s="1282">
        <v>1</v>
      </c>
      <c r="D222" s="831"/>
      <c r="E222" s="833"/>
      <c r="F222" s="833"/>
      <c r="G222" s="833"/>
      <c r="H222" s="833"/>
      <c r="I222" s="835"/>
      <c r="J222" s="827"/>
      <c r="K222" s="830"/>
      <c r="L222" s="744" t="str">
        <f>mergeValue(A222)&amp;"."&amp;mergeValue(B222)&amp;"."&amp;mergeValue(C222)</f>
        <v>1.1.1</v>
      </c>
      <c r="M222" s="659" t="s">
        <v>7</v>
      </c>
      <c r="N222" s="615"/>
      <c r="O222" s="1378"/>
      <c r="P222" s="1379"/>
      <c r="Q222" s="1379"/>
      <c r="R222" s="1379"/>
      <c r="S222" s="1379"/>
      <c r="T222" s="1379"/>
      <c r="U222" s="1379"/>
      <c r="V222" s="1380"/>
      <c r="W222" s="1131"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36" s="751" customFormat="1" ht="22.5">
      <c r="A223" s="1282"/>
      <c r="B223" s="1282"/>
      <c r="C223" s="1282"/>
      <c r="D223" s="1282">
        <v>1</v>
      </c>
      <c r="E223" s="833"/>
      <c r="F223" s="833"/>
      <c r="G223" s="833"/>
      <c r="H223" s="833"/>
      <c r="I223" s="835"/>
      <c r="J223" s="827"/>
      <c r="K223" s="830"/>
      <c r="L223" s="744" t="str">
        <f>mergeValue(A223)&amp;"."&amp;mergeValue(B223)&amp;"."&amp;mergeValue(C223)&amp;"."&amp;mergeValue(D223)</f>
        <v>1.1.1.1</v>
      </c>
      <c r="M223" s="660" t="s">
        <v>21</v>
      </c>
      <c r="N223" s="615"/>
      <c r="O223" s="1378"/>
      <c r="P223" s="1379"/>
      <c r="Q223" s="1379"/>
      <c r="R223" s="1379"/>
      <c r="S223" s="1379"/>
      <c r="T223" s="1379"/>
      <c r="U223" s="1379"/>
      <c r="V223" s="1380"/>
      <c r="W223" s="1131"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36" s="751" customFormat="1" ht="78.75">
      <c r="A224" s="1282"/>
      <c r="B224" s="1282"/>
      <c r="C224" s="1282"/>
      <c r="D224" s="1282"/>
      <c r="E224" s="1282">
        <v>1</v>
      </c>
      <c r="F224" s="833"/>
      <c r="G224" s="833"/>
      <c r="H224" s="831">
        <v>1</v>
      </c>
      <c r="I224" s="1282">
        <v>1</v>
      </c>
      <c r="J224" s="833"/>
      <c r="K224" s="838"/>
      <c r="L224" s="744" t="str">
        <f>mergeValue(A224)&amp;"."&amp;mergeValue(B224)&amp;"."&amp;mergeValue(C224)&amp;"."&amp;mergeValue(D224)&amp;"."&amp;mergeValue(E224)</f>
        <v>1.1.1.1.1</v>
      </c>
      <c r="M224" s="524" t="s">
        <v>8</v>
      </c>
      <c r="N224" s="615"/>
      <c r="O224" s="1285"/>
      <c r="P224" s="1286"/>
      <c r="Q224" s="1286"/>
      <c r="R224" s="1286"/>
      <c r="S224" s="1286"/>
      <c r="T224" s="1286"/>
      <c r="U224" s="1286"/>
      <c r="V224" s="1287"/>
      <c r="W224" s="1131"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2"/>
      <c r="B225" s="1282"/>
      <c r="C225" s="1282"/>
      <c r="D225" s="1282"/>
      <c r="E225" s="1282"/>
      <c r="F225" s="1282">
        <v>1</v>
      </c>
      <c r="G225" s="831"/>
      <c r="H225" s="831"/>
      <c r="I225" s="1282"/>
      <c r="J225" s="1282">
        <v>1</v>
      </c>
      <c r="K225" s="839"/>
      <c r="L225" s="744" t="str">
        <f>mergeValue(A225)&amp;"."&amp;mergeValue(B225)&amp;"."&amp;mergeValue(C225)&amp;"."&amp;mergeValue(D225)&amp;"."&amp;mergeValue(E225)&amp;"."&amp;mergeValue(F225)</f>
        <v>1.1.1.1.1.1</v>
      </c>
      <c r="M225" s="525" t="s">
        <v>9</v>
      </c>
      <c r="N225" s="615"/>
      <c r="O225" s="1285"/>
      <c r="P225" s="1286"/>
      <c r="Q225" s="1286"/>
      <c r="R225" s="1286"/>
      <c r="S225" s="1286"/>
      <c r="T225" s="1286"/>
      <c r="U225" s="1286"/>
      <c r="V225" s="1287"/>
      <c r="W225" s="1131"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2"/>
      <c r="B226" s="1282"/>
      <c r="C226" s="1282"/>
      <c r="D226" s="1282"/>
      <c r="E226" s="1282"/>
      <c r="F226" s="1282"/>
      <c r="G226" s="831">
        <v>1</v>
      </c>
      <c r="H226" s="831"/>
      <c r="I226" s="1282"/>
      <c r="J226" s="1282"/>
      <c r="K226" s="839">
        <v>1</v>
      </c>
      <c r="L226" s="744" t="str">
        <f>mergeValue(A226)&amp;"."&amp;mergeValue(B226)&amp;"."&amp;mergeValue(C226)&amp;"."&amp;mergeValue(D226)&amp;"."&amp;mergeValue(E226)&amp;"."&amp;mergeValue(F226)&amp;"."&amp;mergeValue(G226)</f>
        <v>1.1.1.1.1.1.1</v>
      </c>
      <c r="M226" s="1016"/>
      <c r="N226" s="615"/>
      <c r="O226" s="726"/>
      <c r="P226" s="726"/>
      <c r="Q226" s="726"/>
      <c r="R226" s="1289"/>
      <c r="S226" s="1290" t="s">
        <v>83</v>
      </c>
      <c r="T226" s="1289"/>
      <c r="U226" s="1290" t="s">
        <v>83</v>
      </c>
      <c r="V226" s="726"/>
      <c r="W226" s="1300"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customHeight="1" hidden="1">
      <c r="A227" s="1282"/>
      <c r="B227" s="1282"/>
      <c r="C227" s="1282"/>
      <c r="D227" s="1282"/>
      <c r="E227" s="1282"/>
      <c r="F227" s="1282"/>
      <c r="G227" s="831"/>
      <c r="H227" s="831"/>
      <c r="I227" s="1282"/>
      <c r="J227" s="1282"/>
      <c r="K227" s="839"/>
      <c r="L227" s="752"/>
      <c r="M227" s="615"/>
      <c r="N227" s="615"/>
      <c r="O227" s="726"/>
      <c r="P227" s="726"/>
      <c r="Q227" s="732" t="str">
        <f>R226&amp;"-"&amp;T226</f>
        <v>-</v>
      </c>
      <c r="R227" s="1289"/>
      <c r="S227" s="1290"/>
      <c r="T227" s="1289"/>
      <c r="U227" s="1290"/>
      <c r="V227" s="726"/>
      <c r="W227" s="1301"/>
      <c r="X227" s="759"/>
      <c r="Y227" s="777"/>
      <c r="Z227" s="777" t="str">
        <f t="shared" si="3"/>
        <v/>
      </c>
      <c r="AA227" s="777"/>
      <c r="AB227" s="777"/>
      <c r="AC227" s="777"/>
      <c r="AD227" s="759"/>
      <c r="AE227" s="759"/>
      <c r="AF227" s="759"/>
      <c r="AG227" s="759"/>
      <c r="AH227" s="759"/>
      <c r="AI227" s="759"/>
      <c r="AJ227" s="759"/>
    </row>
    <row r="228" spans="1:36" s="751" customFormat="1" ht="15" customHeight="1">
      <c r="A228" s="1282"/>
      <c r="B228" s="1282"/>
      <c r="C228" s="1282"/>
      <c r="D228" s="1282"/>
      <c r="E228" s="1282"/>
      <c r="F228" s="1282"/>
      <c r="G228" s="833"/>
      <c r="H228" s="831"/>
      <c r="I228" s="1282"/>
      <c r="J228" s="1282"/>
      <c r="K228" s="838"/>
      <c r="L228" s="654"/>
      <c r="M228" s="527" t="s">
        <v>24</v>
      </c>
      <c r="N228" s="728"/>
      <c r="O228" s="728"/>
      <c r="P228" s="728"/>
      <c r="Q228" s="728"/>
      <c r="R228" s="728"/>
      <c r="S228" s="728"/>
      <c r="T228" s="728"/>
      <c r="U228" s="728"/>
      <c r="V228" s="725"/>
      <c r="W228" s="1302"/>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2"/>
      <c r="B229" s="1282"/>
      <c r="C229" s="1282"/>
      <c r="D229" s="1282"/>
      <c r="E229" s="1282"/>
      <c r="F229" s="833"/>
      <c r="G229" s="833"/>
      <c r="H229" s="831"/>
      <c r="I229" s="1282"/>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2"/>
      <c r="B230" s="1282"/>
      <c r="C230" s="1282"/>
      <c r="D230" s="1282"/>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2"/>
      <c r="B231" s="1282"/>
      <c r="C231" s="1282"/>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2"/>
      <c r="B232" s="1282"/>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2"/>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4"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24:36" s="937" customFormat="1" ht="18.75" customHeight="1">
      <c r="X235" s="958"/>
      <c r="Y235" s="958"/>
      <c r="Z235" s="958"/>
      <c r="AA235" s="958"/>
      <c r="AB235" s="958"/>
      <c r="AC235" s="958"/>
      <c r="AD235" s="958"/>
      <c r="AE235" s="958"/>
      <c r="AF235" s="958"/>
      <c r="AG235" s="958"/>
      <c r="AH235" s="958"/>
      <c r="AI235" s="958"/>
      <c r="AJ235" s="958"/>
    </row>
    <row r="236" spans="7:36" s="34" customFormat="1" ht="17.1" customHeight="1">
      <c r="G236" s="34" t="s">
        <v>12</v>
      </c>
      <c r="I236" s="34" t="s">
        <v>211</v>
      </c>
      <c r="V236" s="151"/>
      <c r="X236" s="209"/>
      <c r="Y236" s="209"/>
      <c r="Z236" s="209"/>
      <c r="AA236" s="209"/>
      <c r="AB236" s="209"/>
      <c r="AC236" s="209"/>
      <c r="AD236" s="209"/>
      <c r="AE236" s="209"/>
      <c r="AF236" s="209"/>
      <c r="AG236" s="209"/>
      <c r="AH236" s="209"/>
      <c r="AI236" s="209"/>
      <c r="AJ236" s="209"/>
    </row>
    <row r="237" spans="12:36" s="937" customFormat="1" ht="17.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2">
        <v>1</v>
      </c>
      <c r="B238" s="963"/>
      <c r="C238" s="963"/>
      <c r="D238" s="963"/>
      <c r="E238" s="929"/>
      <c r="F238" s="974"/>
      <c r="G238" s="974"/>
      <c r="H238" s="974"/>
      <c r="I238" s="931"/>
      <c r="J238" s="927"/>
      <c r="K238" s="911"/>
      <c r="L238" s="978">
        <f>mergeValue(A238)</f>
        <v>1</v>
      </c>
      <c r="M238" s="610" t="s">
        <v>19</v>
      </c>
      <c r="N238" s="615"/>
      <c r="O238" s="1378"/>
      <c r="P238" s="1379"/>
      <c r="Q238" s="1379"/>
      <c r="R238" s="1379"/>
      <c r="S238" s="1379"/>
      <c r="T238" s="1379"/>
      <c r="U238" s="1379"/>
      <c r="V238" s="1380"/>
      <c r="W238" s="1131" t="s">
        <v>718</v>
      </c>
      <c r="X238" s="956"/>
      <c r="Y238" s="777"/>
      <c r="Z238" s="777" t="str">
        <f t="shared" si="4" ref="Z238:Z251">IF(M238="","",M238)</f>
        <v>Наименование тарифа</v>
      </c>
      <c r="AA238" s="777"/>
      <c r="AB238" s="777"/>
      <c r="AC238" s="777"/>
      <c r="AD238" s="956"/>
      <c r="AE238" s="956"/>
      <c r="AF238" s="956"/>
      <c r="AG238" s="956"/>
      <c r="AH238" s="956"/>
      <c r="AI238" s="956"/>
      <c r="AJ238" s="956"/>
    </row>
    <row r="239" spans="1:36" s="938" customFormat="1" ht="22.5">
      <c r="A239" s="1282"/>
      <c r="B239" s="1282">
        <v>1</v>
      </c>
      <c r="C239" s="963"/>
      <c r="D239" s="963"/>
      <c r="E239" s="974"/>
      <c r="F239" s="974"/>
      <c r="G239" s="974"/>
      <c r="H239" s="974"/>
      <c r="I239" s="969"/>
      <c r="J239" s="902"/>
      <c r="K239" s="905"/>
      <c r="L239" s="978" t="str">
        <f>mergeValue(A239)&amp;"."&amp;mergeValue(B239)</f>
        <v>1.1</v>
      </c>
      <c r="M239" s="658" t="s">
        <v>15</v>
      </c>
      <c r="N239" s="615"/>
      <c r="O239" s="1378"/>
      <c r="P239" s="1379"/>
      <c r="Q239" s="1379"/>
      <c r="R239" s="1379"/>
      <c r="S239" s="1379"/>
      <c r="T239" s="1379"/>
      <c r="U239" s="1379"/>
      <c r="V239" s="1380"/>
      <c r="W239" s="1131"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2"/>
      <c r="B240" s="1282"/>
      <c r="C240" s="1282">
        <v>1</v>
      </c>
      <c r="D240" s="963"/>
      <c r="E240" s="974"/>
      <c r="F240" s="974"/>
      <c r="G240" s="974"/>
      <c r="H240" s="974"/>
      <c r="I240" s="910"/>
      <c r="J240" s="902"/>
      <c r="K240" s="905"/>
      <c r="L240" s="978" t="str">
        <f>mergeValue(A240)&amp;"."&amp;mergeValue(B240)&amp;"."&amp;mergeValue(C240)</f>
        <v>1.1.1</v>
      </c>
      <c r="M240" s="659" t="s">
        <v>7</v>
      </c>
      <c r="N240" s="615"/>
      <c r="O240" s="1378"/>
      <c r="P240" s="1379"/>
      <c r="Q240" s="1379"/>
      <c r="R240" s="1379"/>
      <c r="S240" s="1379"/>
      <c r="T240" s="1379"/>
      <c r="U240" s="1379"/>
      <c r="V240" s="1380"/>
      <c r="W240" s="1131"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2"/>
      <c r="B241" s="1282"/>
      <c r="C241" s="1282"/>
      <c r="D241" s="1282">
        <v>1</v>
      </c>
      <c r="E241" s="974"/>
      <c r="F241" s="974"/>
      <c r="G241" s="974"/>
      <c r="H241" s="974"/>
      <c r="I241" s="910"/>
      <c r="J241" s="902"/>
      <c r="K241" s="905"/>
      <c r="L241" s="978" t="str">
        <f>mergeValue(A241)&amp;"."&amp;mergeValue(B241)&amp;"."&amp;mergeValue(C241)&amp;"."&amp;mergeValue(D241)</f>
        <v>1.1.1.1</v>
      </c>
      <c r="M241" s="660" t="s">
        <v>21</v>
      </c>
      <c r="N241" s="615"/>
      <c r="O241" s="1378"/>
      <c r="P241" s="1379"/>
      <c r="Q241" s="1379"/>
      <c r="R241" s="1379"/>
      <c r="S241" s="1379"/>
      <c r="T241" s="1379"/>
      <c r="U241" s="1379"/>
      <c r="V241" s="1380"/>
      <c r="W241" s="1131"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2"/>
      <c r="B242" s="1282"/>
      <c r="C242" s="1282"/>
      <c r="D242" s="1282"/>
      <c r="E242" s="1282">
        <v>1</v>
      </c>
      <c r="F242" s="974"/>
      <c r="G242" s="974"/>
      <c r="H242" s="963">
        <v>1</v>
      </c>
      <c r="I242" s="1282">
        <v>1</v>
      </c>
      <c r="J242" s="974"/>
      <c r="K242" s="913"/>
      <c r="L242" s="978" t="str">
        <f>mergeValue(A242)&amp;"."&amp;mergeValue(B242)&amp;"."&amp;mergeValue(C242)&amp;"."&amp;mergeValue(D242)&amp;"."&amp;mergeValue(E242)</f>
        <v>1.1.1.1.1</v>
      </c>
      <c r="M242" s="524" t="s">
        <v>8</v>
      </c>
      <c r="N242" s="615"/>
      <c r="O242" s="1285"/>
      <c r="P242" s="1286"/>
      <c r="Q242" s="1286"/>
      <c r="R242" s="1286"/>
      <c r="S242" s="1286"/>
      <c r="T242" s="1286"/>
      <c r="U242" s="1286"/>
      <c r="V242" s="1287"/>
      <c r="W242" s="1131"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2"/>
      <c r="B243" s="1282"/>
      <c r="C243" s="1282"/>
      <c r="D243" s="1282"/>
      <c r="E243" s="1282"/>
      <c r="F243" s="1282">
        <v>1</v>
      </c>
      <c r="G243" s="963"/>
      <c r="H243" s="963"/>
      <c r="I243" s="1282"/>
      <c r="J243" s="1282">
        <v>1</v>
      </c>
      <c r="K243" s="914"/>
      <c r="L243" s="978" t="str">
        <f>mergeValue(A243)&amp;"."&amp;mergeValue(B243)&amp;"."&amp;mergeValue(C243)&amp;"."&amp;mergeValue(D243)&amp;"."&amp;mergeValue(E243)&amp;"."&amp;mergeValue(F243)</f>
        <v>1.1.1.1.1.1</v>
      </c>
      <c r="M243" s="525" t="s">
        <v>9</v>
      </c>
      <c r="N243" s="615"/>
      <c r="O243" s="1285"/>
      <c r="P243" s="1286"/>
      <c r="Q243" s="1286"/>
      <c r="R243" s="1286"/>
      <c r="S243" s="1286"/>
      <c r="T243" s="1286"/>
      <c r="U243" s="1286"/>
      <c r="V243" s="1287"/>
      <c r="W243" s="1131"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2"/>
      <c r="B244" s="1282"/>
      <c r="C244" s="1282"/>
      <c r="D244" s="1282"/>
      <c r="E244" s="1282"/>
      <c r="F244" s="1282"/>
      <c r="G244" s="963">
        <v>1</v>
      </c>
      <c r="H244" s="963"/>
      <c r="I244" s="1282"/>
      <c r="J244" s="1282"/>
      <c r="K244" s="914">
        <v>1</v>
      </c>
      <c r="L244" s="978" t="str">
        <f>mergeValue(A244)&amp;"."&amp;mergeValue(B244)&amp;"."&amp;mergeValue(C244)&amp;"."&amp;mergeValue(D244)&amp;"."&amp;mergeValue(E244)&amp;"."&amp;mergeValue(F244)&amp;"."&amp;mergeValue(G244)</f>
        <v>1.1.1.1.1.1.1</v>
      </c>
      <c r="M244" s="1016"/>
      <c r="N244" s="615"/>
      <c r="O244" s="726"/>
      <c r="P244" s="726"/>
      <c r="Q244" s="1040"/>
      <c r="R244" s="1289"/>
      <c r="S244" s="1290" t="s">
        <v>83</v>
      </c>
      <c r="T244" s="1289"/>
      <c r="U244" s="1290" t="s">
        <v>83</v>
      </c>
      <c r="V244" s="726"/>
      <c r="W244" s="1300"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customHeight="1" hidden="1">
      <c r="A245" s="1282"/>
      <c r="B245" s="1282"/>
      <c r="C245" s="1282"/>
      <c r="D245" s="1282"/>
      <c r="E245" s="1282"/>
      <c r="F245" s="1282"/>
      <c r="G245" s="963"/>
      <c r="H245" s="963"/>
      <c r="I245" s="1282"/>
      <c r="J245" s="1282"/>
      <c r="K245" s="914"/>
      <c r="L245" s="752"/>
      <c r="M245" s="615"/>
      <c r="N245" s="615"/>
      <c r="O245" s="726"/>
      <c r="P245" s="726"/>
      <c r="Q245" s="732" t="str">
        <f>R244&amp;"-"&amp;T244</f>
        <v>-</v>
      </c>
      <c r="R245" s="1289"/>
      <c r="S245" s="1290"/>
      <c r="T245" s="1289"/>
      <c r="U245" s="1290"/>
      <c r="V245" s="726"/>
      <c r="W245" s="1301"/>
      <c r="X245" s="956"/>
      <c r="Y245" s="777"/>
      <c r="Z245" s="777" t="str">
        <f t="shared" si="4"/>
        <v/>
      </c>
      <c r="AA245" s="777"/>
      <c r="AB245" s="777"/>
      <c r="AC245" s="777"/>
      <c r="AD245" s="956"/>
      <c r="AE245" s="956"/>
      <c r="AF245" s="956"/>
      <c r="AG245" s="956"/>
      <c r="AH245" s="956"/>
      <c r="AI245" s="956"/>
      <c r="AJ245" s="956"/>
    </row>
    <row r="246" spans="1:36" s="938" customFormat="1" ht="15" customHeight="1">
      <c r="A246" s="1282"/>
      <c r="B246" s="1282"/>
      <c r="C246" s="1282"/>
      <c r="D246" s="1282"/>
      <c r="E246" s="1282"/>
      <c r="F246" s="1282"/>
      <c r="G246" s="974"/>
      <c r="H246" s="963"/>
      <c r="I246" s="1282"/>
      <c r="J246" s="1282"/>
      <c r="K246" s="913"/>
      <c r="L246" s="654"/>
      <c r="M246" s="527" t="s">
        <v>24</v>
      </c>
      <c r="N246" s="954"/>
      <c r="O246" s="954"/>
      <c r="P246" s="954"/>
      <c r="Q246" s="954"/>
      <c r="R246" s="954"/>
      <c r="S246" s="954"/>
      <c r="T246" s="954"/>
      <c r="U246" s="954"/>
      <c r="V246" s="725"/>
      <c r="W246" s="1302"/>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2"/>
      <c r="B247" s="1282"/>
      <c r="C247" s="1282"/>
      <c r="D247" s="1282"/>
      <c r="E247" s="1282"/>
      <c r="F247" s="974"/>
      <c r="G247" s="974"/>
      <c r="H247" s="963"/>
      <c r="I247" s="1282"/>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2"/>
      <c r="B248" s="1282"/>
      <c r="C248" s="1282"/>
      <c r="D248" s="1282"/>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2"/>
      <c r="B249" s="1282"/>
      <c r="C249" s="1282"/>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2"/>
      <c r="B250" s="1282"/>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2"/>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2:34"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4"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1" s="34" customFormat="1" ht="11.25">
      <c r="A254" s="34" t="s">
        <v>276</v>
      </c>
    </row>
    <row r="255" ht="11.25"/>
    <row r="256" spans="3:5" s="13" customFormat="1" ht="15" customHeight="1">
      <c r="C256" s="160"/>
      <c r="D256" s="117"/>
      <c r="E256" s="1020"/>
    </row>
    <row r="258" spans="1:1" s="34" customFormat="1" ht="17.1" customHeight="1">
      <c r="A258" s="34" t="s">
        <v>275</v>
      </c>
    </row>
    <row r="260" spans="1:24" s="35" customFormat="1" ht="17.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1" s="34" customFormat="1" ht="17.1" customHeight="1">
      <c r="A262" s="34" t="s">
        <v>276</v>
      </c>
    </row>
    <row r="263" spans="7:8" ht="17.1" customHeight="1">
      <c r="G263" s="90"/>
      <c r="H263" s="90"/>
    </row>
    <row r="264" spans="1:24" s="35" customFormat="1" ht="17.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1" s="34" customFormat="1" ht="17.1" customHeight="1">
      <c r="A266" s="34" t="s">
        <v>277</v>
      </c>
    </row>
    <row r="267" spans="7:8" ht="17.1" customHeight="1">
      <c r="G267" s="90"/>
      <c r="H267" s="90"/>
    </row>
    <row r="268" spans="1:24" s="35" customFormat="1" ht="17.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3" s="34" customFormat="1" ht="17.1" customHeight="1">
      <c r="A270" s="34" t="s">
        <v>304</v>
      </c>
      <c r="B270" s="34" t="s">
        <v>305</v>
      </c>
      <c r="C270" s="34" t="s">
        <v>306</v>
      </c>
    </row>
    <row r="272" spans="1:9" s="22" customFormat="1" ht="2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1" s="34" customFormat="1" ht="17.1" customHeight="1">
      <c r="A290" s="34" t="s">
        <v>325</v>
      </c>
    </row>
    <row r="292" spans="1:1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2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4:21" s="253" customFormat="1" ht="15">
      <c r="D296" s="335"/>
      <c r="E296" s="335"/>
      <c r="F296" s="335"/>
      <c r="G296" s="335"/>
      <c r="H296" s="335"/>
      <c r="I296" s="335"/>
      <c r="J296" s="335"/>
      <c r="K296" s="335"/>
      <c r="L296" s="335"/>
      <c r="U296" s="254"/>
    </row>
    <row r="297" spans="1:83" s="257" customFormat="1" ht="15" customHeight="1">
      <c r="A297" s="84"/>
      <c r="B297" s="179" t="s">
        <v>403</v>
      </c>
      <c r="C297" s="1395"/>
      <c r="D297" s="1239">
        <v>1</v>
      </c>
      <c r="E297" s="1284"/>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5"/>
      <c r="D298" s="1239"/>
      <c r="E298" s="1284"/>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7:21" s="253" customFormat="1" ht="15">
      <c r="Q299" s="260"/>
      <c r="U299" s="254"/>
    </row>
    <row r="300" spans="1:2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6:21" s="253" customFormat="1" ht="15">
      <c r="F301" s="335"/>
      <c r="G301" s="335"/>
      <c r="H301" s="335"/>
      <c r="I301" s="335"/>
      <c r="J301" s="335"/>
      <c r="K301" s="335"/>
      <c r="L301" s="335"/>
      <c r="Q301" s="260"/>
      <c r="U301" s="254"/>
    </row>
    <row r="302" spans="1:83" s="257" customFormat="1" ht="15" customHeight="1">
      <c r="A302" s="84"/>
      <c r="B302" s="179" t="s">
        <v>403</v>
      </c>
      <c r="C302" s="1396"/>
      <c r="D302" s="241"/>
      <c r="E302" s="424"/>
      <c r="F302" s="1397"/>
      <c r="G302" s="1239">
        <v>0</v>
      </c>
      <c r="H302" s="1241"/>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6"/>
      <c r="D303" s="241"/>
      <c r="E303" s="424"/>
      <c r="F303" s="1397"/>
      <c r="G303" s="1239"/>
      <c r="H303" s="1241"/>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7:21" s="253" customFormat="1" ht="15">
      <c r="Q304" s="260"/>
      <c r="U304" s="254"/>
    </row>
    <row r="305" spans="1:2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7:21"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ht="11.25"/>
    <row r="310" spans="1:1" s="34" customFormat="1" ht="11.25">
      <c r="A310" s="34" t="s">
        <v>444</v>
      </c>
    </row>
    <row r="311" ht="11.25"/>
    <row r="312" spans="1:10" s="35" customFormat="1" ht="20.1" customHeight="1">
      <c r="A312" s="91"/>
      <c r="B312" s="179"/>
      <c r="C312" s="81"/>
      <c r="D312" s="180"/>
      <c r="E312" s="280"/>
      <c r="F312" s="278"/>
      <c r="G312" s="281"/>
      <c r="I312" s="204"/>
      <c r="J312" s="204"/>
    </row>
    <row r="313" ht="11.25"/>
    <row r="314" ht="11.25"/>
    <row r="315" spans="1:1" s="34" customFormat="1" ht="11.25">
      <c r="A315" s="34" t="s">
        <v>450</v>
      </c>
    </row>
    <row r="316" ht="11.25"/>
    <row r="317" spans="1:12" s="35" customFormat="1" ht="20.1" customHeight="1">
      <c r="A317" s="277"/>
      <c r="B317" s="179"/>
      <c r="C317" s="81"/>
      <c r="D317" s="180"/>
      <c r="E317" s="283"/>
      <c r="F317" s="282" t="s">
        <v>449</v>
      </c>
      <c r="G317" s="282" t="s">
        <v>449</v>
      </c>
      <c r="H317" s="294"/>
      <c r="I317" s="204"/>
      <c r="K317" s="204"/>
      <c r="L317" s="204"/>
    </row>
    <row r="318" ht="11.25"/>
    <row r="319" ht="11.25"/>
    <row r="320" spans="1:1" s="34" customFormat="1" ht="11.25">
      <c r="A320" s="34" t="s">
        <v>451</v>
      </c>
    </row>
    <row r="321" ht="11.25"/>
    <row r="322" spans="1:12" s="35" customFormat="1" ht="20.1" customHeight="1">
      <c r="A322" s="277"/>
      <c r="B322" s="179"/>
      <c r="C322" s="81"/>
      <c r="D322" s="180"/>
      <c r="E322" s="283"/>
      <c r="F322" s="282" t="s">
        <v>449</v>
      </c>
      <c r="G322" s="388"/>
      <c r="H322" s="282" t="s">
        <v>449</v>
      </c>
      <c r="I322" s="204"/>
      <c r="K322" s="204"/>
      <c r="L322" s="204"/>
    </row>
    <row r="323" ht="11.25"/>
    <row r="324" ht="11.25"/>
    <row r="325" spans="1:1" s="34" customFormat="1" ht="11.25">
      <c r="A325" s="34" t="s">
        <v>452</v>
      </c>
    </row>
    <row r="326" ht="11.25"/>
    <row r="327" spans="1:12" s="35" customFormat="1" ht="2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 s="34" customFormat="1" ht="11.25">
      <c r="A330" s="34" t="s">
        <v>453</v>
      </c>
    </row>
    <row r="331" ht="11.25"/>
    <row r="332" spans="1:12" s="35" customFormat="1" ht="20.1" customHeight="1">
      <c r="A332" s="277"/>
      <c r="B332" s="179"/>
      <c r="C332" s="81"/>
      <c r="D332" s="180"/>
      <c r="E332" s="284">
        <f>E331</f>
        <v>0</v>
      </c>
      <c r="F332" s="282" t="s">
        <v>449</v>
      </c>
      <c r="G332" s="287"/>
      <c r="H332" s="282" t="s">
        <v>449</v>
      </c>
      <c r="I332" s="204"/>
      <c r="K332" s="204"/>
      <c r="L332" s="204"/>
    </row>
    <row r="335" spans="1:1" s="34" customFormat="1" ht="17.1" customHeight="1">
      <c r="A335" s="34" t="s">
        <v>484</v>
      </c>
    </row>
    <row r="337" spans="1:20" s="182" customFormat="1" ht="409.5">
      <c r="A337" s="1280">
        <v>1</v>
      </c>
      <c r="B337" s="206"/>
      <c r="C337" s="206"/>
      <c r="D337" s="206"/>
      <c r="F337" s="313" t="str">
        <f>"2."&amp;mergeValue(A337)</f>
        <v>2.1</v>
      </c>
      <c r="G337" s="389" t="s">
        <v>473</v>
      </c>
      <c r="H337" s="297"/>
      <c r="I337" s="188" t="s">
        <v>568</v>
      </c>
      <c r="J337" s="312"/>
      <c r="K337" s="206"/>
      <c r="L337" s="206"/>
      <c r="M337" s="206"/>
      <c r="N337" s="206"/>
      <c r="O337" s="206"/>
      <c r="P337" s="206"/>
      <c r="Q337" s="206"/>
      <c r="R337" s="206"/>
      <c r="S337" s="206"/>
      <c r="T337" s="206"/>
    </row>
    <row r="338" spans="1:20" s="182" customFormat="1" ht="90">
      <c r="A338" s="1280"/>
      <c r="B338" s="206"/>
      <c r="C338" s="206"/>
      <c r="D338" s="206"/>
      <c r="F338" s="313" t="str">
        <f>"3."&amp;mergeValue(A338)</f>
        <v>3.1</v>
      </c>
      <c r="G338" s="389" t="s">
        <v>474</v>
      </c>
      <c r="H338" s="297"/>
      <c r="I338" s="188" t="s">
        <v>566</v>
      </c>
      <c r="J338" s="312"/>
      <c r="K338" s="206"/>
      <c r="L338" s="206"/>
      <c r="M338" s="206"/>
      <c r="N338" s="206"/>
      <c r="O338" s="206"/>
      <c r="P338" s="206"/>
      <c r="Q338" s="206"/>
      <c r="R338" s="206"/>
      <c r="S338" s="206"/>
      <c r="T338" s="206"/>
    </row>
    <row r="339" spans="1:20" s="182" customFormat="1" ht="45">
      <c r="A339" s="1280"/>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20" s="182" customFormat="1" ht="101.25">
      <c r="A340" s="1280"/>
      <c r="B340" s="1280">
        <v>1</v>
      </c>
      <c r="C340" s="319"/>
      <c r="D340" s="319"/>
      <c r="F340" s="313" t="str">
        <f>"4."&amp;mergeValue(A340)&amp;"."&amp;mergeValue(B340)</f>
        <v>4.1.1</v>
      </c>
      <c r="G340" s="304" t="s">
        <v>570</v>
      </c>
      <c r="H340" s="297" t="str">
        <f>IF(region_name="","",region_name)</f>
        <v>Свердловская область</v>
      </c>
      <c r="I340" s="188" t="s">
        <v>478</v>
      </c>
      <c r="J340" s="312"/>
      <c r="K340" s="206"/>
      <c r="L340" s="206"/>
      <c r="M340" s="206"/>
      <c r="N340" s="206"/>
      <c r="O340" s="206"/>
      <c r="P340" s="206"/>
      <c r="Q340" s="206"/>
      <c r="R340" s="206"/>
      <c r="S340" s="206"/>
      <c r="T340" s="206"/>
    </row>
    <row r="341" spans="1:20" s="182" customFormat="1" ht="191.25">
      <c r="A341" s="1280"/>
      <c r="B341" s="1280"/>
      <c r="C341" s="1280">
        <v>1</v>
      </c>
      <c r="D341" s="319"/>
      <c r="F341" s="313" t="str">
        <f>"4."&amp;mergeValue(A341)&amp;"."&amp;mergeValue(B341)&amp;"."&amp;mergeValue(C341)</f>
        <v>4.1.1.1</v>
      </c>
      <c r="G341" s="318" t="s">
        <v>476</v>
      </c>
      <c r="H341" s="297"/>
      <c r="I341" s="188" t="s">
        <v>479</v>
      </c>
      <c r="J341" s="312"/>
      <c r="K341" s="206"/>
      <c r="L341" s="206"/>
      <c r="M341" s="206"/>
      <c r="N341" s="206"/>
      <c r="O341" s="206"/>
      <c r="P341" s="206"/>
      <c r="Q341" s="206"/>
      <c r="R341" s="206"/>
      <c r="S341" s="206"/>
      <c r="T341" s="206"/>
    </row>
    <row r="342" spans="1:20" s="182" customFormat="1" ht="33.75" customHeight="1">
      <c r="A342" s="1280"/>
      <c r="B342" s="1280"/>
      <c r="C342" s="1280"/>
      <c r="D342" s="319">
        <v>1</v>
      </c>
      <c r="F342" s="313" t="str">
        <f>"4."&amp;mergeValue(A342)&amp;"."&amp;mergeValue(B342)&amp;"."&amp;mergeValue(C342)&amp;"."&amp;mergeValue(D342)</f>
        <v>4.1.1.1.1</v>
      </c>
      <c r="G342" s="392" t="s">
        <v>477</v>
      </c>
      <c r="H342" s="297"/>
      <c r="I342" s="1281" t="s">
        <v>569</v>
      </c>
      <c r="J342" s="312"/>
      <c r="K342" s="206"/>
      <c r="L342" s="206"/>
      <c r="M342" s="206"/>
      <c r="N342" s="206"/>
      <c r="O342" s="206"/>
      <c r="P342" s="206"/>
      <c r="Q342" s="206"/>
      <c r="R342" s="206"/>
      <c r="S342" s="206"/>
      <c r="T342" s="206"/>
    </row>
    <row r="343" spans="1:20" s="182" customFormat="1" ht="18.75">
      <c r="A343" s="1280"/>
      <c r="B343" s="1280"/>
      <c r="C343" s="1280"/>
      <c r="D343" s="319"/>
      <c r="F343" s="396"/>
      <c r="G343" s="397" t="s">
        <v>4</v>
      </c>
      <c r="H343" s="398"/>
      <c r="I343" s="1281"/>
      <c r="J343" s="312"/>
      <c r="K343" s="206"/>
      <c r="L343" s="206"/>
      <c r="M343" s="206"/>
      <c r="N343" s="206"/>
      <c r="O343" s="206"/>
      <c r="P343" s="206"/>
      <c r="Q343" s="206"/>
      <c r="R343" s="206"/>
      <c r="S343" s="206"/>
      <c r="T343" s="206"/>
    </row>
    <row r="344" spans="1:20" s="182" customFormat="1" ht="18.75">
      <c r="A344" s="1280"/>
      <c r="B344" s="1280"/>
      <c r="C344" s="319"/>
      <c r="D344" s="319"/>
      <c r="F344" s="315"/>
      <c r="G344" s="142" t="s">
        <v>401</v>
      </c>
      <c r="H344" s="316"/>
      <c r="I344" s="317"/>
      <c r="J344" s="312"/>
      <c r="K344" s="206"/>
      <c r="L344" s="206"/>
      <c r="M344" s="206"/>
      <c r="N344" s="206"/>
      <c r="O344" s="206"/>
      <c r="P344" s="206"/>
      <c r="Q344" s="206"/>
      <c r="R344" s="206"/>
      <c r="S344" s="206"/>
      <c r="T344" s="206"/>
    </row>
    <row r="345" spans="1:20" s="182" customFormat="1" ht="18.75">
      <c r="A345" s="1280"/>
      <c r="B345" s="206"/>
      <c r="C345" s="206"/>
      <c r="D345" s="206"/>
      <c r="F345" s="315"/>
      <c r="G345" s="148" t="s">
        <v>483</v>
      </c>
      <c r="H345" s="316"/>
      <c r="I345" s="317"/>
      <c r="J345" s="312"/>
      <c r="K345" s="206"/>
      <c r="L345" s="206"/>
      <c r="M345" s="206"/>
      <c r="N345" s="206"/>
      <c r="O345" s="206"/>
      <c r="P345" s="206"/>
      <c r="Q345" s="206"/>
      <c r="R345" s="206"/>
      <c r="S345" s="206"/>
      <c r="T345" s="206"/>
    </row>
    <row r="346" spans="1:20"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1071" customFormat="1" ht="17.1" customHeight="1"/>
    <row r="351" spans="1:83" s="1071" customFormat="1" ht="17.1" customHeight="1">
      <c r="A351" s="1083"/>
      <c r="B351" s="1096"/>
      <c r="C351" s="1080"/>
      <c r="D351" s="1097"/>
      <c r="E351" s="1108"/>
      <c r="F351" s="1132"/>
      <c r="G351" s="1112"/>
      <c r="H351" s="1109"/>
      <c r="I351" s="1102"/>
      <c r="J351" s="1102"/>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1071" customFormat="1" ht="17.1" customHeight="1"/>
    <row r="353" s="1071" customFormat="1" ht="17.1" customHeight="1"/>
    <row r="354" spans="1:83" s="1071" customFormat="1" ht="17.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1071" customFormat="1" ht="17.1" customHeight="1"/>
    <row r="356" spans="1:83" s="1071" customFormat="1" ht="17.1" customHeight="1">
      <c r="A356" s="1107"/>
      <c r="B356" s="1096"/>
      <c r="C356" s="1080"/>
      <c r="D356" s="1367"/>
      <c r="E356" s="1368"/>
      <c r="F356" s="1369"/>
      <c r="G356" s="1110"/>
      <c r="H356" s="1169"/>
      <c r="I356" s="1167"/>
      <c r="J356" s="1132"/>
      <c r="K356" s="1110" t="s">
        <v>449</v>
      </c>
      <c r="L356" s="1281" t="s">
        <v>703</v>
      </c>
      <c r="M356" s="1157"/>
      <c r="N356" s="1102"/>
      <c r="O356" s="1102"/>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 customHeight="1">
      <c r="A357" s="1107"/>
      <c r="B357" s="1096"/>
      <c r="C357" s="1080"/>
      <c r="D357" s="1367"/>
      <c r="E357" s="1368"/>
      <c r="F357" s="1369"/>
      <c r="G357" s="1086"/>
      <c r="H357" s="1154" t="s">
        <v>274</v>
      </c>
      <c r="I357" s="1149"/>
      <c r="J357" s="1149"/>
      <c r="K357" s="1147"/>
      <c r="L357" s="1281"/>
      <c r="M357" s="1157"/>
      <c r="N357" s="1102"/>
      <c r="O357" s="1102"/>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1071" customFormat="1" ht="17.1" customHeight="1"/>
    <row r="359" s="1071" customFormat="1" ht="17.1" customHeight="1"/>
    <row r="360" spans="1:15" s="1071" customFormat="1" ht="17.1" customHeight="1">
      <c r="A360" s="1073" t="s">
        <v>704</v>
      </c>
      <c r="B360" s="1073"/>
      <c r="C360" s="1073"/>
      <c r="D360" s="1073"/>
      <c r="E360" s="1073"/>
      <c r="F360" s="1073"/>
      <c r="G360" s="1073"/>
      <c r="H360" s="1073"/>
      <c r="I360" s="1073"/>
      <c r="J360" s="1073"/>
      <c r="K360" s="1073"/>
      <c r="L360" s="1073"/>
      <c r="M360" s="1073"/>
      <c r="N360" s="1073"/>
      <c r="O360" s="1073"/>
    </row>
    <row r="361" s="1071" customFormat="1" ht="17.1" customHeight="1"/>
    <row r="362" spans="1:15" s="1071" customFormat="1" ht="17.1" customHeight="1">
      <c r="A362" s="1107"/>
      <c r="B362" s="1096"/>
      <c r="C362" s="1080"/>
      <c r="D362" s="1367"/>
      <c r="E362" s="1368"/>
      <c r="F362" s="1369"/>
      <c r="G362" s="1110"/>
      <c r="H362" s="1169"/>
      <c r="I362" s="1167"/>
      <c r="J362" s="1173"/>
      <c r="K362" s="1110" t="s">
        <v>449</v>
      </c>
      <c r="L362" s="1281" t="s">
        <v>703</v>
      </c>
      <c r="M362" s="1157"/>
      <c r="N362" s="1102"/>
      <c r="O362" s="1102"/>
    </row>
    <row r="363" spans="1:15" s="1071" customFormat="1" ht="17.1" customHeight="1">
      <c r="A363" s="1107"/>
      <c r="B363" s="1096"/>
      <c r="C363" s="1080"/>
      <c r="D363" s="1367"/>
      <c r="E363" s="1368"/>
      <c r="F363" s="1369"/>
      <c r="G363" s="1086"/>
      <c r="H363" s="1154" t="s">
        <v>274</v>
      </c>
      <c r="I363" s="1149"/>
      <c r="J363" s="1149"/>
      <c r="K363" s="1147"/>
      <c r="L363" s="1281"/>
      <c r="M363" s="1157"/>
      <c r="N363" s="1102"/>
      <c r="O363" s="1102"/>
    </row>
    <row r="364" s="1071" customFormat="1" ht="17.1" customHeight="1"/>
    <row r="365" s="1071" customFormat="1" ht="17.1" customHeight="1"/>
    <row r="366" spans="1:15" s="1071" customFormat="1" ht="17.1" customHeight="1">
      <c r="A366" s="1073" t="s">
        <v>705</v>
      </c>
      <c r="B366" s="1073"/>
      <c r="C366" s="1073"/>
      <c r="D366" s="1073"/>
      <c r="E366" s="1073"/>
      <c r="F366" s="1073"/>
      <c r="G366" s="1073"/>
      <c r="H366" s="1073"/>
      <c r="I366" s="1073"/>
      <c r="J366" s="1073"/>
      <c r="K366" s="1073"/>
      <c r="L366" s="1073"/>
      <c r="M366" s="1073"/>
      <c r="N366" s="1073"/>
      <c r="O366" s="1073"/>
    </row>
    <row r="367" s="1071" customFormat="1" ht="17.1" customHeight="1"/>
    <row r="368" spans="1:15" s="1071" customFormat="1" ht="17.1" customHeight="1">
      <c r="A368" s="1107"/>
      <c r="B368" s="1096"/>
      <c r="C368" s="1080"/>
      <c r="D368" s="1097"/>
      <c r="E368" s="1162"/>
      <c r="F368" s="1163"/>
      <c r="G368" s="1110"/>
      <c r="H368" s="1169"/>
      <c r="I368" s="1167"/>
      <c r="J368" s="1132"/>
      <c r="K368" s="1110" t="s">
        <v>449</v>
      </c>
      <c r="L368" s="1133"/>
      <c r="M368" s="1157"/>
      <c r="N368" s="1102"/>
      <c r="O368" s="1102"/>
    </row>
    <row r="369" s="1071" customFormat="1" ht="17.1" customHeight="1"/>
    <row r="370" s="1071" customFormat="1" ht="17.1" customHeight="1"/>
    <row r="371" spans="1:15" s="1071" customFormat="1" ht="17.1" customHeight="1">
      <c r="A371" s="1073" t="s">
        <v>706</v>
      </c>
      <c r="B371" s="1073"/>
      <c r="C371" s="1073"/>
      <c r="D371" s="1073"/>
      <c r="E371" s="1073"/>
      <c r="F371" s="1073"/>
      <c r="G371" s="1073"/>
      <c r="H371" s="1073"/>
      <c r="I371" s="1073"/>
      <c r="J371" s="1073"/>
      <c r="K371" s="1073"/>
      <c r="L371" s="1073"/>
      <c r="M371" s="1073"/>
      <c r="N371" s="1073"/>
      <c r="O371" s="1073"/>
    </row>
    <row r="372" s="1071" customFormat="1" ht="17.1" customHeight="1"/>
    <row r="373" spans="1:15" s="1071" customFormat="1" ht="17.1" customHeight="1">
      <c r="A373" s="1107"/>
      <c r="B373" s="1096"/>
      <c r="C373" s="1080"/>
      <c r="D373" s="1097"/>
      <c r="E373" s="1162"/>
      <c r="F373" s="1163"/>
      <c r="G373" s="1110"/>
      <c r="H373" s="1169"/>
      <c r="I373" s="1167"/>
      <c r="J373" s="1173"/>
      <c r="K373" s="1110" t="s">
        <v>449</v>
      </c>
      <c r="L373" s="1133"/>
      <c r="M373" s="1157"/>
      <c r="N373" s="1102"/>
      <c r="O373" s="1102"/>
    </row>
  </sheetData>
  <sheetProtection formatColumns="0" formatRows="0"/>
  <mergeCells count="311">
    <mergeCell ref="AT131:AT132"/>
    <mergeCell ref="AU131:AU132"/>
    <mergeCell ref="AV131:AV132"/>
    <mergeCell ref="AW131:AW132"/>
    <mergeCell ref="O125:AX125"/>
    <mergeCell ref="O126:AX126"/>
    <mergeCell ref="O127:AX127"/>
    <mergeCell ref="O128:AX128"/>
    <mergeCell ref="O129:AX129"/>
    <mergeCell ref="O130:AX130"/>
    <mergeCell ref="AM131:AM132"/>
    <mergeCell ref="AN131:AN132"/>
    <mergeCell ref="AO131:AO132"/>
    <mergeCell ref="AP131:AP132"/>
    <mergeCell ref="AF131:AF132"/>
    <mergeCell ref="AG131:AG132"/>
    <mergeCell ref="AH131:AH132"/>
    <mergeCell ref="AI131:AI132"/>
    <mergeCell ref="Y131:Y132"/>
    <mergeCell ref="Z131:Z132"/>
    <mergeCell ref="AA131:AA132"/>
    <mergeCell ref="AB131:AB13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149:U150"/>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S73:S74"/>
    <mergeCell ref="O88:V88"/>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AY131:AY133"/>
    <mergeCell ref="A85:A98"/>
    <mergeCell ref="B86:B97"/>
    <mergeCell ref="C87:C96"/>
    <mergeCell ref="D88:D95"/>
    <mergeCell ref="E89:E94"/>
    <mergeCell ref="A143:A156"/>
    <mergeCell ref="A179:A188"/>
    <mergeCell ref="B180:B187"/>
    <mergeCell ref="C181:C186"/>
    <mergeCell ref="D182:D185"/>
    <mergeCell ref="A193:A204"/>
    <mergeCell ref="I129:I134"/>
    <mergeCell ref="D106:D115"/>
    <mergeCell ref="F166:F169"/>
    <mergeCell ref="E107:E114"/>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103:A118"/>
    <mergeCell ref="B104:B117"/>
    <mergeCell ref="C105:C116"/>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O146:V146"/>
    <mergeCell ref="O148:V148"/>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s>
  <dataValidations count="31">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KU125:KU131 UQ125:UQ131 AEM125:AEM131 AOI125:AOI131 AYE125:AYE131 BIA125:BIA131 BRW125:BRW131 CBS125:CBS131 CLO125:CLO131 CVK125:CVK131 DFG125:DFG131 DPC125:DPC131 DYY125:DYY131 EIU125:EIU131 ESQ125:ESQ131 FCM125:FCM131 FMI125:FMI131 FWE125:FWE131 GGA125:GGA131 GPW125:GPW131 GZS125:GZS131 HJO125:HJO131 HTK125:HTK131 IDG125:IDG131 INC125:INC131 IWY125:IWY131 JGU125:JGU131 JQQ125:JQQ131 KAM125:KAM131 KKI125:KKI131 KUE125:KUE131 LEA125:LEA131 LNW125:LNW131 LXS125:LXS131 MHO125:MHO131 MRK125:MRK131 NBG125:NBG131 NLC125:NLC131 NUY125:NUY131 OEU125:OEU131 OOQ125:OOQ131 OYM125:OYM131 PII125:PII131 PSE125:PSE131 QCA125:QCA131 QLW125:QLW131 QVS125:QVS131 RFO125:RFO131 RPK125:RPK131 RZG125:RZG131 SJC125:SJC131 SSY125:SSY131 TCU125:TCU131 TMQ125:TMQ131 TWM125:TWM131 UGI125:UGI131 UQE125:UQE131 VAA125:VAA131 VJW125:VJW131 VTS125:VTS131 WDO125:WDO131 WNK125:WNK131 WXG125:WXG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O131 V131 AC131 AJ131 AQ131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Z131:Z132 AB131 AG131:AG132 AI131 AN131:AN132 AP131 AU131:AU132 AW131 KQ131:KQ132 KS131 UM131:UM132 UO131 AEI131:AEI132 AEK131 AOE131:AOE132 AOG131 AYA131:AYA132 AYC131 BHW131:BHW132 BHY131 BRS131:BRS132 BRU131 CBO131:CBO132 CBQ131 CLK131:CLK132 CLM131 CVG131:CVG132 CVI131 DFC131:DFC132 DFE131 DOY131:DOY132 DPA131 DYU131:DYU132 DYW131 EIQ131:EIQ132 EIS131 ESM131:ESM132 ESO131 FCI131:FCI132 FCK131 FME131:FME132 FMG131 FWA131:FWA132 FWC131 GFW131:GFW132 GFY131 GPS131:GPS132 GPU131 GZO131:GZO132 GZQ131 HJK131:HJK132 HJM131 HTG131:HTG132 HTI131 IDC131:IDC132 IDE131 IMY131:IMY132 INA131 IWU131:IWU132 IWW131 JGQ131:JGQ132 JGS131 JQM131:JQM132 JQO131 KAI131:KAI132 KAK131 KKE131:KKE132 KKG131 KUA131:KUA132 KUC131 LDW131:LDW132 LDY131 LNS131:LNS132 LNU131 LXO131:LXO132 LXQ131 MHK131:MHK132 MHM131 MRG131:MRG132 MRI131 NBC131:NBC132 NBE131 NKY131:NKY132 NLA131 NUU131:NUU132 NUW131 OEQ131:OEQ132 OES131 OOM131:OOM132 OOO131 OYI131:OYI132 OYK131 PIE131:PIE132 PIG131 PSA131:PSA132 PSC131 QBW131:QBW132 QBY131 QLS131:QLS132 QLU131 QVO131:QVO132 QVQ131 RFK131:RFK132 RFM131 RPG131:RPG132 RPI131 RZC131:RZC132 RZE131 SIY131:SIY132 SJA131 SSU131:SSU132 SSW131 TCQ131:TCQ132 TCS131 TMM131:TMM132 TMO131 TWI131:TWI132 TWK131 UGE131:UGE132 UGG131 UQA131:UQA132 UQC131 UZW131:UZW132 UZY131 VJS131:VJS132 VJU131 VTO131:VTO132 VTQ131 WDK131:WDK132 WDM131 WNG131:WNG132 WNI131 WXC131:WXC132 WXE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dataValidation allowBlank="1" showInputMessage="1" showErrorMessage="1" prompt="Для выбора выполните двойной щелчок левой клавиши мыши по соответствующей ячейке." sqref="UFE149 UOY149:UOY150 UPA149 UYU149:UYU150 UYW149 VIQ149:VIQ150 VIS149 VSM149:VSM150 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Y131:Y132 AA131:AA132 AF131:AF132 AH131:AH132 AM131:AM132 AO131:AO132 AT131:AT132 AV131:AV132 KP131:KP132 KR131:KR132 UL131:UL132 UN131:UN132 AEH131:AEH132 AEJ131:AEJ132 AOD131:AOD132 AOF131:AOF132 AXZ131:AXZ132 AYB131:AYB132 BHV131:BHV132 BHX131:BHX132 BRR131:BRR132 BRT131:BRT132 CBN131:CBN132 CBP131:CBP132 CLJ131:CLJ132 CLL131:CLL132 CVF131:CVF132 CVH131:CVH132 DFB131:DFB132 DFD131:DFD132 DOX131:DOX132 DOZ131:DOZ132 DYT131:DYT132 DYV131:DYV132 EIP131:EIP132 EIR131:EIR132 ESL131:ESL132 ESN131:ESN132 FCH131:FCH132 FCJ131:FCJ132 FMD131:FMD132 FMF131:FMF132 FVZ131:FVZ132 FWB131:FWB132 GFV131:GFV132 GFX131:GFX132 GPR131:GPR132 GPT131:GPT132 GZN131:GZN132 GZP131:GZP132 HJJ131:HJJ132 HJL131:HJL132 HTF131:HTF132 HTH131:HTH132 IDB131:IDB132 IDD131:IDD132 IMX131:IMX132 IMZ131:IMZ132 IWT131:IWT132 IWV131:IWV132 JGP131:JGP132 JGR131:JGR132 JQL131:JQL132 JQN131:JQN132 KAH131:KAH132 KAJ131:KAJ132 KKD131:KKD132 KKF131:KKF132 KTZ131:KTZ132 KUB131:KUB132 LDV131:LDV132 LDX131:LDX132 LNR131:LNR132 LNT131:LNT132 LXN131:LXN132 LXP131:LXP132 MHJ131:MHJ132 MHL131:MHL132 MRF131:MRF132 MRH131:MRH132 NBB131:NBB132 NBD131:NBD132 NKX131:NKX132 NKZ131:NKZ132 NUT131:NUT132 NUV131:NUV132 OEP131:OEP132 OER131:OER132 OOL131:OOL132 OON131:OON132 OYH131:OYH132 OYJ131:OYJ132 PID131:PID132 PIF131:PIF132 PRZ131:PRZ132 PSB131:PSB132 QBV131:QBV132 QBX131:QBX132 QLR131:QLR132 QLT131:QLT132 QVN131:QVN132 QVP131:QVP132 RFJ131:RFJ132 RFL131:RFL132 RPF131:RPF132 RPH131:RPH132 RZB131:RZB132 RZD131:RZD132 SIX131:SIX132 SIZ131:SIZ132 SST131:SST132 SSV131:SSV132 TCP131:TCP132 TCR131:TCR132 TML131:TML132 TMN131:TMN132 TWH131:TWH132 TWJ131:TWJ132 UGD131:UGD132 UGF131:UGF132 UPZ131:UPZ132 UQB131:UQB132 UZV131:UZV132 UZX131:UZX132 VJR131:VJR132 VJT131:VJT132 VTN131:VTN132 VTP131:VTP132 WDJ131:WDJ132 WDL131:WDL132 WNF131:WNF132 WNH131:WNH132 WXB131:WXB132 WXD131:WXD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VSL149:VSL150 VSN149:VSN150 WCH149:WCH150 WCJ149:WCJ150 WMD149:WMD150 WMF149:WMF150 WVZ149:WVZ150 WWB149:WWB150 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X132 AE132 AL132 AS132 KO132 UK132 AEG132 AOC132 AXY132 BHU132 BRQ132 CBM132 CLI132 CVE132 DFA132 DOW132 DYS132 EIO132 ESK132 FCG132 FMC132 FVY132 GFU132 GPQ132 GZM132 HJI132 HTE132 IDA132 IMW132 IWS132 JGO132 JQK132 KAG132 KKC132 KTY132 LDU132 LNQ132 LXM132 MHI132 MRE132 NBA132 NKW132 NUS132 OEO132 OOK132 OYG132 PIC132 PRY132 QBU132 QLQ132 QVM132 RFI132 RPE132 RZA132 SIW132 SSS132 TCO132 TMK132 TWG132 UGC132 UPY132 UZU132 VJQ132 VTM132 WDI132 WNE132 WXA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KM130 UI130 AEE130 AOA130 AXW130 BHS130 BRO130 CBK130 CLG130 CVC130 DEY130 DOU130 DYQ130 EIM130 ESI130 FCE130 FMA130 FVW130 GFS130 GPO130 GZK130 HJG130 HTC130 ICY130 IMU130 IWQ130 JGM130 JQI130 KAE130 KKA130 KTW130 LDS130 LNO130 LXK130 MHG130 MRC130 NAY130 NKU130 NUQ130 OEM130 OOI130 OYE130 PIA130 PRW130 QBS130 QLO130 QVK130 RFG130 RPC130 RYY130 SIU130 SSQ130 TCM130 TMI130 TWE130 UGA130 UPW130 UZS130 VJO130 VTK130 WDG130 WNC130 WWY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KK131 UG131 AEC131 ANY131 AXU131 BHQ131 BRM131 CBI131 CLE131 CVA131 DEW131 DOS131 DYO131 EIK131 ESG131 FCC131 FLY131 FVU131 GFQ131 GPM131 GZI131 HJE131 HTA131 ICW131 IMS131 IWO131 JGK131 JQG131 KAC131 KJY131 KTU131 LDQ131 LNM131 LXI131 MHE131 MRA131 NAW131 NKS131 NUO131 OEK131 OOG131 OYC131 PHY131 PRU131 QBQ131 QLM131 QVI131 RFE131 RPA131 RYW131 SIS131 SSO131 TCK131 TMG131 TWC131 UFY131 UPU131 UZQ131 VJM131 VTI131 WDE131 WNA131 WWW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KJ133:KU138 UF133:UQ138 AEB133:AEM138 ANX133:AOI138 AXT133:AYE138 BHP133:BIA138 BRL133:BRW138 CBH133:CBS138 CLD133:CLO138 CUZ133:CVK138 DEV133:DFG138 DOR133:DPC138 DYN133:DYY138 EIJ133:EIU138 ESF133:ESQ138 FCB133:FCM138 FLX133:FMI138 FVT133:FWE138 GFP133:GGA138 GPL133:GPW138 GZH133:GZS138 HJD133:HJO138 HSZ133:HTK138 ICV133:IDG138 IMR133:INC138 IWN133:IWY138 JGJ133:JGU138 JQF133:JQQ138 KAB133:KAM138 KJX133:KKI138 KTT133:KUE138 LDP133:LEA138 LNL133:LNW138 LXH133:LXS138 MHD133:MHO138 MQZ133:MRK138 NAV133:NBG138 NKR133:NLC138 NUN133:NUY138 OEJ133:OEU138 OOF133:OOQ138 OYB133:OYM138 PHX133:PII138 PRT133:PSE138 QBP133:QCA138 QLL133:QLW138 QVH133:QVS138 RFD133:RFO138 ROZ133:RPK138 RYV133:RZG138 SIR133:SJC138 SSN133:SSY138 TCJ133:TCU138 TMF133:TMQ138 TWB133:TWM138 UFX133:UGI138 UPT133:UQE138 UZP133:VAA138 VJL133:VJW138 VTH133:VTS138 WDD133:WDO138 WMZ133:WNK138 WWV133:WXG138 JH139:JS139 TD139:TO139 ACZ139:ADK139 AMV139:ANG139 AWR139:AXC139 BGN139:BGY139 BQJ139:BQU139 CAF139:CAQ139 CKB139:CKM139 CTX139:CUI139 DDT139:DEE139 DNP139:DOA139 DXL139:DXW139 EHH139:EHS139 ERD139:ERO139 FAZ139:FBK139 FKV139:FLG139 FUR139:FVC139 GEN139:GEY139 GOJ139:GOU139 GYF139:GYQ139 HIB139:HIM139 HRX139:HSI139 IBT139:ICE139 ILP139:IMA139 IVL139:IVW139 JFH139:JFS139 JPD139:JPO139 JYZ139:JZK139 KIV139:KJG139 KSR139:KTC139 LCN139:LCY139 LMJ139:LMU139 LWF139:LWQ139 MGB139:MGM139 MPX139:MQI139 MZT139:NAE139 NJP139:NKA139 NTL139:NTW139 ODH139:ODS139 OND139:ONO139 OWZ139:OXK139 PGV139:PHG139 PQR139:PRC139 QAN139:QAY139 QKJ139:QKU139 QUF139:QUQ139 REB139:REM139 RNX139:ROI139 RXT139:RYE139 SHP139:SIA139 SRL139:SRW139 TBH139:TBS139 TLD139:TLO139 TUZ139:TVK139 UEV139:UFG139 UOR139:UPC139 UYN139:UYY139 VIJ139:VIU139 VSF139:VSQ139 WCB139:WCM139 WLX139:WMI139 WVT139: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e7eecb8-49cd-4d09-be37-260463e5fda9}">
  <sheetPr codeName="List00">
    <tabColor rgb="FFCCCCFF"/>
  </sheetPr>
  <dimension ref="A1:L54"/>
  <sheetViews>
    <sheetView showGridLines="0" tabSelected="1" workbookViewId="0" topLeftCell="D2">
      <selection pane="topLeft" activeCell="F46" sqref="F46"/>
    </sheetView>
  </sheetViews>
  <sheetFormatPr defaultColWidth="9.14285714285714" defaultRowHeight="11.25"/>
  <cols>
    <col min="1" max="1" width="10.7142857142857" style="190" hidden="1" customWidth="1"/>
    <col min="2" max="2" width="10.7142857142857" style="85"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2"/>
    <col min="10" max="10" width="30" style="22" customWidth="1"/>
    <col min="11" max="16384" width="9.14285714285714" style="22"/>
  </cols>
  <sheetData>
    <row r="1" spans="1:9" s="363" customFormat="1" ht="3" customHeight="1">
      <c r="A1" s="361"/>
      <c r="B1" s="362"/>
      <c r="F1" s="363">
        <v>26479520</v>
      </c>
      <c r="G1" s="364"/>
      <c r="I1" s="364"/>
    </row>
    <row r="2" spans="1:12" s="18" customFormat="1" ht="14.25">
      <c r="A2" s="189"/>
      <c r="B2" s="85"/>
      <c r="E2" s="369" t="str">
        <f>"Код шаблона: "&amp;GetCode()</f>
        <v>Код шаблона: FAS.JKH.OPEN.INFO.REQUEST.WARM</v>
      </c>
      <c r="F2" s="411"/>
      <c r="G2" s="368"/>
      <c r="H2" s="368"/>
      <c r="I2" s="368"/>
      <c r="J2" s="368"/>
      <c r="K2" s="368"/>
      <c r="L2" s="368"/>
    </row>
    <row r="3" spans="5:12" ht="14.25">
      <c r="E3" s="370" t="str">
        <f>"Версия "&amp;GetVersion()</f>
        <v>Версия 1.0.2</v>
      </c>
      <c r="F3" s="411"/>
      <c r="G3" s="40"/>
      <c r="H3" s="40"/>
      <c r="I3" s="40"/>
      <c r="J3" s="40"/>
      <c r="K3" s="40"/>
      <c r="L3" s="253"/>
    </row>
    <row r="4" spans="1:9" s="348" customFormat="1" ht="6">
      <c r="A4" s="342"/>
      <c r="B4" s="343"/>
      <c r="C4" s="344"/>
      <c r="D4" s="345"/>
      <c r="E4" s="365"/>
      <c r="F4" s="366"/>
      <c r="G4" s="367"/>
      <c r="I4" s="349"/>
    </row>
    <row r="5" spans="4:10" ht="39" customHeight="1">
      <c r="D5" s="23"/>
      <c r="E5" s="1226" t="s">
        <v>755</v>
      </c>
      <c r="F5" s="1227"/>
      <c r="G5" s="406"/>
      <c r="J5" s="289"/>
    </row>
    <row r="6" spans="1:9" s="348" customFormat="1" ht="6">
      <c r="A6" s="342"/>
      <c r="B6" s="343"/>
      <c r="C6" s="344"/>
      <c r="D6" s="345"/>
      <c r="E6" s="350"/>
      <c r="F6" s="351"/>
      <c r="G6" s="352"/>
      <c r="I6" s="349"/>
    </row>
    <row r="7" spans="4:7" ht="27">
      <c r="D7" s="23"/>
      <c r="E7" s="24" t="s">
        <v>51</v>
      </c>
      <c r="F7" s="308" t="s">
        <v>154</v>
      </c>
      <c r="G7" s="360"/>
    </row>
    <row r="8" spans="1:9" s="348" customFormat="1" ht="6">
      <c r="A8" s="342"/>
      <c r="B8" s="343"/>
      <c r="C8" s="344"/>
      <c r="D8" s="345"/>
      <c r="E8" s="346"/>
      <c r="F8" s="347"/>
      <c r="G8" s="345"/>
      <c r="I8" s="349"/>
    </row>
    <row r="9" spans="4:7" ht="27">
      <c r="D9" s="23"/>
      <c r="E9" s="24" t="s">
        <v>456</v>
      </c>
      <c r="F9" s="326" t="s">
        <v>84</v>
      </c>
      <c r="G9" s="359"/>
    </row>
    <row r="10" spans="1:9" s="348" customFormat="1" ht="6">
      <c r="A10" s="353"/>
      <c r="B10" s="343"/>
      <c r="C10" s="344"/>
      <c r="D10" s="354"/>
      <c r="E10" s="350"/>
      <c r="F10" s="355"/>
      <c r="G10" s="356"/>
      <c r="I10" s="349"/>
    </row>
    <row r="11" spans="1:7" ht="27">
      <c r="A11" s="192"/>
      <c r="D11" s="23"/>
      <c r="E11" s="78" t="s">
        <v>454</v>
      </c>
      <c r="F11" s="1200" t="s">
        <v>968</v>
      </c>
      <c r="G11" s="357"/>
    </row>
    <row r="12" spans="4:7" ht="27">
      <c r="D12" s="23"/>
      <c r="E12" s="78" t="s">
        <v>455</v>
      </c>
      <c r="F12" s="1200" t="s">
        <v>969</v>
      </c>
      <c r="G12" s="359"/>
    </row>
    <row r="13" spans="1:9" s="348" customFormat="1" ht="6">
      <c r="A13" s="353"/>
      <c r="B13" s="343"/>
      <c r="C13" s="344"/>
      <c r="D13" s="354"/>
      <c r="E13" s="350"/>
      <c r="F13" s="355"/>
      <c r="G13" s="356"/>
      <c r="I13" s="349"/>
    </row>
    <row r="14" spans="4:7" ht="27">
      <c r="D14" s="23"/>
      <c r="E14" s="78" t="s">
        <v>367</v>
      </c>
      <c r="F14" s="1164" t="s">
        <v>41</v>
      </c>
      <c r="G14" s="359"/>
    </row>
    <row r="15" spans="4:7" ht="27" hidden="1">
      <c r="D15" s="23"/>
      <c r="E15" s="78" t="s">
        <v>298</v>
      </c>
      <c r="F15" s="309" t="s">
        <v>762</v>
      </c>
      <c r="G15" s="359"/>
    </row>
    <row r="16" spans="4:7" ht="27" hidden="1">
      <c r="D16" s="23"/>
      <c r="E16" s="78" t="s">
        <v>573</v>
      </c>
      <c r="F16" s="309"/>
      <c r="G16" s="359"/>
    </row>
    <row r="17" spans="4:7" ht="19.5">
      <c r="D17" s="23"/>
      <c r="E17" s="24"/>
      <c r="F17" s="1054" t="s">
        <v>679</v>
      </c>
      <c r="G17" s="20"/>
    </row>
    <row r="18" spans="1:9" s="1053" customFormat="1" ht="5.25" hidden="1">
      <c r="A18" s="1050"/>
      <c r="B18" s="1048"/>
      <c r="C18" s="1051"/>
      <c r="D18" s="1052"/>
      <c r="E18" s="1046"/>
      <c r="F18" s="1045"/>
      <c r="G18" s="1052"/>
      <c r="I18" s="1049"/>
    </row>
    <row r="19" spans="4:7" ht="27">
      <c r="D19" s="23"/>
      <c r="E19" s="1047" t="s">
        <v>677</v>
      </c>
      <c r="F19" s="1165" t="s">
        <v>3060</v>
      </c>
      <c r="G19" s="359"/>
    </row>
    <row r="20" spans="4:7" ht="27">
      <c r="D20" s="23"/>
      <c r="E20" s="1047" t="s">
        <v>678</v>
      </c>
      <c r="F20" s="1164" t="s">
        <v>3061</v>
      </c>
      <c r="G20" s="359"/>
    </row>
    <row r="21" spans="1:9" s="1053" customFormat="1" ht="5.25" hidden="1">
      <c r="A21" s="1050"/>
      <c r="B21" s="1048"/>
      <c r="C21" s="1051"/>
      <c r="D21" s="1052"/>
      <c r="E21" s="1046"/>
      <c r="F21" s="1045"/>
      <c r="G21" s="1052"/>
      <c r="I21" s="1049"/>
    </row>
    <row r="22" spans="4:7" ht="19.5" hidden="1">
      <c r="D22" s="23"/>
      <c r="E22" s="24"/>
      <c r="F22" s="414" t="s">
        <v>580</v>
      </c>
      <c r="G22" s="20"/>
    </row>
    <row r="23" spans="1:9" s="1070" customFormat="1" ht="5.25" hidden="1">
      <c r="A23" s="1067"/>
      <c r="B23" s="1065"/>
      <c r="C23" s="1068"/>
      <c r="D23" s="1069"/>
      <c r="E23" s="1046"/>
      <c r="F23" s="1045"/>
      <c r="G23" s="1069"/>
      <c r="I23" s="1066"/>
    </row>
    <row r="24" spans="4:7" ht="27" hidden="1">
      <c r="D24" s="23"/>
      <c r="E24" s="1055" t="s">
        <v>680</v>
      </c>
      <c r="F24" s="309"/>
      <c r="G24" s="359"/>
    </row>
    <row r="25" spans="4:7"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4:7" ht="27">
      <c r="D28" s="23"/>
      <c r="E28" s="78" t="s">
        <v>169</v>
      </c>
      <c r="F28" s="326" t="s">
        <v>84</v>
      </c>
      <c r="G28" s="359"/>
    </row>
    <row r="29" spans="3:7" ht="27">
      <c r="C29" s="27"/>
      <c r="D29" s="28"/>
      <c r="E29" s="29" t="s">
        <v>78</v>
      </c>
      <c r="F29" s="310" t="s">
        <v>1295</v>
      </c>
      <c r="G29" s="358"/>
    </row>
    <row r="30" spans="3:7" ht="27" hidden="1">
      <c r="C30" s="27"/>
      <c r="D30" s="28"/>
      <c r="E30" s="49" t="s">
        <v>202</v>
      </c>
      <c r="F30" s="311"/>
      <c r="G30" s="358"/>
    </row>
    <row r="31" spans="3:7" ht="27">
      <c r="C31" s="27"/>
      <c r="D31" s="28"/>
      <c r="E31" s="29" t="s">
        <v>52</v>
      </c>
      <c r="F31" s="310" t="s">
        <v>1296</v>
      </c>
      <c r="G31" s="358"/>
    </row>
    <row r="32" spans="3:8" ht="27">
      <c r="C32" s="27"/>
      <c r="D32" s="28"/>
      <c r="E32" s="29" t="s">
        <v>53</v>
      </c>
      <c r="F32" s="310" t="s">
        <v>1037</v>
      </c>
      <c r="G32" s="358"/>
      <c r="H32" s="30"/>
    </row>
    <row r="33" spans="1:9" s="348" customFormat="1" ht="6">
      <c r="A33" s="353"/>
      <c r="B33" s="343"/>
      <c r="C33" s="344"/>
      <c r="D33" s="354"/>
      <c r="E33" s="350"/>
      <c r="F33" s="355"/>
      <c r="G33" s="356"/>
      <c r="I33" s="349"/>
    </row>
    <row r="34" spans="1:7" ht="27">
      <c r="A34" s="191"/>
      <c r="D34" s="25"/>
      <c r="E34" s="750" t="s">
        <v>637</v>
      </c>
      <c r="F34" s="1166" t="s">
        <v>640</v>
      </c>
      <c r="G34" s="357"/>
    </row>
    <row r="35" spans="1:9" s="348" customFormat="1" ht="6">
      <c r="A35" s="353"/>
      <c r="B35" s="343"/>
      <c r="C35" s="344"/>
      <c r="D35" s="354"/>
      <c r="E35" s="350"/>
      <c r="F35" s="355"/>
      <c r="G35" s="356"/>
      <c r="I35" s="349"/>
    </row>
    <row r="36" spans="1:7" ht="27">
      <c r="A36" s="191"/>
      <c r="D36" s="25"/>
      <c r="E36" s="78" t="s">
        <v>242</v>
      </c>
      <c r="F36" s="1166"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7" ht="27">
      <c r="A40" s="193"/>
      <c r="B40" s="87"/>
      <c r="D40" s="32"/>
      <c r="E40" s="31" t="s">
        <v>523</v>
      </c>
      <c r="F40" s="1164" t="s">
        <v>3062</v>
      </c>
      <c r="G40" s="357"/>
    </row>
    <row r="41" spans="1:7" ht="27">
      <c r="A41" s="193"/>
      <c r="B41" s="87"/>
      <c r="D41" s="32"/>
      <c r="E41" s="38" t="s">
        <v>524</v>
      </c>
      <c r="F41" s="1164" t="s">
        <v>3063</v>
      </c>
      <c r="G41" s="357"/>
    </row>
    <row r="42" spans="4:7" ht="19.5">
      <c r="D42" s="23"/>
      <c r="E42" s="24"/>
      <c r="F42" s="414" t="s">
        <v>556</v>
      </c>
      <c r="G42" s="20"/>
    </row>
    <row r="43" spans="1:7" ht="27">
      <c r="A43" s="193"/>
      <c r="D43" s="20"/>
      <c r="E43" s="412" t="s">
        <v>86</v>
      </c>
      <c r="F43" s="1168" t="s">
        <v>3064</v>
      </c>
      <c r="G43" s="357"/>
    </row>
    <row r="44" spans="1:7" ht="27">
      <c r="A44" s="193"/>
      <c r="B44" s="87"/>
      <c r="D44" s="32"/>
      <c r="E44" s="412" t="s">
        <v>87</v>
      </c>
      <c r="F44" s="1168" t="s">
        <v>3065</v>
      </c>
      <c r="G44" s="357"/>
    </row>
    <row r="45" spans="1:7" ht="27">
      <c r="A45" s="193"/>
      <c r="B45" s="87"/>
      <c r="D45" s="32"/>
      <c r="E45" s="412" t="s">
        <v>557</v>
      </c>
      <c r="F45" s="1168" t="s">
        <v>3066</v>
      </c>
      <c r="G45" s="357"/>
    </row>
    <row r="46" spans="4:7" ht="27">
      <c r="D46" s="23"/>
      <c r="E46" s="413" t="s">
        <v>558</v>
      </c>
      <c r="F46" s="1168" t="s">
        <v>3067</v>
      </c>
      <c r="G46" s="359"/>
    </row>
    <row r="47" spans="1:7" ht="3" customHeight="1">
      <c r="A47" s="193"/>
      <c r="D47" s="20"/>
      <c r="F47" s="156"/>
      <c r="G47" s="26"/>
    </row>
    <row r="48" spans="1:7" ht="69" customHeight="1">
      <c r="A48" s="193"/>
      <c r="B48" s="87"/>
      <c r="D48" s="1179" t="s">
        <v>756</v>
      </c>
      <c r="E48" s="1229" t="s">
        <v>754</v>
      </c>
      <c r="F48" s="1229"/>
      <c r="G48" s="26"/>
    </row>
    <row r="49" spans="1:7" ht="19.5">
      <c r="A49" s="193"/>
      <c r="B49" s="87"/>
      <c r="D49" s="32"/>
      <c r="E49" s="31"/>
      <c r="F49" s="157"/>
      <c r="G49" s="26"/>
    </row>
    <row r="50" spans="1:7" ht="19.5">
      <c r="A50" s="193"/>
      <c r="B50" s="87"/>
      <c r="D50" s="32"/>
      <c r="E50" s="38"/>
      <c r="F50" s="157"/>
      <c r="G50" s="26"/>
    </row>
    <row r="51" spans="1:7" ht="19.5">
      <c r="A51" s="193"/>
      <c r="B51" s="87"/>
      <c r="D51" s="32"/>
      <c r="E51" s="31"/>
      <c r="F51" s="157"/>
      <c r="G51" s="26"/>
    </row>
    <row r="54" spans="5:9" ht="11.25">
      <c r="E54" s="1228"/>
      <c r="F54" s="1228"/>
      <c r="G54" s="1228"/>
      <c r="H54" s="1228"/>
      <c r="I54" s="1228"/>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5995aba-f7ae-4953-bfe8-5a6e3427df37}">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36"/>
    <col min="3" max="3" width="9.14285714285714" style="139"/>
    <col min="4" max="4" width="26.5714285714286" style="139" customWidth="1"/>
    <col min="5" max="6" width="26.5714285714286" style="79" customWidth="1"/>
    <col min="7" max="7" width="31.4285714285714" style="79" customWidth="1"/>
    <col min="8" max="8" width="40.8571428571429" style="79" customWidth="1"/>
    <col min="9" max="9" width="14.5714285714286" style="79" customWidth="1"/>
    <col min="10" max="10" width="26.8571428571429" style="79" customWidth="1"/>
    <col min="11" max="11" width="50" style="79" customWidth="1"/>
    <col min="12" max="13" width="10.7142857142857" style="79" customWidth="1"/>
    <col min="14" max="14" width="55.1428571428571" style="79" customWidth="1"/>
    <col min="15" max="15" width="31.8571428571429" style="79" customWidth="1"/>
    <col min="16" max="16" width="23.8571428571429" style="79" customWidth="1"/>
    <col min="17" max="17" width="46.5714285714286" style="79" customWidth="1"/>
    <col min="18" max="18" width="24" style="79" customWidth="1"/>
    <col min="19" max="19" width="20.5714285714286" style="79" customWidth="1"/>
    <col min="20" max="20" width="22" style="79" customWidth="1"/>
    <col min="21" max="22" width="26.4285714285714" style="79" customWidth="1"/>
    <col min="23" max="23" width="8.28571428571429" style="79" hidden="1" customWidth="1"/>
    <col min="24" max="24" width="59.7142857142857" style="79" customWidth="1"/>
    <col min="25" max="25" width="49.1428571428571" style="79" customWidth="1"/>
    <col min="26" max="26" width="11.1428571428571" style="79" customWidth="1"/>
    <col min="27" max="30" width="29" style="79" customWidth="1"/>
    <col min="31" max="31" width="9.14285714285714" style="79"/>
    <col min="32" max="32" width="34.7142857142857" style="79" customWidth="1"/>
    <col min="33" max="33" width="9.14285714285714" style="79"/>
    <col min="34" max="35" width="34.4285714285714" style="79" customWidth="1"/>
    <col min="36" max="36" width="9.14285714285714" style="79"/>
    <col min="37" max="37" width="24.5714285714286" style="79" customWidth="1"/>
    <col min="38" max="38" width="9.14285714285714" style="79"/>
    <col min="39" max="39" width="26.1428571428571" style="79" customWidth="1"/>
    <col min="40" max="40" width="1.71428571428571" style="79" customWidth="1"/>
    <col min="41" max="41" width="9.14285714285714" style="79"/>
    <col min="42" max="43" width="47.8571428571429" style="79" customWidth="1"/>
    <col min="44" max="44" width="1.71428571428571" style="79" customWidth="1"/>
    <col min="45" max="45" width="21.4285714285714" style="79" customWidth="1"/>
    <col min="46" max="46" width="1.71428571428571" style="79" customWidth="1"/>
    <col min="47" max="47" width="31.2857142857143" style="79" customWidth="1"/>
    <col min="48" max="48" width="1.71428571428571" style="79" customWidth="1"/>
    <col min="49" max="50" width="9.14285714285714" style="384"/>
    <col min="51" max="51" width="3.71428571428571" style="79" customWidth="1"/>
    <col min="52" max="52" width="20" style="79" customWidth="1"/>
    <col min="53" max="53" width="42.8571428571429" style="79" customWidth="1"/>
    <col min="54" max="54" width="3.71428571428571" style="79" customWidth="1"/>
    <col min="55" max="55" width="55" style="79" customWidth="1"/>
    <col min="56" max="16384" width="9.14285714285714"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8" t="s">
        <v>559</v>
      </c>
      <c r="BA1" s="1418"/>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5" t="s">
        <v>581</v>
      </c>
      <c r="AQ2" s="980" t="s">
        <v>585</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5" t="s">
        <v>674</v>
      </c>
      <c r="AQ3" s="980" t="s">
        <v>588</v>
      </c>
      <c r="AS3" s="41" t="s">
        <v>373</v>
      </c>
      <c r="AU3" s="42" t="s">
        <v>376</v>
      </c>
      <c r="AW3" s="386" t="s">
        <v>528</v>
      </c>
      <c r="AX3" s="387" t="s">
        <v>528</v>
      </c>
      <c r="AZ3" s="1087" t="s">
        <v>697</v>
      </c>
      <c r="BA3" s="1095"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5" t="s">
        <v>673</v>
      </c>
      <c r="AQ4" s="980" t="s">
        <v>587</v>
      </c>
      <c r="AS4" s="41" t="s">
        <v>343</v>
      </c>
      <c r="AU4" s="42" t="s">
        <v>377</v>
      </c>
      <c r="AW4" s="386" t="s">
        <v>529</v>
      </c>
      <c r="AX4" s="387" t="s">
        <v>529</v>
      </c>
      <c r="AZ4" s="1087" t="s">
        <v>709</v>
      </c>
      <c r="BA4" s="1095"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5" t="s">
        <v>582</v>
      </c>
      <c r="AQ5" s="980" t="s">
        <v>586</v>
      </c>
      <c r="AU5" s="42" t="s">
        <v>378</v>
      </c>
      <c r="AW5" s="386" t="s">
        <v>530</v>
      </c>
      <c r="AX5" s="387" t="s">
        <v>530</v>
      </c>
      <c r="AZ5" s="1087" t="s">
        <v>724</v>
      </c>
      <c r="BA5" s="1095" t="s">
        <v>723</v>
      </c>
      <c r="BC5" s="754" t="s">
        <v>642</v>
      </c>
    </row>
    <row r="6" spans="1:53" ht="112.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5" t="s">
        <v>583</v>
      </c>
      <c r="AQ6" s="980" t="s">
        <v>581</v>
      </c>
      <c r="AU6" s="212" t="s">
        <v>379</v>
      </c>
      <c r="AW6" s="386" t="s">
        <v>531</v>
      </c>
      <c r="AX6" s="387" t="s">
        <v>531</v>
      </c>
      <c r="AZ6" s="1087" t="s">
        <v>725</v>
      </c>
      <c r="BA6" s="1095" t="s">
        <v>731</v>
      </c>
    </row>
    <row r="7" spans="1:53" ht="56.2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5" t="s">
        <v>584</v>
      </c>
      <c r="AQ7" s="980" t="s">
        <v>674</v>
      </c>
      <c r="AU7" s="212" t="s">
        <v>380</v>
      </c>
      <c r="AW7" s="386" t="s">
        <v>532</v>
      </c>
      <c r="AX7" s="387" t="s">
        <v>532</v>
      </c>
      <c r="AZ7" s="1087" t="s">
        <v>726</v>
      </c>
      <c r="BA7" s="1095" t="s">
        <v>736</v>
      </c>
    </row>
    <row r="8" spans="1:53"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5" t="s">
        <v>585</v>
      </c>
      <c r="AQ8" s="980" t="s">
        <v>673</v>
      </c>
      <c r="AU8" s="212" t="s">
        <v>381</v>
      </c>
      <c r="AW8" s="386" t="s">
        <v>533</v>
      </c>
      <c r="AX8" s="387" t="s">
        <v>533</v>
      </c>
      <c r="AZ8" s="1087" t="s">
        <v>727</v>
      </c>
      <c r="BA8" s="1095" t="s">
        <v>746</v>
      </c>
    </row>
    <row r="9" spans="1:53"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5" t="s">
        <v>588</v>
      </c>
      <c r="AQ9" s="980" t="s">
        <v>582</v>
      </c>
      <c r="AW9" s="386" t="s">
        <v>534</v>
      </c>
      <c r="AX9" s="387" t="s">
        <v>534</v>
      </c>
      <c r="AZ9" s="1087" t="s">
        <v>728</v>
      </c>
      <c r="BA9" s="1095" t="s">
        <v>743</v>
      </c>
    </row>
    <row r="10" spans="1:50" ht="56.25">
      <c r="A10" s="6" t="s">
        <v>108</v>
      </c>
      <c r="B10" s="41">
        <v>2008</v>
      </c>
      <c r="E10" s="137" t="s">
        <v>193</v>
      </c>
      <c r="F10" s="140"/>
      <c r="I10" s="137" t="s">
        <v>207</v>
      </c>
      <c r="O10" s="513" t="s">
        <v>613</v>
      </c>
      <c r="V10" s="986" t="s">
        <v>207</v>
      </c>
      <c r="W10" s="983"/>
      <c r="X10" s="981" t="s">
        <v>587</v>
      </c>
      <c r="Y10" s="982" t="s">
        <v>742</v>
      </c>
      <c r="Z10" s="200"/>
      <c r="AP10" s="1205" t="s">
        <v>587</v>
      </c>
      <c r="AQ10" s="980" t="s">
        <v>583</v>
      </c>
      <c r="AW10" s="386" t="s">
        <v>535</v>
      </c>
      <c r="AX10" s="387" t="s">
        <v>535</v>
      </c>
    </row>
    <row r="11" spans="1:50" ht="22.5">
      <c r="A11" s="6" t="s">
        <v>109</v>
      </c>
      <c r="B11" s="41">
        <v>2009</v>
      </c>
      <c r="E11" s="137" t="s">
        <v>194</v>
      </c>
      <c r="F11" s="140"/>
      <c r="I11" s="137" t="s">
        <v>208</v>
      </c>
      <c r="O11" s="496" t="s">
        <v>614</v>
      </c>
      <c r="V11" s="985" t="s">
        <v>208</v>
      </c>
      <c r="W11" s="430"/>
      <c r="X11" s="429" t="s">
        <v>588</v>
      </c>
      <c r="Y11" s="714" t="s">
        <v>741</v>
      </c>
      <c r="Z11" s="200"/>
      <c r="AP11" s="1205" t="s">
        <v>586</v>
      </c>
      <c r="AQ11" s="703"/>
      <c r="AW11" s="386" t="s">
        <v>536</v>
      </c>
      <c r="AX11" s="387" t="s">
        <v>536</v>
      </c>
    </row>
    <row r="12" spans="1:25 42:50"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25 49:50" ht="22.5">
      <c r="A13" s="6" t="s">
        <v>110</v>
      </c>
      <c r="B13" s="41">
        <v>2011</v>
      </c>
      <c r="E13" s="137" t="s">
        <v>196</v>
      </c>
      <c r="F13" s="140"/>
      <c r="G13" s="137" t="s">
        <v>260</v>
      </c>
      <c r="H13" s="137" t="s">
        <v>261</v>
      </c>
      <c r="I13" s="137" t="s">
        <v>210</v>
      </c>
      <c r="V13" s="985" t="s">
        <v>210</v>
      </c>
      <c r="W13" s="514"/>
      <c r="X13" s="514"/>
      <c r="Y13" s="514"/>
      <c r="AW13" s="386" t="s">
        <v>209</v>
      </c>
      <c r="AX13" s="387" t="s">
        <v>209</v>
      </c>
    </row>
    <row r="14" spans="1:25 49:50"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25 49:50" ht="63.75">
      <c r="A15" s="6" t="s">
        <v>438</v>
      </c>
      <c r="B15" s="41">
        <v>2013</v>
      </c>
      <c r="I15" s="137" t="s">
        <v>212</v>
      </c>
      <c r="N15" s="170" t="s">
        <v>323</v>
      </c>
      <c r="V15" s="497"/>
      <c r="W15" s="497"/>
      <c r="X15" s="210"/>
      <c r="Y15" s="497"/>
      <c r="AW15" s="386" t="s">
        <v>211</v>
      </c>
      <c r="AX15" s="387" t="s">
        <v>211</v>
      </c>
    </row>
    <row r="16" spans="1:14 49:50" ht="21" customHeight="1">
      <c r="A16" s="6" t="s">
        <v>111</v>
      </c>
      <c r="B16" s="41">
        <v>2014</v>
      </c>
      <c r="I16" s="137" t="s">
        <v>213</v>
      </c>
      <c r="N16" s="170" t="s">
        <v>322</v>
      </c>
      <c r="AW16" s="386" t="s">
        <v>212</v>
      </c>
      <c r="AX16" s="387" t="s">
        <v>212</v>
      </c>
    </row>
    <row r="17" spans="1:24 49:50" ht="21" customHeight="1">
      <c r="A17" s="6" t="s">
        <v>112</v>
      </c>
      <c r="B17" s="41">
        <v>2015</v>
      </c>
      <c r="I17" s="137" t="s">
        <v>214</v>
      </c>
      <c r="N17" s="170" t="s">
        <v>321</v>
      </c>
      <c r="X17" s="210"/>
      <c r="AW17" s="386" t="s">
        <v>213</v>
      </c>
      <c r="AX17" s="387" t="s">
        <v>213</v>
      </c>
    </row>
    <row r="18" spans="1:24 49:50" ht="21" customHeight="1">
      <c r="A18" s="6" t="s">
        <v>113</v>
      </c>
      <c r="B18" s="41">
        <v>2016</v>
      </c>
      <c r="I18" s="137" t="s">
        <v>215</v>
      </c>
      <c r="N18" s="170" t="s">
        <v>320</v>
      </c>
      <c r="X18" s="210"/>
      <c r="AW18" s="386" t="s">
        <v>214</v>
      </c>
      <c r="AX18" s="387" t="s">
        <v>214</v>
      </c>
    </row>
    <row r="19" spans="1:24 49:50" ht="21" customHeight="1">
      <c r="A19" s="6" t="s">
        <v>114</v>
      </c>
      <c r="B19" s="41">
        <v>2017</v>
      </c>
      <c r="I19" s="137" t="s">
        <v>216</v>
      </c>
      <c r="N19" s="170" t="s">
        <v>319</v>
      </c>
      <c r="X19" s="210"/>
      <c r="AW19" s="386" t="s">
        <v>215</v>
      </c>
      <c r="AX19" s="387" t="s">
        <v>215</v>
      </c>
    </row>
    <row r="20" spans="1:14 49:50" ht="21" customHeight="1">
      <c r="A20" s="6" t="s">
        <v>115</v>
      </c>
      <c r="B20" s="41">
        <v>2018</v>
      </c>
      <c r="I20" s="137" t="s">
        <v>217</v>
      </c>
      <c r="N20" s="170" t="s">
        <v>318</v>
      </c>
      <c r="AW20" s="386" t="s">
        <v>216</v>
      </c>
      <c r="AX20" s="387" t="s">
        <v>216</v>
      </c>
    </row>
    <row r="21" spans="1:14 49:50" ht="21" customHeight="1">
      <c r="A21" s="6" t="s">
        <v>116</v>
      </c>
      <c r="B21" s="41">
        <v>2019</v>
      </c>
      <c r="I21" s="137" t="s">
        <v>218</v>
      </c>
      <c r="N21" s="170" t="s">
        <v>317</v>
      </c>
      <c r="AW21" s="386" t="s">
        <v>217</v>
      </c>
      <c r="AX21" s="387" t="s">
        <v>217</v>
      </c>
    </row>
    <row r="22" spans="1:14 49:50" ht="21" customHeight="1">
      <c r="A22" s="6" t="s">
        <v>117</v>
      </c>
      <c r="B22" s="41">
        <v>2020</v>
      </c>
      <c r="N22" s="170" t="s">
        <v>316</v>
      </c>
      <c r="AW22" s="386" t="s">
        <v>218</v>
      </c>
      <c r="AX22" s="387" t="s">
        <v>218</v>
      </c>
    </row>
    <row r="23" spans="1:2 49:50" ht="21" customHeight="1">
      <c r="A23" s="6" t="s">
        <v>118</v>
      </c>
      <c r="B23" s="41">
        <v>2021</v>
      </c>
      <c r="AW23" s="386" t="s">
        <v>537</v>
      </c>
      <c r="AX23" s="387" t="s">
        <v>537</v>
      </c>
    </row>
    <row r="24" spans="1:2 49:50" ht="21" customHeight="1">
      <c r="A24" s="6" t="s">
        <v>119</v>
      </c>
      <c r="B24" s="41">
        <v>2022</v>
      </c>
      <c r="AW24" s="386" t="s">
        <v>538</v>
      </c>
      <c r="AX24" s="387" t="s">
        <v>538</v>
      </c>
    </row>
    <row r="25" spans="1:2 49:50" ht="11.25">
      <c r="A25" s="6" t="s">
        <v>120</v>
      </c>
      <c r="B25" s="41">
        <v>2023</v>
      </c>
      <c r="AW25" s="386" t="s">
        <v>539</v>
      </c>
      <c r="AX25" s="387" t="s">
        <v>539</v>
      </c>
    </row>
    <row r="26" spans="1:2 50:50" ht="11.25">
      <c r="A26" s="6" t="s">
        <v>121</v>
      </c>
      <c r="B26" s="41">
        <v>2024</v>
      </c>
      <c r="AX26" s="387" t="s">
        <v>540</v>
      </c>
    </row>
    <row r="27" spans="1:2 50:50" ht="11.25">
      <c r="A27" s="6" t="s">
        <v>122</v>
      </c>
      <c r="B27" s="41">
        <v>2025</v>
      </c>
      <c r="AX27" s="387" t="s">
        <v>541</v>
      </c>
    </row>
    <row r="28" spans="1:8 50:50" ht="11.25">
      <c r="A28" s="6" t="s">
        <v>123</v>
      </c>
      <c r="D28" s="262"/>
      <c r="E28" s="263"/>
      <c r="F28" s="263"/>
      <c r="H28" s="264" t="s">
        <v>406</v>
      </c>
      <c r="AX28" s="387" t="s">
        <v>542</v>
      </c>
    </row>
    <row r="29" spans="1:8 50:50" ht="11.25">
      <c r="A29" s="6" t="s">
        <v>124</v>
      </c>
      <c r="D29" s="265" t="s">
        <v>407</v>
      </c>
      <c r="E29" s="266" t="str">
        <f>IF(periodStart="","",periodStart)</f>
        <v>01.01.2022</v>
      </c>
      <c r="F29" s="266" t="str">
        <f>IF(periodEnd="","",periodEnd)</f>
        <v>31.12.2026</v>
      </c>
      <c r="H29" s="267" t="s">
        <v>3091</v>
      </c>
      <c r="AX29" s="387" t="s">
        <v>543</v>
      </c>
    </row>
    <row r="30" spans="1:6 50:50" ht="11.25">
      <c r="A30" s="6" t="s">
        <v>125</v>
      </c>
      <c r="D30" s="268"/>
      <c r="E30" s="269"/>
      <c r="F30" s="269"/>
      <c r="AX30" s="387" t="s">
        <v>544</v>
      </c>
    </row>
    <row r="31" spans="1:8 50:50" ht="12.75">
      <c r="A31" s="6" t="s">
        <v>126</v>
      </c>
      <c r="D31" s="262"/>
      <c r="E31" s="263"/>
      <c r="F31" s="263"/>
      <c r="H31" s="270"/>
      <c r="AX31" s="387" t="s">
        <v>545</v>
      </c>
    </row>
    <row r="32" spans="1:15 50:50" ht="11.25">
      <c r="A32" s="6" t="s">
        <v>127</v>
      </c>
      <c r="D32" s="265" t="s">
        <v>408</v>
      </c>
      <c r="E32" s="271"/>
      <c r="F32" s="271"/>
      <c r="H32" s="272" t="s">
        <v>409</v>
      </c>
      <c r="O32" s="497" t="s">
        <v>605</v>
      </c>
      <c r="AX32" s="387" t="s">
        <v>546</v>
      </c>
    </row>
    <row r="33" spans="1:15 50:50" ht="11.25">
      <c r="A33" s="6" t="s">
        <v>128</v>
      </c>
      <c r="O33" s="497" t="s">
        <v>606</v>
      </c>
      <c r="AX33" s="387" t="s">
        <v>547</v>
      </c>
    </row>
    <row r="34" spans="1:15 50:50" ht="11.25">
      <c r="A34" s="6" t="s">
        <v>129</v>
      </c>
      <c r="O34" s="497" t="s">
        <v>607</v>
      </c>
      <c r="AX34" s="387" t="s">
        <v>548</v>
      </c>
    </row>
    <row r="35" spans="1:25 50:50" ht="11.25">
      <c r="A35" s="6" t="s">
        <v>130</v>
      </c>
      <c r="O35" s="497" t="s">
        <v>608</v>
      </c>
      <c r="X35" s="497"/>
      <c r="Y35" s="497"/>
      <c r="AX35" s="387" t="s">
        <v>549</v>
      </c>
    </row>
    <row r="36" spans="1:15 50:50" ht="11.25">
      <c r="A36" s="6" t="s">
        <v>94</v>
      </c>
      <c r="O36" s="497" t="s">
        <v>609</v>
      </c>
      <c r="AX36" s="387" t="s">
        <v>550</v>
      </c>
    </row>
    <row r="37" spans="1:15 50:50" ht="11.25">
      <c r="A37" s="6" t="s">
        <v>95</v>
      </c>
      <c r="O37" s="497" t="s">
        <v>610</v>
      </c>
      <c r="AX37" s="387" t="s">
        <v>551</v>
      </c>
    </row>
    <row r="38" spans="1:15 50:50" ht="11.25">
      <c r="A38" s="6" t="s">
        <v>96</v>
      </c>
      <c r="O38" s="497" t="s">
        <v>611</v>
      </c>
      <c r="AX38" s="387" t="s">
        <v>552</v>
      </c>
    </row>
    <row r="39" spans="1:15 50:50" ht="11.25">
      <c r="A39" s="6" t="s">
        <v>97</v>
      </c>
      <c r="O39" s="497" t="s">
        <v>612</v>
      </c>
      <c r="AX39" s="387" t="s">
        <v>500</v>
      </c>
    </row>
    <row r="40" spans="1:15 50:50" ht="11.25">
      <c r="A40" s="6" t="s">
        <v>98</v>
      </c>
      <c r="O40" s="497" t="s">
        <v>613</v>
      </c>
      <c r="AX40" s="387" t="s">
        <v>501</v>
      </c>
    </row>
    <row r="41" spans="1:15 50:50" ht="11.25">
      <c r="A41" s="6" t="s">
        <v>99</v>
      </c>
      <c r="O41" s="497" t="s">
        <v>614</v>
      </c>
      <c r="AX41" s="387" t="s">
        <v>502</v>
      </c>
    </row>
    <row r="42" spans="1:1 50:50" ht="11.25">
      <c r="A42" s="6" t="s">
        <v>131</v>
      </c>
      <c r="AX42" s="387" t="s">
        <v>503</v>
      </c>
    </row>
    <row r="43" spans="1:1 50:50" ht="11.25">
      <c r="A43" s="6" t="s">
        <v>132</v>
      </c>
      <c r="AX43" s="387" t="s">
        <v>504</v>
      </c>
    </row>
    <row r="44" spans="1:1 50:50" ht="11.25">
      <c r="A44" s="6" t="s">
        <v>133</v>
      </c>
      <c r="AX44" s="387" t="s">
        <v>505</v>
      </c>
    </row>
    <row r="45" spans="1:1 50:50" ht="11.25">
      <c r="A45" s="6" t="s">
        <v>134</v>
      </c>
      <c r="AX45" s="387" t="s">
        <v>506</v>
      </c>
    </row>
    <row r="46" spans="1:1 50:50" ht="11.25">
      <c r="A46" s="6" t="s">
        <v>135</v>
      </c>
      <c r="AX46" s="387" t="s">
        <v>507</v>
      </c>
    </row>
    <row r="47" spans="1:1 50:50" ht="11.25">
      <c r="A47" s="6" t="s">
        <v>156</v>
      </c>
      <c r="AX47" s="387" t="s">
        <v>508</v>
      </c>
    </row>
    <row r="48" spans="1:1 50:50" ht="11.25">
      <c r="A48" s="6" t="s">
        <v>157</v>
      </c>
      <c r="AX48" s="387" t="s">
        <v>509</v>
      </c>
    </row>
    <row r="49" spans="1:1 50:50" ht="11.25">
      <c r="A49" s="6" t="s">
        <v>158</v>
      </c>
      <c r="AX49" s="387" t="s">
        <v>510</v>
      </c>
    </row>
    <row r="50" spans="1:1 50:50" ht="11.25">
      <c r="A50" s="6" t="s">
        <v>136</v>
      </c>
      <c r="AX50" s="387" t="s">
        <v>511</v>
      </c>
    </row>
    <row r="51" spans="1:1 50:50" ht="11.25">
      <c r="A51" s="6" t="s">
        <v>137</v>
      </c>
      <c r="AX51" s="387" t="s">
        <v>512</v>
      </c>
    </row>
    <row r="52" spans="1:1 50:50" ht="11.25">
      <c r="A52" s="6" t="s">
        <v>138</v>
      </c>
      <c r="AX52" s="387" t="s">
        <v>513</v>
      </c>
    </row>
    <row r="53" spans="1:1 24:24 50:50" ht="11.25">
      <c r="A53" s="6" t="s">
        <v>139</v>
      </c>
      <c r="X53" s="449"/>
      <c r="AX53" s="387" t="s">
        <v>514</v>
      </c>
    </row>
    <row r="54" spans="1:1 24:24 50:50" ht="11.25">
      <c r="A54" s="6" t="s">
        <v>140</v>
      </c>
      <c r="X54" s="449"/>
      <c r="AX54" s="387" t="s">
        <v>515</v>
      </c>
    </row>
    <row r="55" spans="1:1 24:24 50:50" ht="11.25">
      <c r="A55" s="6" t="s">
        <v>141</v>
      </c>
      <c r="X55" s="449"/>
      <c r="AX55" s="387" t="s">
        <v>516</v>
      </c>
    </row>
    <row r="56" spans="1:1 24:24 50:50" ht="11.25">
      <c r="A56" s="6" t="s">
        <v>142</v>
      </c>
      <c r="X56" s="449"/>
      <c r="AX56" s="387" t="s">
        <v>517</v>
      </c>
    </row>
    <row r="57" spans="1:1 24:24 50:50" ht="11.25">
      <c r="A57" s="6" t="s">
        <v>386</v>
      </c>
      <c r="X57" s="449"/>
      <c r="AX57" s="387" t="s">
        <v>518</v>
      </c>
    </row>
    <row r="58" spans="1:1 24:24 50:50" ht="11.25">
      <c r="A58" s="6" t="s">
        <v>143</v>
      </c>
      <c r="X58" s="449"/>
      <c r="AX58" s="387" t="s">
        <v>519</v>
      </c>
    </row>
    <row r="59" spans="1:1 24:24 50:50" ht="11.25">
      <c r="A59" s="6" t="s">
        <v>144</v>
      </c>
      <c r="X59" s="449"/>
      <c r="AX59" s="387" t="s">
        <v>520</v>
      </c>
    </row>
    <row r="60" spans="1:1 24:24 50:50" ht="11.25">
      <c r="A60" s="6" t="s">
        <v>145</v>
      </c>
      <c r="X60" s="449"/>
      <c r="AX60" s="387" t="s">
        <v>521</v>
      </c>
    </row>
    <row r="61" spans="1:1 24:24 50:50" ht="11.25">
      <c r="A61" s="6" t="s">
        <v>146</v>
      </c>
      <c r="X61" s="449"/>
      <c r="AX61" s="387" t="s">
        <v>522</v>
      </c>
    </row>
    <row r="62" spans="1:24" ht="11.25">
      <c r="A62" s="6" t="s">
        <v>89</v>
      </c>
      <c r="X62" s="449"/>
    </row>
    <row r="63" spans="1:1" ht="11.25">
      <c r="A63" s="6" t="s">
        <v>147</v>
      </c>
    </row>
    <row r="64" spans="1:1" ht="11.25">
      <c r="A64" s="6" t="s">
        <v>148</v>
      </c>
    </row>
    <row r="65" spans="1:1" ht="11.25">
      <c r="A65" s="6" t="s">
        <v>149</v>
      </c>
    </row>
    <row r="66" spans="1:1" ht="11.25">
      <c r="A66" s="6" t="s">
        <v>150</v>
      </c>
    </row>
    <row r="67" spans="1:1" ht="11.25">
      <c r="A67" s="6" t="s">
        <v>151</v>
      </c>
    </row>
    <row r="68" spans="1:1" ht="11.25">
      <c r="A68" s="6" t="s">
        <v>152</v>
      </c>
    </row>
    <row r="69" spans="1:1" ht="11.25">
      <c r="A69" s="6" t="s">
        <v>153</v>
      </c>
    </row>
    <row r="70" spans="1:1" ht="11.25">
      <c r="A70" s="6" t="s">
        <v>154</v>
      </c>
    </row>
    <row r="71" spans="1:1" ht="11.25">
      <c r="A71" s="6" t="s">
        <v>155</v>
      </c>
    </row>
    <row r="72" spans="1:1" ht="11.25">
      <c r="A72" s="6" t="s">
        <v>159</v>
      </c>
    </row>
    <row r="73" spans="1:1" ht="11.25">
      <c r="A73" s="6" t="s">
        <v>160</v>
      </c>
    </row>
    <row r="74" spans="1:1" ht="11.25">
      <c r="A74" s="6" t="s">
        <v>161</v>
      </c>
    </row>
    <row r="75" spans="1:1" ht="11.25">
      <c r="A75" s="6" t="s">
        <v>162</v>
      </c>
    </row>
    <row r="76" spans="1:1" ht="11.25">
      <c r="A76" s="6" t="s">
        <v>163</v>
      </c>
    </row>
    <row r="77" spans="1:1" ht="11.25">
      <c r="A77" s="6" t="s">
        <v>164</v>
      </c>
    </row>
    <row r="78" spans="1:1" ht="11.25">
      <c r="A78" s="6" t="s">
        <v>165</v>
      </c>
    </row>
    <row r="79" spans="1:1" ht="11.25">
      <c r="A79" s="6" t="s">
        <v>93</v>
      </c>
    </row>
    <row r="80" spans="1:1" ht="11.25">
      <c r="A80" s="6" t="s">
        <v>166</v>
      </c>
    </row>
    <row r="81" spans="1:1" ht="11.25">
      <c r="A81" s="6" t="s">
        <v>167</v>
      </c>
    </row>
    <row r="82" spans="1:1" ht="11.25">
      <c r="A82" s="6" t="s">
        <v>168</v>
      </c>
    </row>
    <row r="83" spans="1:1" ht="11.25">
      <c r="A83" s="6" t="s">
        <v>43</v>
      </c>
    </row>
    <row r="84" spans="1:1" ht="11.25">
      <c r="A84" s="6" t="s">
        <v>44</v>
      </c>
    </row>
    <row r="85" spans="1:1" ht="11.25">
      <c r="A85" s="6" t="s">
        <v>45</v>
      </c>
    </row>
    <row r="86" spans="1:1" ht="11.25">
      <c r="A86" s="6" t="s">
        <v>46</v>
      </c>
    </row>
    <row r="87" spans="1:1" ht="11.25">
      <c r="A87" s="6" t="s">
        <v>47</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6be9f99-6139-46e6-8d23-6747a44c224e}">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94"/>
  </cols>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8fb2ef-9414-4764-b9c7-7df9f00dc13a}">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071"/>
  </cols>
  <sheetData>
    <row r="1" spans="1:1" ht="11.25">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cea5e71-aeae-4dfd-b1d6-a1a2296a6eb6}">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81afc0c-2242-4da0-aaec-0b77e81c7c5b}">
  <sheetPr codeName="modCheckCyan">
    <tabColor indexed="47"/>
  </sheetPr>
  <dimension ref="A1:A230"/>
  <sheetViews>
    <sheetView showGridLines="0" workbookViewId="0" topLeftCell="A1">
      <selection pane="topLeft" activeCell="A1" sqref="A1"/>
    </sheetView>
  </sheetViews>
  <sheetFormatPr defaultColWidth="9.14285714285714" defaultRowHeight="11.25"/>
  <sheetData>
    <row r="1" spans="1:1" ht="11.25">
      <c r="A1" s="1175">
        <f>IF('Форма 4.10.2 | Т-ТЭ | &gt;=25МВт'!$O$22="",1,0)</f>
        <v>1</v>
      </c>
    </row>
    <row r="2" spans="1:1" ht="11.25">
      <c r="A2" s="1175">
        <f>IF('Форма 4.10.2 | Т-ТЭ | &gt;=25МВт'!$O$23="",1,0)</f>
        <v>1</v>
      </c>
    </row>
    <row r="3" spans="1:1" ht="11.25">
      <c r="A3" s="1175">
        <f>IF('Форма 4.10.2 | Т-ТЭ | &gt;=25МВт'!$M$24="",1,0)</f>
        <v>1</v>
      </c>
    </row>
    <row r="4" spans="1:1" ht="11.25">
      <c r="A4" s="1175">
        <f>IF('Форма 4.10.2 | Т-ТЭ | &gt;=25МВт'!$R$24="",1,0)</f>
        <v>1</v>
      </c>
    </row>
    <row r="5" spans="1:1" ht="11.25">
      <c r="A5" s="1175">
        <f>IF('Форма 4.10.2 | Т-ТЭ | &gt;=25МВт'!$T$24="",1,0)</f>
        <v>1</v>
      </c>
    </row>
    <row r="6" spans="1:1" ht="11.25">
      <c r="A6" s="1175">
        <f>IF('Форма 4.10.2 | Т-ТЭ | &gt;=25МВт'!$S$24="",1,0)</f>
        <v>0</v>
      </c>
    </row>
    <row r="7" spans="1:1" ht="11.25">
      <c r="A7" s="1175">
        <f>IF('Форма 4.10.2 | Т-ТЭ | &gt;=25МВт'!$U$24="",1,0)</f>
        <v>0</v>
      </c>
    </row>
    <row r="8" spans="1:1" ht="11.25">
      <c r="A8" s="1175">
        <f>IF('Форма 4.10.2 | Т-ТЭ | ТСО'!$O$22="",1,0)</f>
        <v>1</v>
      </c>
    </row>
    <row r="9" spans="1:1" ht="11.25">
      <c r="A9" s="1175">
        <f>IF('Форма 4.10.2 | Т-ТЭ | ТСО'!$O$23="",1,0)</f>
        <v>1</v>
      </c>
    </row>
    <row r="10" spans="1:1" ht="11.25">
      <c r="A10" s="1175">
        <f>IF('Форма 4.10.2 | Т-ТЭ | ТСО'!$M$24="",1,0)</f>
        <v>1</v>
      </c>
    </row>
    <row r="11" spans="1:1" ht="11.25">
      <c r="A11" s="1175">
        <f>IF('Форма 4.10.2 | Т-ТЭ | ТСО'!$R$24="",1,0)</f>
        <v>1</v>
      </c>
    </row>
    <row r="12" spans="1:1" ht="11.25">
      <c r="A12" s="1175">
        <f>IF('Форма 4.10.2 | Т-ТЭ | ТСО'!$T$24="",1,0)</f>
        <v>1</v>
      </c>
    </row>
    <row r="13" spans="1:1" ht="11.25">
      <c r="A13" s="1175">
        <f>IF('Форма 4.10.2 | Т-ТЭ | ТСО'!$S$24="",1,0)</f>
        <v>0</v>
      </c>
    </row>
    <row r="14" spans="1:1" ht="11.25">
      <c r="A14" s="1175">
        <f>IF('Форма 4.10.2 | Т-ТЭ | ТСО'!$U$24="",1,0)</f>
        <v>0</v>
      </c>
    </row>
    <row r="15" spans="1:1" ht="11.25">
      <c r="A15" s="1175">
        <f>IF('Форма 4.10.2 | Т-ТЭ | потр'!$O$22="",1,0)</f>
        <v>1</v>
      </c>
    </row>
    <row r="16" spans="1:1" ht="11.25">
      <c r="A16" s="1175">
        <f>IF('Форма 4.10.2 | Т-ТЭ | потр'!$O$23="",1,0)</f>
        <v>1</v>
      </c>
    </row>
    <row r="17" spans="1:1" ht="11.25">
      <c r="A17" s="1175">
        <f>IF('Форма 4.10.2 | Т-ТЭ | потр'!$M$24="",1,0)</f>
        <v>1</v>
      </c>
    </row>
    <row r="18" spans="1:1" ht="11.25">
      <c r="A18" s="1175">
        <f>IF('Форма 4.10.2 | Т-ТЭ | потр'!$R$24="",1,0)</f>
        <v>1</v>
      </c>
    </row>
    <row r="19" spans="1:1" ht="11.25">
      <c r="A19" s="1175">
        <f>IF('Форма 4.10.2 | Т-ТЭ | потр'!$T$24="",1,0)</f>
        <v>1</v>
      </c>
    </row>
    <row r="20" spans="1:1" ht="11.25">
      <c r="A20" s="1175">
        <f>IF('Форма 4.10.2 | Т-ТЭ | потр'!$S$24="",1,0)</f>
        <v>0</v>
      </c>
    </row>
    <row r="21" spans="1:1" ht="11.25">
      <c r="A21" s="1175">
        <f>IF('Форма 4.10.2 | Т-ТЭ | потр'!$U$24="",1,0)</f>
        <v>0</v>
      </c>
    </row>
    <row r="22" spans="1:1" ht="11.25">
      <c r="A22" s="1175">
        <f>IF('Форма 4.10.2 | Т-ТЭ | предел'!$O$24="",1,0)</f>
        <v>1</v>
      </c>
    </row>
    <row r="23" spans="1:1" ht="11.25">
      <c r="A23" s="1175">
        <f>IF('Форма 4.10.2 | Т-ТЭ | предел'!$O$25="",1,0)</f>
        <v>1</v>
      </c>
    </row>
    <row r="24" spans="1:1" ht="11.25">
      <c r="A24" s="1175">
        <f>IF('Форма 4.10.2 | Т-ТЭ | предел'!$M$26="",1,0)</f>
        <v>1</v>
      </c>
    </row>
    <row r="25" spans="1:1" ht="11.25">
      <c r="A25" s="1175">
        <f>IF('Форма 4.10.2 | Т-ТЭ | предел'!$R$26="",1,0)</f>
        <v>1</v>
      </c>
    </row>
    <row r="26" spans="1:1" ht="11.25">
      <c r="A26" s="1175">
        <f>IF('Форма 4.10.2 | Т-ТЭ | предел'!$T$26="",1,0)</f>
        <v>1</v>
      </c>
    </row>
    <row r="27" spans="1:1" ht="11.25">
      <c r="A27" s="1175">
        <f>IF('Форма 4.10.2 | Т-ТЭ | предел'!$S$26="",1,0)</f>
        <v>0</v>
      </c>
    </row>
    <row r="28" spans="1:1" ht="11.25">
      <c r="A28" s="1175">
        <f>IF('Форма 4.10.2 | Т-ТЭ | предел'!$U$26="",1,0)</f>
        <v>0</v>
      </c>
    </row>
    <row r="29" spans="1:1" ht="11.25">
      <c r="A29" s="1175">
        <f>IF('Форма 4.10.2 | Т-ТЭ | индикат'!$O$7="",1,0)</f>
        <v>1</v>
      </c>
    </row>
    <row r="30" spans="1:1" ht="11.25">
      <c r="A30" s="1175">
        <f>IF('Форма 4.10.2 | Т-ТЭ | индикат'!$O$24="",1,0)</f>
        <v>1</v>
      </c>
    </row>
    <row r="31" spans="1:1" ht="11.25">
      <c r="A31" s="1175">
        <f>IF('Форма 4.10.2 | Т-ТЭ | индикат'!$O$25="",1,0)</f>
        <v>1</v>
      </c>
    </row>
    <row r="32" spans="1:1" ht="11.25">
      <c r="A32" s="1175">
        <f>IF('Форма 4.10.2 | Т-ТЭ | индикат'!$M$26="",1,0)</f>
        <v>1</v>
      </c>
    </row>
    <row r="33" spans="1:1" ht="11.25">
      <c r="A33" s="1175">
        <f>IF('Форма 4.10.2 | Т-ТЭ | индикат'!$R$26="",1,0)</f>
        <v>1</v>
      </c>
    </row>
    <row r="34" spans="1:1" ht="11.25">
      <c r="A34" s="1175">
        <f>IF('Форма 4.10.2 | Т-ТЭ | индикат'!$T$26="",1,0)</f>
        <v>1</v>
      </c>
    </row>
    <row r="35" spans="1:1" ht="11.25">
      <c r="A35" s="1175">
        <f>IF('Форма 4.10.2 | Т-ТЭ | индикат'!$S$26="",1,0)</f>
        <v>0</v>
      </c>
    </row>
    <row r="36" spans="1:1" ht="11.25">
      <c r="A36" s="1175">
        <f>IF('Форма 4.10.2 | Т-ТЭ | индикат'!$U$26="",1,0)</f>
        <v>0</v>
      </c>
    </row>
    <row r="37" spans="1:1" ht="11.25">
      <c r="A37" s="1175">
        <f>IF('Форма 4.10.2 | Резерв мощности'!$O$22="",1,0)</f>
        <v>1</v>
      </c>
    </row>
    <row r="38" spans="1:1" ht="11.25">
      <c r="A38" s="1175">
        <f>IF('Форма 4.10.2 | Резерв мощности'!$O$23="",1,0)</f>
        <v>1</v>
      </c>
    </row>
    <row r="39" spans="1:1" ht="11.25">
      <c r="A39" s="1175">
        <f>IF('Форма 4.10.2 | Резерв мощности'!$M$24="",1,0)</f>
        <v>1</v>
      </c>
    </row>
    <row r="40" spans="1:1" ht="11.25">
      <c r="A40" s="1175">
        <f>IF('Форма 4.10.2 | Резерв мощности'!$O$24="",1,0)</f>
        <v>1</v>
      </c>
    </row>
    <row r="41" spans="1:1" ht="11.25">
      <c r="A41" s="1175">
        <f>IF('Форма 4.10.2 | Резерв мощности'!$R$24="",1,0)</f>
        <v>1</v>
      </c>
    </row>
    <row r="42" spans="1:1" ht="11.25">
      <c r="A42" s="1175">
        <f>IF('Форма 4.10.2 | Резерв мощности'!$T$24="",1,0)</f>
        <v>1</v>
      </c>
    </row>
    <row r="43" spans="1:1" ht="11.25">
      <c r="A43" s="1175">
        <f>IF('Форма 4.10.2 | Резерв мощности'!$S$24="",1,0)</f>
        <v>0</v>
      </c>
    </row>
    <row r="44" spans="1:1" ht="11.25">
      <c r="A44" s="1175">
        <f>IF('Форма 4.10.2 | Резерв мощности'!$U$24="",1,0)</f>
        <v>0</v>
      </c>
    </row>
    <row r="45" spans="1:1" ht="11.25">
      <c r="A45" s="1175">
        <f>IF('Форма 4.10.3 | Т-ТН'!$O$23="",1,0)</f>
        <v>1</v>
      </c>
    </row>
    <row r="46" spans="1:1" ht="11.25">
      <c r="A46" s="1175">
        <f>IF('Форма 4.10.3 | Т-ТН'!$M$24="",1,0)</f>
        <v>1</v>
      </c>
    </row>
    <row r="47" spans="1:1" ht="11.25">
      <c r="A47" s="1175">
        <f>IF('Форма 4.10.3 | Т-ТН'!$R$24="",1,0)</f>
        <v>1</v>
      </c>
    </row>
    <row r="48" spans="1:1" ht="11.25">
      <c r="A48" s="1175">
        <f>IF('Форма 4.10.3 | Т-ТН'!$T$24="",1,0)</f>
        <v>1</v>
      </c>
    </row>
    <row r="49" spans="1:1" ht="11.25">
      <c r="A49" s="1175">
        <f>IF('Форма 4.10.3 | Т-ТН'!$S$24="",1,0)</f>
        <v>0</v>
      </c>
    </row>
    <row r="50" spans="1:1" ht="11.25">
      <c r="A50" s="1175">
        <f>IF('Форма 4.10.3 | Т-ТН'!$U$24="",1,0)</f>
        <v>0</v>
      </c>
    </row>
    <row r="51" spans="1:1" ht="11.25">
      <c r="A51" s="1175">
        <f>IF('Форма 4.10.3 | Т-передача ТЭ'!$O$23="",1,0)</f>
        <v>0</v>
      </c>
    </row>
    <row r="52" spans="1:1" ht="11.25">
      <c r="A52" s="1175">
        <f>IF('Форма 4.10.3 | Т-передача ТЭ'!$M$24="",1,0)</f>
        <v>0</v>
      </c>
    </row>
    <row r="53" spans="1:1" ht="11.25">
      <c r="A53" s="1175">
        <f>IF('Форма 4.10.3 | Т-передача ТЭ'!$R$24="",1,0)</f>
        <v>0</v>
      </c>
    </row>
    <row r="54" spans="1:1" ht="11.25">
      <c r="A54" s="1175">
        <f>IF('Форма 4.10.3 | Т-передача ТЭ'!$T$24="",1,0)</f>
        <v>0</v>
      </c>
    </row>
    <row r="55" spans="1:1" ht="11.25">
      <c r="A55" s="1175">
        <f>IF('Форма 4.10.3 | Т-передача ТЭ'!$S$24="",1,0)</f>
        <v>0</v>
      </c>
    </row>
    <row r="56" spans="1:1" ht="11.25">
      <c r="A56" s="1175">
        <f>IF('Форма 4.10.3 | Т-передача ТЭ'!$U$24="",1,0)</f>
        <v>0</v>
      </c>
    </row>
    <row r="57" spans="1:1" ht="11.25">
      <c r="A57" s="1175">
        <f>IF('Форма 4.10.3 | Т-передача ТН'!$O$23="",1,0)</f>
        <v>1</v>
      </c>
    </row>
    <row r="58" spans="1:1" ht="11.25">
      <c r="A58" s="1175">
        <f>IF('Форма 4.10.3 | Т-передача ТН'!$M$24="",1,0)</f>
        <v>1</v>
      </c>
    </row>
    <row r="59" spans="1:1" ht="11.25">
      <c r="A59" s="1175">
        <f>IF('Форма 4.10.3 | Т-передача ТН'!$R$24="",1,0)</f>
        <v>1</v>
      </c>
    </row>
    <row r="60" spans="1:1" ht="11.25">
      <c r="A60" s="1175">
        <f>IF('Форма 4.10.3 | Т-передача ТН'!$T$24="",1,0)</f>
        <v>1</v>
      </c>
    </row>
    <row r="61" spans="1:1" ht="11.25">
      <c r="A61" s="1175">
        <f>IF('Форма 4.10.3 | Т-передача ТН'!$S$24="",1,0)</f>
        <v>0</v>
      </c>
    </row>
    <row r="62" spans="1:1" ht="11.25">
      <c r="A62" s="1175">
        <f>IF('Форма 4.10.3 | Т-передача ТН'!$U$24="",1,0)</f>
        <v>0</v>
      </c>
    </row>
    <row r="63" spans="1:1" ht="11.25">
      <c r="A63" s="1175">
        <f>IF('Форма 4.10.4 | Т-гор.вода'!$O$23="",1,0)</f>
        <v>1</v>
      </c>
    </row>
    <row r="64" spans="1:1" ht="11.25">
      <c r="A64" s="1175">
        <f>IF('Форма 4.10.4 | Т-гор.вода'!$M$24="",1,0)</f>
        <v>0</v>
      </c>
    </row>
    <row r="65" spans="1:1" ht="11.25">
      <c r="A65" s="1175">
        <f>IF('Форма 4.10.4 | Т-гор.вода'!$W$24="",1,0)</f>
        <v>1</v>
      </c>
    </row>
    <row r="66" spans="1:1" ht="11.25">
      <c r="A66" s="1175">
        <f>IF('Форма 4.10.4 | Т-гор.вода'!$Y$24="",1,0)</f>
        <v>1</v>
      </c>
    </row>
    <row r="67" spans="1:1" ht="11.25">
      <c r="A67" s="1175">
        <f>IF('Форма 4.10.4 | Т-гор.вода'!$M$25="",1,0)</f>
        <v>1</v>
      </c>
    </row>
    <row r="68" spans="1:1" ht="11.25">
      <c r="A68" s="1175">
        <f>IF('Форма 4.10.4 | Т-гор.вода'!$X$24="",1,0)</f>
        <v>0</v>
      </c>
    </row>
    <row r="69" spans="1:1" ht="11.25">
      <c r="A69" s="1175">
        <f>IF('Форма 4.10.4 | Т-гор.вода'!$Z$24="",1,0)</f>
        <v>0</v>
      </c>
    </row>
    <row r="70" spans="1:1" ht="11.25">
      <c r="A70" s="1175">
        <f>IF('Форма 4.10.5 | Т-подкл'!$AB$23="",1,0)</f>
        <v>1</v>
      </c>
    </row>
    <row r="71" spans="1:1" ht="11.25">
      <c r="A71" s="1175">
        <f>IF('Форма 4.10.5 | Т-подкл'!$AD$23="",1,0)</f>
        <v>1</v>
      </c>
    </row>
    <row r="72" spans="1:1" ht="11.25">
      <c r="A72" s="1175">
        <f>IF('Форма 4.10.5 | Т-подкл'!$N$23="",1,0)</f>
        <v>0</v>
      </c>
    </row>
    <row r="73" spans="1:1" ht="11.25">
      <c r="A73" s="1175">
        <f>IF('Форма 4.10.5 | Т-подкл'!$R$23="",1,0)</f>
        <v>0</v>
      </c>
    </row>
    <row r="74" spans="1:1" ht="11.25">
      <c r="A74" s="1175">
        <f>IF('Форма 4.10.5 | Т-подкл'!$V$23="",1,0)</f>
        <v>0</v>
      </c>
    </row>
    <row r="75" spans="1:1" ht="11.25">
      <c r="A75" s="1175">
        <f>IF('Форма 4.10.5 | Т-подкл'!$AC$23="",1,0)</f>
        <v>0</v>
      </c>
    </row>
    <row r="76" spans="1:1" ht="11.25">
      <c r="A76" s="1175">
        <f>IF('Форма 4.10.5 | Т-подкл'!$AE$23="",1,0)</f>
        <v>0</v>
      </c>
    </row>
    <row r="77" spans="1:1" ht="11.25">
      <c r="A77" s="1175">
        <f>IF('Форма 4.10.6 | Т-подкл(инд)'!$M$23="",1,0)</f>
        <v>1</v>
      </c>
    </row>
    <row r="78" spans="1:1" ht="11.25">
      <c r="A78" s="1175">
        <f>IF('Форма 4.10.6 | Т-подкл(инд)'!$P$23="",1,0)</f>
        <v>1</v>
      </c>
    </row>
    <row r="79" spans="1:1" ht="11.25">
      <c r="A79" s="1175">
        <f>IF('Форма 4.10.6 | Т-подкл(инд)'!$S$23="",1,0)</f>
        <v>1</v>
      </c>
    </row>
    <row r="80" spans="1:1" ht="11.25">
      <c r="A80" s="1175">
        <f>IF('Форма 4.10.6 | Т-подкл(инд)'!$T$23="",1,0)</f>
        <v>0</v>
      </c>
    </row>
    <row r="81" spans="1:1" ht="11.25">
      <c r="A81" s="1175">
        <f>IF('Форма 4.10.6 | Т-подкл(инд)'!$V$23="",1,0)</f>
        <v>0</v>
      </c>
    </row>
    <row r="82" spans="1:1" ht="11.25">
      <c r="A82" s="1175">
        <f>IF('Форма 4.9'!$F$10="",1,0)</f>
        <v>1</v>
      </c>
    </row>
    <row r="83" spans="1:1" ht="11.25">
      <c r="A83" s="1175">
        <f>IF('Форма 4.9'!$G$10="",1,0)</f>
        <v>1</v>
      </c>
    </row>
    <row r="84" spans="1:1" ht="11.25">
      <c r="A84" s="1175">
        <f>IF('Форма 4.9'!$F$11="",1,0)</f>
        <v>1</v>
      </c>
    </row>
    <row r="85" spans="1:1" ht="11.25">
      <c r="A85" s="1175">
        <f>IF('Форма 4.9'!$G$11="",1,0)</f>
        <v>1</v>
      </c>
    </row>
    <row r="86" spans="1:1" ht="11.25">
      <c r="A86" s="1175">
        <f>IF('Форма 4.9'!$F$12="",1,0)</f>
        <v>1</v>
      </c>
    </row>
    <row r="87" spans="1:1" ht="11.25">
      <c r="A87" s="1175">
        <f>IF('Форма 4.9'!$G$12="",1,0)</f>
        <v>1</v>
      </c>
    </row>
    <row r="88" spans="1:1" ht="11.25">
      <c r="A88" s="1175">
        <f>IF('Форма 4.9'!$F$13="",1,0)</f>
        <v>1</v>
      </c>
    </row>
    <row r="89" spans="1:1" ht="11.25">
      <c r="A89" s="1175">
        <f>IF('Форма 4.9'!$G$13="",1,0)</f>
        <v>1</v>
      </c>
    </row>
    <row r="90" spans="1:1" ht="11.25">
      <c r="A90" s="1175">
        <f>IF('Форма 4.10.1'!$J$15="",1,0)</f>
        <v>0</v>
      </c>
    </row>
    <row r="91" spans="1:1" ht="11.25">
      <c r="A91" s="1175">
        <f>IF('Форма 4.10.1'!$H$17="",1,0)</f>
        <v>0</v>
      </c>
    </row>
    <row r="92" spans="1:1" ht="11.25">
      <c r="A92" s="1175">
        <f>IF('Форма 4.10.1'!$I$17="",1,0)</f>
        <v>0</v>
      </c>
    </row>
    <row r="93" spans="1:1" ht="11.25">
      <c r="A93" s="1175">
        <f>IF('Форма 4.10.1'!$J$17="",1,0)</f>
        <v>0</v>
      </c>
    </row>
    <row r="94" spans="1:1" ht="11.25">
      <c r="A94" s="1175">
        <f>IF('Форма 4.10.1'!$H$26="",1,0)</f>
        <v>0</v>
      </c>
    </row>
    <row r="95" spans="1:1" ht="11.25">
      <c r="A95" s="1175">
        <f>IF('Форма 4.10.1'!$I$26="",1,0)</f>
        <v>0</v>
      </c>
    </row>
    <row r="96" spans="1:1" ht="11.25">
      <c r="A96" s="1175">
        <f>IF('Форма 4.10.1'!$J$26="",1,0)</f>
        <v>0</v>
      </c>
    </row>
    <row r="97" spans="1:1" ht="11.25">
      <c r="A97" s="1175">
        <f>IF('Форма 4.10.1'!$H$33="",1,0)</f>
        <v>0</v>
      </c>
    </row>
    <row r="98" spans="1:1" ht="11.25">
      <c r="A98" s="1175">
        <f>IF('Форма 4.10.1'!$I$33="",1,0)</f>
        <v>0</v>
      </c>
    </row>
    <row r="99" spans="1:1" ht="11.25">
      <c r="A99" s="1175">
        <f>IF('Форма 4.10.1'!$J$33="",1,0)</f>
        <v>0</v>
      </c>
    </row>
    <row r="100" spans="1:1" ht="11.25">
      <c r="A100" s="1175">
        <f>IF('Форма 4.10.1'!$H$40="",1,0)</f>
        <v>0</v>
      </c>
    </row>
    <row r="101" spans="1:1" ht="11.25">
      <c r="A101" s="1175">
        <f>IF('Форма 4.10.1'!$I$40="",1,0)</f>
        <v>0</v>
      </c>
    </row>
    <row r="102" spans="1:1" ht="11.25">
      <c r="A102" s="1175">
        <f>IF('Форма 4.10.1'!$J$40="",1,0)</f>
        <v>0</v>
      </c>
    </row>
    <row r="103" spans="1:1" ht="11.25">
      <c r="A103" s="1175">
        <f>IF('Форма 4.10.1'!$H$47="",1,0)</f>
        <v>0</v>
      </c>
    </row>
    <row r="104" spans="1:1" ht="11.25">
      <c r="A104" s="1175">
        <f>IF('Форма 4.10.1'!$I$47="",1,0)</f>
        <v>0</v>
      </c>
    </row>
    <row r="105" spans="1:1" ht="11.25">
      <c r="A105" s="1175">
        <f>IF('Форма 4.10.1'!$J$47="",1,0)</f>
        <v>0</v>
      </c>
    </row>
    <row r="106" spans="1:1" ht="11.25">
      <c r="A106" s="1175">
        <f>IF('Форма 1.0.2'!$E$12="",1,0)</f>
        <v>1</v>
      </c>
    </row>
    <row r="107" spans="1:1" ht="11.25">
      <c r="A107" s="1175">
        <f>IF('Форма 1.0.2'!$F$12="",1,0)</f>
        <v>1</v>
      </c>
    </row>
    <row r="108" spans="1:1" ht="11.25">
      <c r="A108" s="1175">
        <f>IF('Форма 1.0.2'!$G$12="",1,0)</f>
        <v>1</v>
      </c>
    </row>
    <row r="109" spans="1:1" ht="11.25">
      <c r="A109" s="1175">
        <f>IF('Форма 1.0.2'!$H$12="",1,0)</f>
        <v>1</v>
      </c>
    </row>
    <row r="110" spans="1:1" ht="11.25">
      <c r="A110" s="1175">
        <f>IF('Форма 1.0.2'!$I$12="",1,0)</f>
        <v>1</v>
      </c>
    </row>
    <row r="111" spans="1:1" ht="11.25">
      <c r="A111" s="1175">
        <f>IF('Форма 1.0.2'!$J$12="",1,0)</f>
        <v>1</v>
      </c>
    </row>
    <row r="112" spans="1:1" ht="11.25">
      <c r="A112" s="1175">
        <f>IF('Сведения об изменении'!$E$12="",1,0)</f>
        <v>1</v>
      </c>
    </row>
    <row r="113" spans="1:1" ht="11.25">
      <c r="A113" s="1176">
        <f>IF('Форма 4.10.6 | Т-подкл(инд)'!$U$23="",1,0)</f>
        <v>1</v>
      </c>
    </row>
    <row r="114" spans="1:1" ht="11.25">
      <c r="A114" s="1177">
        <f>IF('Форма 4.10.5 | Т-подкл'!$AA$23="",1,0)</f>
        <v>1</v>
      </c>
    </row>
    <row r="115" spans="1:1" ht="11.25">
      <c r="A115" s="1177">
        <f>IF('Форма 4.10.5 | Т-подкл'!$Z$23="",1,0)</f>
        <v>1</v>
      </c>
    </row>
    <row r="116" spans="1:1" ht="11.25">
      <c r="A116" s="1181">
        <f>IF(Территории!$E$12="",1,0)</f>
        <v>0</v>
      </c>
    </row>
    <row r="117" spans="1:1" ht="11.25">
      <c r="A117" s="1181">
        <f>IF('Перечень тарифов'!$E$21="",1,0)</f>
        <v>0</v>
      </c>
    </row>
    <row r="118" spans="1:1" ht="11.25">
      <c r="A118" s="1181">
        <f>IF('Перечень тарифов'!$F$21="",1,0)</f>
        <v>0</v>
      </c>
    </row>
    <row r="119" spans="1:1" ht="11.25">
      <c r="A119" s="1181">
        <f>IF('Перечень тарифов'!$G$21="",1,0)</f>
        <v>0</v>
      </c>
    </row>
    <row r="120" spans="1:1" ht="11.25">
      <c r="A120" s="1181">
        <f>IF('Перечень тарифов'!$K$21="",1,0)</f>
        <v>0</v>
      </c>
    </row>
    <row r="121" spans="1:1" ht="11.25">
      <c r="A121" s="1181">
        <f>IF('Перечень тарифов'!$O$21="",1,0)</f>
        <v>0</v>
      </c>
    </row>
    <row r="122" spans="1:1" ht="11.25">
      <c r="A122" s="1181">
        <f>IF('Перечень тарифов'!$S$21="",1,0)</f>
        <v>0</v>
      </c>
    </row>
    <row r="123" spans="1:1" ht="11.25">
      <c r="A123" s="1181">
        <f>IF('Форма 4.10.3 | Т-передача ТЭ'!$O$24="",1,0)</f>
        <v>0</v>
      </c>
    </row>
    <row r="124" spans="1:1" ht="11.25">
      <c r="A124" s="1181">
        <f>IF('Форма 4.10.3 | Т-передача ТЭ'!$Y$24="",1,0)</f>
        <v>0</v>
      </c>
    </row>
    <row r="125" spans="1:1" ht="11.25">
      <c r="A125" s="1181">
        <f>IF('Форма 4.10.3 | Т-передача ТЭ'!$AA$24="",1,0)</f>
        <v>0</v>
      </c>
    </row>
    <row r="126" spans="1:1" ht="11.25">
      <c r="A126" s="1181">
        <f>IF('Форма 4.10.3 | Т-передача ТЭ'!$V$24="",1,0)</f>
        <v>0</v>
      </c>
    </row>
    <row r="127" spans="1:1" ht="11.25">
      <c r="A127" s="1181">
        <f>IF('Форма 4.10.3 | Т-передача ТЭ'!$Z$24="",1,0)</f>
        <v>0</v>
      </c>
    </row>
    <row r="128" spans="1:1" ht="11.25">
      <c r="A128" s="1181">
        <f>IF('Форма 4.10.3 | Т-передача ТЭ'!$AB$24="",1,0)</f>
        <v>0</v>
      </c>
    </row>
    <row r="129" spans="1:1" ht="11.25">
      <c r="A129" s="1181">
        <f>IF('Форма 4.10.3 | Т-передача ТЭ'!$AF$24="",1,0)</f>
        <v>0</v>
      </c>
    </row>
    <row r="130" spans="1:1" ht="11.25">
      <c r="A130" s="1181">
        <f>IF('Форма 4.10.3 | Т-передача ТЭ'!$AH$24="",1,0)</f>
        <v>0</v>
      </c>
    </row>
    <row r="131" spans="1:1" ht="11.25">
      <c r="A131" s="1181">
        <f>IF('Форма 4.10.3 | Т-передача ТЭ'!$AC$24="",1,0)</f>
        <v>0</v>
      </c>
    </row>
    <row r="132" spans="1:1" ht="11.25">
      <c r="A132" s="1181">
        <f>IF('Форма 4.10.3 | Т-передача ТЭ'!$AG$24="",1,0)</f>
        <v>0</v>
      </c>
    </row>
    <row r="133" spans="1:1" ht="11.25">
      <c r="A133" s="1181">
        <f>IF('Форма 4.10.3 | Т-передача ТЭ'!$AI$24="",1,0)</f>
        <v>0</v>
      </c>
    </row>
    <row r="134" spans="1:1" ht="11.25">
      <c r="A134" s="1181">
        <f>IF('Форма 4.10.3 | Т-передача ТЭ'!$AM$24="",1,0)</f>
        <v>0</v>
      </c>
    </row>
    <row r="135" spans="1:1" ht="11.25">
      <c r="A135" s="1181">
        <f>IF('Форма 4.10.3 | Т-передача ТЭ'!$AO$24="",1,0)</f>
        <v>0</v>
      </c>
    </row>
    <row r="136" spans="1:1" ht="11.25">
      <c r="A136" s="1181">
        <f>IF('Форма 4.10.3 | Т-передача ТЭ'!$AJ$24="",1,0)</f>
        <v>0</v>
      </c>
    </row>
    <row r="137" spans="1:1" ht="11.25">
      <c r="A137" s="1181">
        <f>IF('Форма 4.10.3 | Т-передача ТЭ'!$AN$24="",1,0)</f>
        <v>0</v>
      </c>
    </row>
    <row r="138" spans="1:1" ht="11.25">
      <c r="A138" s="1181">
        <f>IF('Форма 4.10.3 | Т-передача ТЭ'!$AP$24="",1,0)</f>
        <v>0</v>
      </c>
    </row>
    <row r="139" spans="1:1" ht="11.25">
      <c r="A139" s="1181">
        <f>IF('Форма 4.10.3 | Т-передача ТЭ'!$AT$24="",1,0)</f>
        <v>0</v>
      </c>
    </row>
    <row r="140" spans="1:1" ht="11.25">
      <c r="A140" s="1181">
        <f>IF('Форма 4.10.3 | Т-передача ТЭ'!$AV$24="",1,0)</f>
        <v>0</v>
      </c>
    </row>
    <row r="141" spans="1:1" ht="11.25">
      <c r="A141" s="1181">
        <f>IF('Форма 4.10.3 | Т-передача ТЭ'!$AQ$24="",1,0)</f>
        <v>0</v>
      </c>
    </row>
    <row r="142" spans="1:1" ht="11.25">
      <c r="A142" s="1181">
        <f>IF('Форма 4.10.3 | Т-передача ТЭ'!$AU$24="",1,0)</f>
        <v>0</v>
      </c>
    </row>
    <row r="143" spans="1:1" ht="11.25">
      <c r="A143" s="1181">
        <f>IF('Форма 4.10.3 | Т-передача ТЭ'!$AW$24="",1,0)</f>
        <v>0</v>
      </c>
    </row>
    <row r="144" spans="1:1" ht="11.25">
      <c r="A144" s="1181">
        <f>IF('Форма 4.10.3 | Т-передача ТЭ'!$O$27="",1,0)</f>
        <v>0</v>
      </c>
    </row>
    <row r="145" spans="1:1" ht="11.25">
      <c r="A145" s="1181">
        <f>IF('Форма 4.10.3 | Т-передача ТЭ'!$M$28="",1,0)</f>
        <v>0</v>
      </c>
    </row>
    <row r="146" spans="1:1" ht="11.25">
      <c r="A146" s="1181">
        <f>IF('Форма 4.10.3 | Т-передача ТЭ'!$O$28="",1,0)</f>
        <v>0</v>
      </c>
    </row>
    <row r="147" spans="1:1" ht="11.25">
      <c r="A147" s="1181">
        <f>IF('Форма 4.10.3 | Т-передача ТЭ'!$R$28="",1,0)</f>
        <v>0</v>
      </c>
    </row>
    <row r="148" spans="1:1" ht="11.25">
      <c r="A148" s="1181">
        <f>IF('Форма 4.10.3 | Т-передача ТЭ'!$T$28="",1,0)</f>
        <v>0</v>
      </c>
    </row>
    <row r="149" spans="1:1" ht="11.25">
      <c r="A149" s="1181">
        <f>IF('Форма 4.10.3 | Т-передача ТЭ'!$V$28="",1,0)</f>
        <v>0</v>
      </c>
    </row>
    <row r="150" spans="1:1" ht="11.25">
      <c r="A150" s="1181">
        <f>IF('Форма 4.10.3 | Т-передача ТЭ'!$Y$28="",1,0)</f>
        <v>0</v>
      </c>
    </row>
    <row r="151" spans="1:1" ht="11.25">
      <c r="A151" s="1181">
        <f>IF('Форма 4.10.3 | Т-передача ТЭ'!$AA$28="",1,0)</f>
        <v>0</v>
      </c>
    </row>
    <row r="152" spans="1:1" ht="11.25">
      <c r="A152" s="1181">
        <f>IF('Форма 4.10.3 | Т-передача ТЭ'!$AC$28="",1,0)</f>
        <v>0</v>
      </c>
    </row>
    <row r="153" spans="1:1" ht="11.25">
      <c r="A153" s="1181">
        <f>IF('Форма 4.10.3 | Т-передача ТЭ'!$AF$28="",1,0)</f>
        <v>0</v>
      </c>
    </row>
    <row r="154" spans="1:1" ht="11.25">
      <c r="A154" s="1181">
        <f>IF('Форма 4.10.3 | Т-передача ТЭ'!$AH$28="",1,0)</f>
        <v>0</v>
      </c>
    </row>
    <row r="155" spans="1:1" ht="11.25">
      <c r="A155" s="1181">
        <f>IF('Форма 4.10.3 | Т-передача ТЭ'!$AJ$28="",1,0)</f>
        <v>0</v>
      </c>
    </row>
    <row r="156" spans="1:1" ht="11.25">
      <c r="A156" s="1181">
        <f>IF('Форма 4.10.3 | Т-передача ТЭ'!$AM$28="",1,0)</f>
        <v>0</v>
      </c>
    </row>
    <row r="157" spans="1:1" ht="11.25">
      <c r="A157" s="1181">
        <f>IF('Форма 4.10.3 | Т-передача ТЭ'!$AO$28="",1,0)</f>
        <v>0</v>
      </c>
    </row>
    <row r="158" spans="1:1" ht="11.25">
      <c r="A158" s="1181">
        <f>IF('Форма 4.10.3 | Т-передача ТЭ'!$AQ$28="",1,0)</f>
        <v>0</v>
      </c>
    </row>
    <row r="159" spans="1:1" ht="11.25">
      <c r="A159" s="1181">
        <f>IF('Форма 4.10.3 | Т-передача ТЭ'!$AT$28="",1,0)</f>
        <v>0</v>
      </c>
    </row>
    <row r="160" spans="1:1" ht="11.25">
      <c r="A160" s="1181">
        <f>IF('Форма 4.10.3 | Т-передача ТЭ'!$AV$28="",1,0)</f>
        <v>0</v>
      </c>
    </row>
    <row r="161" spans="1:1" ht="11.25">
      <c r="A161" s="1181">
        <f>IF('Форма 4.10.3 | Т-передача ТЭ'!$S$28="",1,0)</f>
        <v>0</v>
      </c>
    </row>
    <row r="162" spans="1:1" ht="11.25">
      <c r="A162" s="1181">
        <f>IF('Форма 4.10.3 | Т-передача ТЭ'!$U$28="",1,0)</f>
        <v>0</v>
      </c>
    </row>
    <row r="163" spans="1:1" ht="11.25">
      <c r="A163" s="1181">
        <f>IF('Форма 4.10.3 | Т-передача ТЭ'!$Z$28="",1,0)</f>
        <v>0</v>
      </c>
    </row>
    <row r="164" spans="1:1" ht="11.25">
      <c r="A164" s="1181">
        <f>IF('Форма 4.10.3 | Т-передача ТЭ'!$AB$28="",1,0)</f>
        <v>0</v>
      </c>
    </row>
    <row r="165" spans="1:1" ht="11.25">
      <c r="A165" s="1181">
        <f>IF('Форма 4.10.3 | Т-передача ТЭ'!$AG$28="",1,0)</f>
        <v>0</v>
      </c>
    </row>
    <row r="166" spans="1:1" ht="11.25">
      <c r="A166" s="1181">
        <f>IF('Форма 4.10.3 | Т-передача ТЭ'!$AI$28="",1,0)</f>
        <v>0</v>
      </c>
    </row>
    <row r="167" spans="1:1" ht="11.25">
      <c r="A167" s="1181">
        <f>IF('Форма 4.10.3 | Т-передача ТЭ'!$AN$28="",1,0)</f>
        <v>0</v>
      </c>
    </row>
    <row r="168" spans="1:1" ht="11.25">
      <c r="A168" s="1181">
        <f>IF('Форма 4.10.3 | Т-передача ТЭ'!$AP$28="",1,0)</f>
        <v>0</v>
      </c>
    </row>
    <row r="169" spans="1:1" ht="11.25">
      <c r="A169" s="1181">
        <f>IF('Форма 4.10.3 | Т-передача ТЭ'!$AU$28="",1,0)</f>
        <v>0</v>
      </c>
    </row>
    <row r="170" spans="1:1" ht="11.25">
      <c r="A170" s="1181">
        <f>IF('Форма 4.10.3 | Т-передача ТЭ'!$AW$28="",1,0)</f>
        <v>0</v>
      </c>
    </row>
    <row r="171" spans="1:1" ht="11.25">
      <c r="A171" s="1181">
        <f>IF('Форма 4.10.1'!$H$18="",1,0)</f>
        <v>0</v>
      </c>
    </row>
    <row r="172" spans="1:1" ht="11.25">
      <c r="A172" s="1181">
        <f>IF('Форма 4.10.1'!$I$18="",1,0)</f>
        <v>0</v>
      </c>
    </row>
    <row r="173" spans="1:1" ht="11.25">
      <c r="A173" s="1181">
        <f>IF('Форма 4.10.1'!$J$18="",1,0)</f>
        <v>0</v>
      </c>
    </row>
    <row r="174" spans="1:1" ht="11.25">
      <c r="A174" s="1181">
        <f>IF('Форма 4.10.1'!$H$19="",1,0)</f>
        <v>0</v>
      </c>
    </row>
    <row r="175" spans="1:1" ht="11.25">
      <c r="A175" s="1181">
        <f>IF('Форма 4.10.1'!$I$19="",1,0)</f>
        <v>0</v>
      </c>
    </row>
    <row r="176" spans="1:1" ht="11.25">
      <c r="A176" s="1181">
        <f>IF('Форма 4.10.1'!$J$19="",1,0)</f>
        <v>0</v>
      </c>
    </row>
    <row r="177" spans="1:1" ht="11.25">
      <c r="A177" s="1181">
        <f>IF('Форма 4.10.1'!$H$20="",1,0)</f>
        <v>0</v>
      </c>
    </row>
    <row r="178" spans="1:1" ht="11.25">
      <c r="A178" s="1181">
        <f>IF('Форма 4.10.1'!$I$20="",1,0)</f>
        <v>0</v>
      </c>
    </row>
    <row r="179" spans="1:1" ht="11.25">
      <c r="A179" s="1181">
        <f>IF('Форма 4.10.1'!$J$20="",1,0)</f>
        <v>0</v>
      </c>
    </row>
    <row r="180" spans="1:1" ht="11.25">
      <c r="A180" s="1181">
        <f>IF('Форма 4.10.1'!$H$21="",1,0)</f>
        <v>0</v>
      </c>
    </row>
    <row r="181" spans="1:1" ht="11.25">
      <c r="A181" s="1181">
        <f>IF('Форма 4.10.1'!$I$21="",1,0)</f>
        <v>0</v>
      </c>
    </row>
    <row r="182" spans="1:1" ht="11.25">
      <c r="A182" s="1181">
        <f>IF('Форма 4.10.1'!$J$21="",1,0)</f>
        <v>0</v>
      </c>
    </row>
    <row r="183" spans="1:1" ht="11.25">
      <c r="A183" s="1181">
        <f>IF('Форма 4.10.1'!$H$27="",1,0)</f>
        <v>0</v>
      </c>
    </row>
    <row r="184" spans="1:1" ht="11.25">
      <c r="A184" s="1181">
        <f>IF('Форма 4.10.1'!$I$27="",1,0)</f>
        <v>0</v>
      </c>
    </row>
    <row r="185" spans="1:1" ht="11.25">
      <c r="A185" s="1181">
        <f>IF('Форма 4.10.1'!$J$27="",1,0)</f>
        <v>0</v>
      </c>
    </row>
    <row r="186" spans="1:1" ht="11.25">
      <c r="A186" s="1181">
        <f>IF('Форма 4.10.1'!$H$28="",1,0)</f>
        <v>0</v>
      </c>
    </row>
    <row r="187" spans="1:1" ht="11.25">
      <c r="A187" s="1181">
        <f>IF('Форма 4.10.1'!$I$28="",1,0)</f>
        <v>0</v>
      </c>
    </row>
    <row r="188" spans="1:1" ht="11.25">
      <c r="A188" s="1181">
        <f>IF('Форма 4.10.1'!$J$28="",1,0)</f>
        <v>0</v>
      </c>
    </row>
    <row r="189" spans="1:1" ht="11.25">
      <c r="A189" s="1181">
        <f>IF('Форма 4.10.1'!$H$29="",1,0)</f>
        <v>0</v>
      </c>
    </row>
    <row r="190" spans="1:1" ht="11.25">
      <c r="A190" s="1181">
        <f>IF('Форма 4.10.1'!$I$29="",1,0)</f>
        <v>0</v>
      </c>
    </row>
    <row r="191" spans="1:1" ht="11.25">
      <c r="A191" s="1181">
        <f>IF('Форма 4.10.1'!$J$29="",1,0)</f>
        <v>0</v>
      </c>
    </row>
    <row r="192" spans="1:1" ht="11.25">
      <c r="A192" s="1181">
        <f>IF('Форма 4.10.1'!$H$30="",1,0)</f>
        <v>0</v>
      </c>
    </row>
    <row r="193" spans="1:1" ht="11.25">
      <c r="A193" s="1181">
        <f>IF('Форма 4.10.1'!$I$30="",1,0)</f>
        <v>0</v>
      </c>
    </row>
    <row r="194" spans="1:1" ht="11.25">
      <c r="A194" s="1181">
        <f>IF('Форма 4.10.1'!$J$30="",1,0)</f>
        <v>0</v>
      </c>
    </row>
    <row r="195" spans="1:1" ht="11.25">
      <c r="A195" s="1181">
        <f>IF('Форма 4.10.1'!$H$34="",1,0)</f>
        <v>0</v>
      </c>
    </row>
    <row r="196" spans="1:1" ht="11.25">
      <c r="A196" s="1181">
        <f>IF('Форма 4.10.1'!$I$34="",1,0)</f>
        <v>0</v>
      </c>
    </row>
    <row r="197" spans="1:1" ht="11.25">
      <c r="A197" s="1181">
        <f>IF('Форма 4.10.1'!$J$34="",1,0)</f>
        <v>0</v>
      </c>
    </row>
    <row r="198" spans="1:1" ht="11.25">
      <c r="A198" s="1181">
        <f>IF('Форма 4.10.1'!$H$35="",1,0)</f>
        <v>0</v>
      </c>
    </row>
    <row r="199" spans="1:1" ht="11.25">
      <c r="A199" s="1181">
        <f>IF('Форма 4.10.1'!$I$35="",1,0)</f>
        <v>0</v>
      </c>
    </row>
    <row r="200" spans="1:1" ht="11.25">
      <c r="A200" s="1181">
        <f>IF('Форма 4.10.1'!$J$35="",1,0)</f>
        <v>0</v>
      </c>
    </row>
    <row r="201" spans="1:1" ht="11.25">
      <c r="A201" s="1181">
        <f>IF('Форма 4.10.1'!$H$36="",1,0)</f>
        <v>0</v>
      </c>
    </row>
    <row r="202" spans="1:1" ht="11.25">
      <c r="A202" s="1181">
        <f>IF('Форма 4.10.1'!$I$36="",1,0)</f>
        <v>0</v>
      </c>
    </row>
    <row r="203" spans="1:1" ht="11.25">
      <c r="A203" s="1181">
        <f>IF('Форма 4.10.1'!$J$36="",1,0)</f>
        <v>0</v>
      </c>
    </row>
    <row r="204" spans="1:1" ht="11.25">
      <c r="A204" s="1181">
        <f>IF('Форма 4.10.1'!$H$37="",1,0)</f>
        <v>0</v>
      </c>
    </row>
    <row r="205" spans="1:1" ht="11.25">
      <c r="A205" s="1181">
        <f>IF('Форма 4.10.1'!$I$37="",1,0)</f>
        <v>0</v>
      </c>
    </row>
    <row r="206" spans="1:1" ht="11.25">
      <c r="A206" s="1181">
        <f>IF('Форма 4.10.1'!$J$37="",1,0)</f>
        <v>0</v>
      </c>
    </row>
    <row r="207" spans="1:1" ht="11.25">
      <c r="A207" s="1181">
        <f>IF('Форма 4.10.1'!$H$41="",1,0)</f>
        <v>0</v>
      </c>
    </row>
    <row r="208" spans="1:1" ht="11.25">
      <c r="A208" s="1181">
        <f>IF('Форма 4.10.1'!$I$41="",1,0)</f>
        <v>0</v>
      </c>
    </row>
    <row r="209" spans="1:1" ht="11.25">
      <c r="A209" s="1181">
        <f>IF('Форма 4.10.1'!$J$41="",1,0)</f>
        <v>0</v>
      </c>
    </row>
    <row r="210" spans="1:1" ht="11.25">
      <c r="A210" s="1181">
        <f>IF('Форма 4.10.1'!$H$42="",1,0)</f>
        <v>0</v>
      </c>
    </row>
    <row r="211" spans="1:1" ht="11.25">
      <c r="A211" s="1181">
        <f>IF('Форма 4.10.1'!$I$42="",1,0)</f>
        <v>0</v>
      </c>
    </row>
    <row r="212" spans="1:1" ht="11.25">
      <c r="A212" s="1181">
        <f>IF('Форма 4.10.1'!$J$42="",1,0)</f>
        <v>0</v>
      </c>
    </row>
    <row r="213" spans="1:1" ht="11.25">
      <c r="A213" s="1181">
        <f>IF('Форма 4.10.1'!$H$43="",1,0)</f>
        <v>0</v>
      </c>
    </row>
    <row r="214" spans="1:1" ht="11.25">
      <c r="A214" s="1181">
        <f>IF('Форма 4.10.1'!$I$43="",1,0)</f>
        <v>0</v>
      </c>
    </row>
    <row r="215" spans="1:1" ht="11.25">
      <c r="A215" s="1181">
        <f>IF('Форма 4.10.1'!$J$43="",1,0)</f>
        <v>0</v>
      </c>
    </row>
    <row r="216" spans="1:1" ht="11.25">
      <c r="A216" s="1181">
        <f>IF('Форма 4.10.1'!$H$44="",1,0)</f>
        <v>0</v>
      </c>
    </row>
    <row r="217" spans="1:1" ht="11.25">
      <c r="A217" s="1181">
        <f>IF('Форма 4.10.1'!$I$44="",1,0)</f>
        <v>0</v>
      </c>
    </row>
    <row r="218" spans="1:1" ht="11.25">
      <c r="A218" s="1181">
        <f>IF('Форма 4.10.1'!$J$44="",1,0)</f>
        <v>0</v>
      </c>
    </row>
    <row r="219" spans="1:1" ht="11.25">
      <c r="A219" s="1181">
        <f>IF('Форма 4.10.1'!$H$48="",1,0)</f>
        <v>0</v>
      </c>
    </row>
    <row r="220" spans="1:1" ht="11.25">
      <c r="A220" s="1181">
        <f>IF('Форма 4.10.1'!$I$48="",1,0)</f>
        <v>0</v>
      </c>
    </row>
    <row r="221" spans="1:1" ht="11.25">
      <c r="A221" s="1181">
        <f>IF('Форма 4.10.1'!$J$48="",1,0)</f>
        <v>0</v>
      </c>
    </row>
    <row r="222" spans="1:1" ht="11.25">
      <c r="A222" s="1181">
        <f>IF('Форма 4.10.1'!$H$49="",1,0)</f>
        <v>0</v>
      </c>
    </row>
    <row r="223" spans="1:1" ht="11.25">
      <c r="A223" s="1181">
        <f>IF('Форма 4.10.1'!$I$49="",1,0)</f>
        <v>0</v>
      </c>
    </row>
    <row r="224" spans="1:1" ht="11.25">
      <c r="A224" s="1181">
        <f>IF('Форма 4.10.1'!$J$49="",1,0)</f>
        <v>0</v>
      </c>
    </row>
    <row r="225" spans="1:1" ht="11.25">
      <c r="A225" s="1181">
        <f>IF('Форма 4.10.1'!$H$50="",1,0)</f>
        <v>0</v>
      </c>
    </row>
    <row r="226" spans="1:1" ht="11.25">
      <c r="A226" s="1181">
        <f>IF('Форма 4.10.1'!$I$50="",1,0)</f>
        <v>0</v>
      </c>
    </row>
    <row r="227" spans="1:1" ht="11.25">
      <c r="A227" s="1181">
        <f>IF('Форма 4.10.1'!$J$50="",1,0)</f>
        <v>0</v>
      </c>
    </row>
    <row r="228" spans="1:1" ht="11.25">
      <c r="A228" s="1181">
        <f>IF('Форма 4.10.1'!$H$51="",1,0)</f>
        <v>0</v>
      </c>
    </row>
    <row r="229" spans="1:1" ht="11.25">
      <c r="A229" s="1181">
        <f>IF('Форма 4.10.1'!$I$51="",1,0)</f>
        <v>0</v>
      </c>
    </row>
    <row r="230" spans="1:1" ht="11.25">
      <c r="A230" s="1181">
        <f>IF('Форма 4.10.1'!$J$51="",1,0)</f>
        <v>0</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2c99c86-b53c-48f5-8a97-57c61e1c016d}">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205"/>
  </cols>
  <sheetData>
    <row r="1" spans="1:3" ht="11.25">
      <c r="A1" s="1205" t="s">
        <v>489</v>
      </c>
      <c r="B1" s="1205" t="s">
        <v>490</v>
      </c>
      <c r="C1" s="1205" t="s">
        <v>66</v>
      </c>
    </row>
    <row r="2" spans="1:3" ht="11.25">
      <c r="A2" s="1205">
        <v>4189678</v>
      </c>
      <c r="B2" s="1205" t="s">
        <v>965</v>
      </c>
      <c r="C2" s="1205" t="s">
        <v>966</v>
      </c>
    </row>
    <row r="3" spans="1:3" ht="11.25">
      <c r="A3" s="1205">
        <v>4190415</v>
      </c>
      <c r="B3" s="1205" t="s">
        <v>967</v>
      </c>
      <c r="C3" s="1205" t="s">
        <v>966</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4f19cb0-cae0-4f7c-9f88-74ab4b5bcae9}">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1"/>
    <col min="2" max="2" width="66" style="251" customWidth="1"/>
    <col min="3" max="16384" width="9.14285714285714" style="251"/>
  </cols>
  <sheetData>
    <row r="3" spans="2:2" ht="22.5">
      <c r="B3" s="330" t="s">
        <v>3069</v>
      </c>
    </row>
    <row r="4" spans="2:2" ht="11.25">
      <c r="B4" s="330" t="s">
        <v>493</v>
      </c>
    </row>
    <row r="5" spans="2:2" ht="11.25">
      <c r="B5" s="330" t="s">
        <v>494</v>
      </c>
    </row>
    <row r="6" spans="2:2" ht="11.25">
      <c r="B6" s="330" t="s">
        <v>495</v>
      </c>
    </row>
  </sheetData>
  <sheetProtect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1f13d3c-a531-411e-94eb-219eb1d1ed09}">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71a1c1-8f45-422f-a78d-c8e6fa65f840}">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79"/>
    <col min="2" max="16384" width="9.14285714285714" style="184"/>
  </cols>
  <sheetData/>
  <sheetProtection formatColumns="0" formatRows="0"/>
  <pageMargins left="0.75" right="0.75" top="1" bottom="1" header="0.5" footer="0.5"/>
  <pageSetup orientation="portrait" paperSize="9"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d6f52b1-3ce8-4df5-b683-2a2d2d8832eb}">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0" customWidth="1"/>
    <col min="2" max="16384" width="9.14285714285714" style="220"/>
  </cols>
  <sheetData>
    <row r="1" spans="1:5" ht="15">
      <c r="A1" s="221" t="s">
        <v>390</v>
      </c>
      <c r="B1" s="221" t="s">
        <v>391</v>
      </c>
      <c r="C1" s="221"/>
      <c r="D1" s="221"/>
      <c r="E1" s="221"/>
    </row>
    <row r="2" spans="1:5" ht="15">
      <c r="A2" s="221"/>
      <c r="B2" s="221"/>
      <c r="C2" s="221"/>
      <c r="D2" s="221"/>
      <c r="E2" s="221"/>
    </row>
    <row r="3" spans="1:5" ht="15">
      <c r="A3" s="221"/>
      <c r="B3" s="221"/>
      <c r="C3" s="221"/>
      <c r="D3" s="221"/>
      <c r="E3" s="221"/>
    </row>
    <row r="4" spans="1:5" ht="15">
      <c r="A4" s="221"/>
      <c r="B4" s="221"/>
      <c r="C4" s="221"/>
      <c r="D4" s="221"/>
      <c r="E4" s="221"/>
    </row>
    <row r="5" spans="1:5" ht="15">
      <c r="A5" s="221"/>
      <c r="B5" s="221"/>
      <c r="C5" s="221"/>
      <c r="D5" s="221"/>
      <c r="E5" s="221"/>
    </row>
    <row r="6" spans="1:5" ht="15">
      <c r="A6" s="221"/>
      <c r="B6" s="221"/>
      <c r="C6" s="221"/>
      <c r="D6" s="221"/>
      <c r="E6" s="221"/>
    </row>
    <row r="7" spans="1:5" ht="15">
      <c r="A7" s="221"/>
      <c r="B7" s="221"/>
      <c r="C7" s="221"/>
      <c r="D7" s="221"/>
      <c r="E7" s="221"/>
    </row>
    <row r="8" spans="1:5" ht="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9bc4fcd-2969-41d3-9514-a6b2b366a9aa}">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19" hidden="1" customWidth="1"/>
    <col min="2" max="2" width="9.14285714285714" style="35" hidden="1" customWidth="1"/>
    <col min="3" max="3" width="3.71428571428571" style="224" customWidth="1"/>
    <col min="4" max="4" width="6.28571428571429" style="35" customWidth="1"/>
    <col min="5" max="5" width="46.4285714285714" style="35" customWidth="1"/>
    <col min="6" max="6" width="3.71428571428571" style="35" customWidth="1"/>
    <col min="7" max="7" width="5.71428571428571" style="35" customWidth="1"/>
    <col min="8" max="8" width="41.4285714285714" style="35" customWidth="1"/>
    <col min="9" max="9" width="3.71428571428571" style="35" customWidth="1"/>
    <col min="10" max="10" width="5.71428571428571" style="35" customWidth="1"/>
    <col min="11" max="11" width="32.5714285714286" style="35" customWidth="1"/>
    <col min="12" max="12" width="14.8571428571429" style="35" customWidth="1"/>
    <col min="13" max="13" width="3.71428571428571" style="204" hidden="1" customWidth="1"/>
    <col min="14" max="16" width="9.14285714285714" style="204" hidden="1" customWidth="1"/>
    <col min="17" max="17" width="25.7142857142857" style="336" hidden="1" customWidth="1"/>
    <col min="18" max="18" width="14.4285714285714" style="204" hidden="1" customWidth="1"/>
    <col min="19" max="22" width="9.14285714285714" style="333"/>
    <col min="23" max="16384" width="9.14285714285714" style="35"/>
  </cols>
  <sheetData>
    <row r="1" spans="3:256" s="194" customFormat="1" ht="16.5" customHeight="1" hidden="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150" s="341" customFormat="1" ht="16.5" customHeight="1" hidden="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2"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2" s="120" customFormat="1" ht="22.5">
      <c r="A4" s="119"/>
      <c r="B4" s="35"/>
      <c r="C4" s="222"/>
      <c r="D4" s="1234" t="s">
        <v>395</v>
      </c>
      <c r="E4" s="1235"/>
      <c r="F4" s="1235"/>
      <c r="G4" s="1235"/>
      <c r="H4" s="1236"/>
      <c r="I4" s="407"/>
      <c r="M4" s="204"/>
      <c r="N4" s="204"/>
      <c r="O4" s="204"/>
      <c r="P4" s="204"/>
      <c r="Q4" s="336"/>
      <c r="R4" s="204"/>
      <c r="S4" s="333"/>
      <c r="T4" s="333"/>
      <c r="U4" s="333"/>
      <c r="V4" s="333"/>
    </row>
    <row r="5" spans="1:22" s="120" customFormat="1" ht="3" customHeight="1" hidden="1">
      <c r="A5" s="119"/>
      <c r="B5" s="35"/>
      <c r="C5" s="222"/>
      <c r="D5" s="94"/>
      <c r="E5" s="94"/>
      <c r="F5" s="94"/>
      <c r="G5" s="94"/>
      <c r="H5" s="226"/>
      <c r="I5" s="226"/>
      <c r="J5" s="226"/>
      <c r="K5" s="226"/>
      <c r="L5" s="227"/>
      <c r="M5" s="204"/>
      <c r="N5" s="204"/>
      <c r="O5" s="204"/>
      <c r="P5" s="204"/>
      <c r="Q5" s="336"/>
      <c r="R5" s="204"/>
      <c r="S5" s="333"/>
      <c r="T5" s="333"/>
      <c r="U5" s="333"/>
      <c r="V5" s="333"/>
    </row>
    <row r="6" spans="1:22" s="120" customFormat="1" ht="20.1" customHeight="1" hidden="1">
      <c r="A6" s="228"/>
      <c r="B6" s="228"/>
      <c r="C6" s="222"/>
      <c r="D6" s="1237"/>
      <c r="E6" s="1237"/>
      <c r="F6" s="1238" t="s">
        <v>83</v>
      </c>
      <c r="G6" s="1238"/>
      <c r="H6" s="226"/>
      <c r="I6" s="226"/>
      <c r="J6" s="229"/>
      <c r="K6" s="230"/>
      <c r="L6" s="230"/>
      <c r="M6" s="204"/>
      <c r="N6" s="204"/>
      <c r="O6" s="204"/>
      <c r="P6" s="204"/>
      <c r="Q6" s="336"/>
      <c r="R6" s="204"/>
      <c r="S6" s="333"/>
      <c r="T6" s="333"/>
      <c r="U6" s="333"/>
      <c r="V6" s="333"/>
    </row>
    <row r="7" ht="3" customHeight="1"/>
    <row r="8" spans="1:22" s="120" customFormat="1" ht="14.25">
      <c r="A8" s="119"/>
      <c r="B8" s="35"/>
      <c r="C8" s="222"/>
      <c r="D8" s="1239" t="s">
        <v>15</v>
      </c>
      <c r="E8" s="1239"/>
      <c r="F8" s="1239" t="s">
        <v>396</v>
      </c>
      <c r="G8" s="1239"/>
      <c r="H8" s="1239"/>
      <c r="I8" s="1240" t="s">
        <v>397</v>
      </c>
      <c r="J8" s="1240"/>
      <c r="K8" s="1240"/>
      <c r="L8" s="1240"/>
      <c r="M8" s="204"/>
      <c r="N8" s="204"/>
      <c r="O8" s="204"/>
      <c r="P8" s="204"/>
      <c r="Q8" s="336"/>
      <c r="R8" s="204"/>
      <c r="S8" s="333"/>
      <c r="T8" s="333"/>
      <c r="U8" s="333"/>
      <c r="V8" s="333"/>
    </row>
    <row r="9" spans="1:22" s="120" customFormat="1" ht="20.25" customHeight="1">
      <c r="A9" s="119"/>
      <c r="B9" s="35"/>
      <c r="C9" s="222"/>
      <c r="D9" s="232" t="s">
        <v>91</v>
      </c>
      <c r="E9" s="232" t="s">
        <v>398</v>
      </c>
      <c r="F9" s="1230" t="s">
        <v>91</v>
      </c>
      <c r="G9" s="1231"/>
      <c r="H9" s="233" t="s">
        <v>398</v>
      </c>
      <c r="I9" s="1232" t="s">
        <v>91</v>
      </c>
      <c r="J9" s="1232"/>
      <c r="K9" s="233" t="s">
        <v>398</v>
      </c>
      <c r="L9" s="233" t="s">
        <v>399</v>
      </c>
      <c r="M9" s="204"/>
      <c r="N9" s="204"/>
      <c r="O9" s="204"/>
      <c r="P9" s="204"/>
      <c r="Q9" s="336"/>
      <c r="R9" s="204"/>
      <c r="S9" s="333"/>
      <c r="T9" s="333"/>
      <c r="U9" s="333"/>
      <c r="V9" s="333"/>
    </row>
    <row r="10" spans="3:22" ht="12" customHeight="1">
      <c r="C10" s="241"/>
      <c r="D10" s="331" t="s">
        <v>92</v>
      </c>
      <c r="E10" s="331" t="s">
        <v>48</v>
      </c>
      <c r="F10" s="1233" t="s">
        <v>49</v>
      </c>
      <c r="G10" s="1233"/>
      <c r="H10" s="331" t="s">
        <v>50</v>
      </c>
      <c r="I10" s="1233" t="s">
        <v>67</v>
      </c>
      <c r="J10" s="1233"/>
      <c r="K10" s="331" t="s">
        <v>68</v>
      </c>
      <c r="L10" s="331" t="s">
        <v>182</v>
      </c>
      <c r="M10" s="255"/>
      <c r="N10" s="255"/>
      <c r="O10" s="255"/>
      <c r="P10" s="255"/>
      <c r="Q10" s="231"/>
      <c r="R10" s="255"/>
      <c r="S10" s="332"/>
      <c r="T10" s="332"/>
      <c r="U10" s="332"/>
      <c r="V10" s="332"/>
    </row>
    <row r="11" spans="1:22" s="120" customFormat="1" ht="14.25"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83" s="257" customFormat="1" ht="0.95" customHeight="1">
      <c r="A12" s="84"/>
      <c r="B12" s="1096" t="s">
        <v>403</v>
      </c>
      <c r="C12" s="1242"/>
      <c r="D12" s="1239">
        <v>1</v>
      </c>
      <c r="E12" s="1243" t="s">
        <v>3069</v>
      </c>
      <c r="F12" s="1198"/>
      <c r="G12" s="1183">
        <v>0</v>
      </c>
      <c r="H12" s="334"/>
      <c r="I12" s="242"/>
      <c r="J12" s="371" t="s">
        <v>496</v>
      </c>
      <c r="K12" s="1091"/>
      <c r="L12" s="258"/>
      <c r="M12" s="1102">
        <f>mergeValue(H12)</f>
        <v>0</v>
      </c>
      <c r="N12" s="1101"/>
      <c r="O12" s="1101"/>
      <c r="P12" s="1102" t="str">
        <f>IF(ISERROR(MATCH(Q12,MODesc,0)),"n","y")</f>
        <v>n</v>
      </c>
      <c r="Q12" s="1101" t="s">
        <v>3069</v>
      </c>
      <c r="R12" s="1102" t="str">
        <f>K12&amp;"("&amp;L12&amp;")"</f>
        <v>()</v>
      </c>
      <c r="S12" s="1096"/>
      <c r="T12" s="1096"/>
      <c r="U12" s="240"/>
      <c r="V12" s="1096"/>
      <c r="W12" s="1096"/>
      <c r="X12" s="1096"/>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83" s="257" customFormat="1" ht="0.95" customHeight="1">
      <c r="A13" s="84"/>
      <c r="B13" s="1096" t="s">
        <v>403</v>
      </c>
      <c r="C13" s="1242"/>
      <c r="D13" s="1239"/>
      <c r="E13" s="1244"/>
      <c r="F13" s="1245"/>
      <c r="G13" s="1239">
        <v>1</v>
      </c>
      <c r="H13" s="1241" t="s">
        <v>893</v>
      </c>
      <c r="I13" s="242"/>
      <c r="J13" s="371" t="s">
        <v>496</v>
      </c>
      <c r="K13" s="1091"/>
      <c r="L13" s="258"/>
      <c r="M13" s="1102" t="str">
        <f>mergeValue(H13)</f>
        <v>городской округ Верхняя Пышма</v>
      </c>
      <c r="N13" s="1101"/>
      <c r="O13" s="1101"/>
      <c r="P13" s="1101"/>
      <c r="Q13" s="1101"/>
      <c r="R13" s="1102" t="str">
        <f>K13&amp;"("&amp;L13&amp;")"</f>
        <v>()</v>
      </c>
      <c r="S13" s="1096"/>
      <c r="T13" s="1096"/>
      <c r="U13" s="240"/>
      <c r="V13" s="1096"/>
      <c r="W13" s="1096"/>
      <c r="X13" s="1096"/>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83" s="257" customFormat="1" ht="15" customHeight="1">
      <c r="A14" s="84"/>
      <c r="B14" s="1096" t="s">
        <v>403</v>
      </c>
      <c r="C14" s="1242"/>
      <c r="D14" s="1239"/>
      <c r="E14" s="1244"/>
      <c r="F14" s="1246"/>
      <c r="G14" s="1239"/>
      <c r="H14" s="1241"/>
      <c r="I14" s="1201"/>
      <c r="J14" s="1183">
        <v>1</v>
      </c>
      <c r="K14" s="1197" t="s">
        <v>893</v>
      </c>
      <c r="L14" s="239" t="s">
        <v>894</v>
      </c>
      <c r="M14" s="1102" t="str">
        <f>mergeValue(H14)</f>
        <v>городской округ Верхняя Пышма</v>
      </c>
      <c r="N14" s="1101"/>
      <c r="O14" s="1101"/>
      <c r="P14" s="1101"/>
      <c r="Q14" s="1101"/>
      <c r="R14" s="1102" t="str">
        <f>K14&amp;" ("&amp;L14&amp;")"</f>
        <v>городской округ Верхняя Пышма (65732000)</v>
      </c>
      <c r="S14" s="1096"/>
      <c r="T14" s="1096"/>
      <c r="U14" s="240"/>
      <c r="V14" s="1096"/>
      <c r="W14" s="1096"/>
      <c r="X14" s="1096"/>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2"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2"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ht="14.25">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gbjW9qZiJilZEH8F/4nmG0yfwLB54miv28+FD4gpCqqi2nch7Oy7+M5uFsc4uGn6C7wFd3PULoefGYpIRwm/Rw==" saltValue="2/w5m0o1TBCrdz48WqdK6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fae7664-a4b8-42dd-9eb3-7f2b98cce65d}">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205"/>
    <col min="2" max="2" width="65.2857142857143" style="1205" customWidth="1"/>
    <col min="3" max="3" width="41" style="1205" customWidth="1"/>
    <col min="4" max="16384" width="9.14285714285714" style="1205"/>
  </cols>
  <sheetData>
    <row r="1" spans="1:2" ht="11.25">
      <c r="A1" s="1205" t="s">
        <v>328</v>
      </c>
      <c r="B1" s="1205" t="s">
        <v>329</v>
      </c>
    </row>
    <row r="2" spans="1:2" ht="11.25">
      <c r="A2" s="1205">
        <v>4213775</v>
      </c>
      <c r="B2" s="1205" t="s">
        <v>581</v>
      </c>
    </row>
    <row r="3" spans="1:2" ht="11.25">
      <c r="A3" s="1205">
        <v>4213784</v>
      </c>
      <c r="B3" s="1205" t="s">
        <v>674</v>
      </c>
    </row>
    <row r="4" spans="1:2" ht="11.25">
      <c r="A4" s="1205">
        <v>4213781</v>
      </c>
      <c r="B4" s="1205" t="s">
        <v>673</v>
      </c>
    </row>
    <row r="5" spans="1:2" ht="11.25">
      <c r="A5" s="1205">
        <v>4213776</v>
      </c>
      <c r="B5" s="1205" t="s">
        <v>582</v>
      </c>
    </row>
    <row r="6" spans="1:2" ht="11.25">
      <c r="A6" s="1205">
        <v>4213777</v>
      </c>
      <c r="B6" s="1205" t="s">
        <v>583</v>
      </c>
    </row>
    <row r="7" spans="1:2" ht="11.25">
      <c r="A7" s="1205">
        <v>4213778</v>
      </c>
      <c r="B7" s="1205" t="s">
        <v>584</v>
      </c>
    </row>
    <row r="8" spans="1:2" ht="11.25">
      <c r="A8" s="1205">
        <v>4213780</v>
      </c>
      <c r="B8" s="1205" t="s">
        <v>585</v>
      </c>
    </row>
    <row r="9" spans="1:2" ht="11.25">
      <c r="A9" s="1205">
        <v>4213779</v>
      </c>
      <c r="B9" s="1205" t="s">
        <v>588</v>
      </c>
    </row>
    <row r="10" spans="1:2" ht="11.25">
      <c r="A10" s="1205">
        <v>4213783</v>
      </c>
      <c r="B10" s="1205" t="s">
        <v>587</v>
      </c>
    </row>
    <row r="11" spans="1:2" ht="11.25">
      <c r="A11" s="1205">
        <v>4213782</v>
      </c>
      <c r="B11" s="1205" t="s">
        <v>586</v>
      </c>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efb341a-003f-42b8-b1e9-3abadf32827d}">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205"/>
    <col min="2" max="2" width="65.2857142857143" style="1205" customWidth="1"/>
    <col min="3" max="3" width="41" style="1205" customWidth="1"/>
    <col min="4" max="16384" width="9.14285714285714" style="1205"/>
  </cols>
  <sheetData>
    <row r="1" spans="1:2" ht="11.25">
      <c r="A1" s="1205" t="s">
        <v>328</v>
      </c>
      <c r="B1" s="1205" t="s">
        <v>330</v>
      </c>
    </row>
    <row r="2" spans="1:2" ht="11.25">
      <c r="A2" s="1205">
        <v>4190064</v>
      </c>
      <c r="B2" s="1205" t="s">
        <v>955</v>
      </c>
    </row>
    <row r="3" spans="1:2" ht="11.25">
      <c r="A3" s="1205">
        <v>4190065</v>
      </c>
      <c r="B3" s="1205" t="s">
        <v>956</v>
      </c>
    </row>
    <row r="4" spans="1:2" ht="11.25">
      <c r="A4" s="1205">
        <v>4190066</v>
      </c>
      <c r="B4" s="1205" t="s">
        <v>957</v>
      </c>
    </row>
    <row r="5" spans="1:2" ht="11.25">
      <c r="A5" s="1205">
        <v>4190067</v>
      </c>
      <c r="B5" s="1205" t="s">
        <v>958</v>
      </c>
    </row>
    <row r="6" spans="1:2" ht="11.25">
      <c r="A6" s="1205">
        <v>4190068</v>
      </c>
      <c r="B6" s="1205" t="s">
        <v>959</v>
      </c>
    </row>
    <row r="7" spans="1:2" ht="11.25">
      <c r="A7" s="1205">
        <v>4190069</v>
      </c>
      <c r="B7" s="1205" t="s">
        <v>960</v>
      </c>
    </row>
    <row r="8" spans="1:2" ht="11.25">
      <c r="A8" s="1205">
        <v>4190070</v>
      </c>
      <c r="B8" s="1205" t="s">
        <v>961</v>
      </c>
    </row>
    <row r="9" spans="1:2" ht="11.25">
      <c r="A9" s="1205">
        <v>4190071</v>
      </c>
      <c r="B9" s="1205" t="s">
        <v>962</v>
      </c>
    </row>
    <row r="10" spans="1:2" ht="11.25">
      <c r="A10" s="1205">
        <v>4190072</v>
      </c>
      <c r="B10" s="1205" t="s">
        <v>963</v>
      </c>
    </row>
    <row r="11" spans="1:2" ht="11.25">
      <c r="A11" s="1205">
        <v>4190073</v>
      </c>
      <c r="B11" s="1205" t="s">
        <v>964</v>
      </c>
    </row>
  </sheetData>
  <sheetProtect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191aed5-6bac-4d95-8f3b-18b0ddaa31d3}">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77"/>
  </cols>
  <sheetData>
    <row r="1" spans="1:1" ht="12.75">
      <c r="A1" s="51"/>
    </row>
  </sheetData>
  <sheetProtect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8904ff8-f66e-48e3-88e5-3f7728571463}">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56</v>
      </c>
      <c r="B1" s="4" t="s">
        <v>57</v>
      </c>
    </row>
    <row r="2" spans="1:2" ht="11.25">
      <c r="A2" t="s">
        <v>411</v>
      </c>
      <c r="B2" t="s">
        <v>75</v>
      </c>
    </row>
    <row r="3" spans="1:2" ht="11.25">
      <c r="A3" t="s">
        <v>412</v>
      </c>
      <c r="B3" t="s">
        <v>384</v>
      </c>
    </row>
    <row r="4" spans="1:2" ht="11.25">
      <c r="A4" t="s">
        <v>413</v>
      </c>
      <c r="B4" t="s">
        <v>58</v>
      </c>
    </row>
    <row r="5" spans="1:2" ht="11.25">
      <c r="A5" t="s">
        <v>415</v>
      </c>
      <c r="B5" t="s">
        <v>752</v>
      </c>
    </row>
    <row r="6" spans="1:2" ht="11.25">
      <c r="A6" t="s">
        <v>414</v>
      </c>
      <c r="B6" t="s">
        <v>753</v>
      </c>
    </row>
    <row r="7" spans="1:2" ht="11.25">
      <c r="A7" t="s">
        <v>653</v>
      </c>
      <c r="B7" t="s">
        <v>554</v>
      </c>
    </row>
    <row r="8" spans="1:2" ht="11.25">
      <c r="A8" t="s">
        <v>654</v>
      </c>
      <c r="B8" t="s">
        <v>467</v>
      </c>
    </row>
    <row r="9" spans="1:2" ht="11.25">
      <c r="A9" t="s">
        <v>485</v>
      </c>
      <c r="B9" t="s">
        <v>423</v>
      </c>
    </row>
    <row r="10" spans="1:2" ht="11.25">
      <c r="A10" t="s">
        <v>416</v>
      </c>
      <c r="B10" t="s">
        <v>424</v>
      </c>
    </row>
    <row r="11" spans="1:2" ht="11.25">
      <c r="A11" t="s">
        <v>667</v>
      </c>
      <c r="B11" t="s">
        <v>425</v>
      </c>
    </row>
    <row r="12" spans="1:2" ht="11.25">
      <c r="A12" t="s">
        <v>668</v>
      </c>
      <c r="B12" t="s">
        <v>468</v>
      </c>
    </row>
    <row r="13" spans="1:2" ht="11.25">
      <c r="A13" t="s">
        <v>655</v>
      </c>
      <c r="B13" t="s">
        <v>426</v>
      </c>
    </row>
    <row r="14" spans="1:2" ht="11.25">
      <c r="A14" t="s">
        <v>656</v>
      </c>
      <c r="B14" t="s">
        <v>427</v>
      </c>
    </row>
    <row r="15" spans="1:2" ht="11.25">
      <c r="A15" t="s">
        <v>657</v>
      </c>
      <c r="B15" t="s">
        <v>428</v>
      </c>
    </row>
    <row r="16" spans="1:2" ht="11.25">
      <c r="A16" t="s">
        <v>658</v>
      </c>
      <c r="B16" t="s">
        <v>333</v>
      </c>
    </row>
    <row r="17" spans="1:2" ht="11.25">
      <c r="A17" t="s">
        <v>659</v>
      </c>
      <c r="B17" t="s">
        <v>60</v>
      </c>
    </row>
    <row r="18" spans="1:2" ht="11.25">
      <c r="A18" t="s">
        <v>660</v>
      </c>
      <c r="B18" t="s">
        <v>385</v>
      </c>
    </row>
    <row r="19" spans="1:2" ht="11.25">
      <c r="A19" t="s">
        <v>661</v>
      </c>
      <c r="B19" t="s">
        <v>437</v>
      </c>
    </row>
    <row r="20" spans="1:2" ht="11.25">
      <c r="A20" t="s">
        <v>662</v>
      </c>
      <c r="B20" t="s">
        <v>249</v>
      </c>
    </row>
    <row r="21" spans="1:2" ht="11.25">
      <c r="A21" t="s">
        <v>663</v>
      </c>
      <c r="B21" t="s">
        <v>73</v>
      </c>
    </row>
    <row r="22" spans="1:2" ht="11.25">
      <c r="A22" t="s">
        <v>664</v>
      </c>
      <c r="B22" t="s">
        <v>62</v>
      </c>
    </row>
    <row r="23" spans="1:2" ht="11.25">
      <c r="A23" t="s">
        <v>665</v>
      </c>
      <c r="B23" t="s">
        <v>74</v>
      </c>
    </row>
    <row r="24" spans="1:2" ht="11.25">
      <c r="A24" t="s">
        <v>666</v>
      </c>
      <c r="B24" t="s">
        <v>429</v>
      </c>
    </row>
    <row r="25" spans="1:2" ht="11.25">
      <c r="A25" t="s">
        <v>574</v>
      </c>
      <c r="B25" t="s">
        <v>72</v>
      </c>
    </row>
    <row r="26" spans="1:2" ht="11.25">
      <c r="A26" t="s">
        <v>575</v>
      </c>
      <c r="B26" t="s">
        <v>61</v>
      </c>
    </row>
    <row r="27" spans="1:2" ht="11.25">
      <c r="A27" t="s">
        <v>487</v>
      </c>
      <c r="B27" t="s">
        <v>63</v>
      </c>
    </row>
    <row r="28" spans="1:2" ht="11.25">
      <c r="A28" t="s">
        <v>418</v>
      </c>
      <c r="B28" t="s">
        <v>383</v>
      </c>
    </row>
    <row r="29" spans="1:2" ht="11.25">
      <c r="A29" t="s">
        <v>486</v>
      </c>
      <c r="B29" t="s">
        <v>13</v>
      </c>
    </row>
    <row r="30" spans="1:2" ht="11.25">
      <c r="A30" t="s">
        <v>417</v>
      </c>
      <c r="B30" t="s">
        <v>81</v>
      </c>
    </row>
    <row r="31" spans="1:2" ht="11.25">
      <c r="A31" t="s">
        <v>563</v>
      </c>
      <c r="B31" t="s">
        <v>14</v>
      </c>
    </row>
    <row r="32" spans="1:2" ht="11.25">
      <c r="A32" t="s">
        <v>750</v>
      </c>
      <c r="B32" t="s">
        <v>555</v>
      </c>
    </row>
    <row r="33" spans="1:2" ht="11.25">
      <c r="A33" t="s">
        <v>751</v>
      </c>
      <c r="B33" t="s">
        <v>430</v>
      </c>
    </row>
    <row r="34" spans="1:2" ht="11.25">
      <c r="A34" t="s">
        <v>419</v>
      </c>
      <c r="B34" t="s">
        <v>179</v>
      </c>
    </row>
    <row r="35" spans="1:2" ht="11.25">
      <c r="A35" t="s">
        <v>420</v>
      </c>
      <c r="B35" t="s">
        <v>488</v>
      </c>
    </row>
    <row r="36" spans="1:2" ht="11.25">
      <c r="A36" t="s">
        <v>421</v>
      </c>
      <c r="B36" t="s">
        <v>469</v>
      </c>
    </row>
    <row r="37" spans="1:2" ht="11.25">
      <c r="A37" t="s">
        <v>422</v>
      </c>
      <c r="B37" t="s">
        <v>334</v>
      </c>
    </row>
    <row r="38" spans="1:2" ht="11.25">
      <c r="A38"/>
      <c r="B38" t="s">
        <v>278</v>
      </c>
    </row>
    <row r="39" spans="1:2" ht="11.25">
      <c r="A39"/>
      <c r="B39" t="s">
        <v>332</v>
      </c>
    </row>
    <row r="40" spans="1:2" ht="11.25">
      <c r="A40"/>
      <c r="B40" t="s">
        <v>198</v>
      </c>
    </row>
    <row r="41" spans="1:2" ht="11.25">
      <c r="A41"/>
      <c r="B41" t="s">
        <v>180</v>
      </c>
    </row>
    <row r="42" spans="1:2" ht="11.25">
      <c r="A42"/>
      <c r="B42" t="s">
        <v>177</v>
      </c>
    </row>
    <row r="43" spans="1:2" ht="11.25">
      <c r="A43"/>
      <c r="B43" t="s">
        <v>220</v>
      </c>
    </row>
    <row r="44" spans="1:2" ht="11.25">
      <c r="A44"/>
      <c r="B44" t="s">
        <v>178</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77dde8f-e5f6-4d92-8a20-de0bdd76bace}">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8f394e1-0499-423b-ba6b-3285e5f554f7}">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da88612-b508-4543-9410-ecae64e52cb4}">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58c0e88-a223-49ff-8654-b75169808bac}">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319dc95-a323-4f7c-9efe-7cc3c0b02cf1}">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cbe0ff2-16db-4fe0-985d-054c735c3d56}">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f3de044-a107-4308-bef8-ca0283ed52eb}">
  <sheetPr codeName="List02">
    <tabColor rgb="FFCCCCFF"/>
  </sheetPr>
  <dimension ref="A1:X40"/>
  <sheetViews>
    <sheetView showGridLines="0" workbookViewId="0" topLeftCell="C4">
      <selection pane="topLeft" activeCell="J21" sqref="J21:J24"/>
    </sheetView>
  </sheetViews>
  <sheetFormatPr defaultColWidth="9.14285714285714" defaultRowHeight="11.25"/>
  <cols>
    <col min="1" max="2" width="3.71428571428571" style="202" hidden="1" customWidth="1"/>
    <col min="3" max="3" width="3.71428571428571" style="96" customWidth="1"/>
    <col min="4" max="4" width="6.14285714285714" style="96" customWidth="1"/>
    <col min="5" max="5" width="50.7142857142857" style="96" customWidth="1"/>
    <col min="6" max="6" width="33.8571428571429" style="96" customWidth="1"/>
    <col min="7" max="7" width="8.57142857142857" style="96" customWidth="1"/>
    <col min="8" max="8" width="3.71428571428571" style="96" customWidth="1"/>
    <col min="9" max="9" width="5.42857142857143" style="96" customWidth="1"/>
    <col min="10" max="10" width="47.8571428571429" style="96" customWidth="1"/>
    <col min="11" max="12" width="3.71428571428571" style="96" customWidth="1"/>
    <col min="13" max="13" width="5.71428571428571" style="96" customWidth="1"/>
    <col min="14" max="14" width="28.1428571428571" style="96" customWidth="1"/>
    <col min="15" max="16" width="3.71428571428571" style="96" customWidth="1"/>
    <col min="17" max="17" width="5.71428571428571" style="96" customWidth="1"/>
    <col min="18" max="18" width="34.4285714285714" style="96" customWidth="1"/>
    <col min="19" max="20" width="3.71428571428571" style="503" customWidth="1"/>
    <col min="21" max="21" width="5.71428571428571" style="503" customWidth="1"/>
    <col min="22" max="22" width="34.4285714285714" style="503" customWidth="1"/>
    <col min="23" max="23" width="30.7142857142857" style="96" customWidth="1"/>
    <col min="24" max="24" width="3.71428571428571" style="96" customWidth="1"/>
    <col min="25" max="16384" width="9.14285714285714" style="96"/>
  </cols>
  <sheetData>
    <row r="1" spans="1:1" ht="11.25" customHeight="1" hidden="1">
      <c r="A1" s="208"/>
    </row>
    <row r="2" ht="11.25" customHeight="1" hidden="1"/>
    <row r="3" ht="11.25" customHeight="1" hidden="1"/>
    <row r="4" ht="3" customHeight="1"/>
    <row r="5" spans="1:23" s="114" customFormat="1" ht="29.1" customHeight="1">
      <c r="A5" s="203"/>
      <c r="B5" s="203"/>
      <c r="D5" s="1234" t="s">
        <v>626</v>
      </c>
      <c r="E5" s="1235"/>
      <c r="F5" s="1235"/>
      <c r="G5" s="1235"/>
      <c r="H5" s="1235"/>
      <c r="I5" s="1235"/>
      <c r="J5" s="1236"/>
      <c r="K5" s="408"/>
      <c r="L5" s="169"/>
      <c r="M5" s="169"/>
      <c r="N5" s="169"/>
      <c r="O5" s="169"/>
      <c r="P5" s="169"/>
      <c r="Q5" s="169"/>
      <c r="R5" s="169"/>
      <c r="S5" s="537"/>
      <c r="T5" s="537"/>
      <c r="U5" s="537"/>
      <c r="V5" s="537"/>
      <c r="W5" s="169"/>
    </row>
    <row r="6" spans="1:22" s="438" customFormat="1" ht="3" customHeight="1">
      <c r="A6" s="292"/>
      <c r="B6" s="292"/>
      <c r="D6" s="1250"/>
      <c r="E6" s="1251"/>
      <c r="F6" s="1251"/>
      <c r="G6" s="1251"/>
      <c r="H6" s="1251"/>
      <c r="I6" s="1251"/>
      <c r="J6" s="1252"/>
      <c r="S6" s="614"/>
      <c r="T6" s="614"/>
      <c r="U6" s="614"/>
      <c r="V6" s="614"/>
    </row>
    <row r="7" spans="1:22" s="438" customFormat="1" ht="5.25" customHeight="1" hidden="1">
      <c r="A7" s="292"/>
      <c r="B7" s="292"/>
      <c r="E7" s="1253"/>
      <c r="F7" s="1253"/>
      <c r="G7" s="1249"/>
      <c r="H7" s="1249"/>
      <c r="I7" s="1249"/>
      <c r="J7" s="1249"/>
      <c r="S7" s="614"/>
      <c r="T7" s="614"/>
      <c r="U7" s="614"/>
      <c r="V7" s="614"/>
    </row>
    <row r="8" spans="1:22" s="438" customFormat="1" ht="5.25" customHeight="1" hidden="1">
      <c r="A8" s="292"/>
      <c r="B8" s="292"/>
      <c r="E8" s="1253"/>
      <c r="F8" s="1253"/>
      <c r="G8" s="1249"/>
      <c r="H8" s="1249"/>
      <c r="I8" s="1249"/>
      <c r="J8" s="1249"/>
      <c r="S8" s="614"/>
      <c r="T8" s="614"/>
      <c r="U8" s="614"/>
      <c r="V8" s="614"/>
    </row>
    <row r="9" spans="1:22" s="438" customFormat="1" ht="5.25" customHeight="1" hidden="1">
      <c r="A9" s="292"/>
      <c r="B9" s="292"/>
      <c r="E9" s="1253"/>
      <c r="F9" s="1253"/>
      <c r="G9" s="1249"/>
      <c r="H9" s="1249"/>
      <c r="I9" s="1249"/>
      <c r="J9" s="1249"/>
      <c r="S9" s="614"/>
      <c r="T9" s="614"/>
      <c r="U9" s="614"/>
      <c r="V9" s="614"/>
    </row>
    <row r="10" spans="1:10" s="614" customFormat="1" ht="5.25" hidden="1">
      <c r="A10" s="292"/>
      <c r="B10" s="292"/>
      <c r="E10" s="1254"/>
      <c r="F10" s="1254"/>
      <c r="G10" s="788"/>
      <c r="H10" s="434"/>
      <c r="I10" s="746"/>
      <c r="J10" s="746"/>
    </row>
    <row r="11" spans="1:22" s="152" customFormat="1" ht="18.75" customHeight="1" hidden="1">
      <c r="A11" s="292"/>
      <c r="B11" s="292"/>
      <c r="D11" s="145"/>
      <c r="E11" s="1255" t="s">
        <v>633</v>
      </c>
      <c r="F11" s="1255"/>
      <c r="G11" s="1202" t="s">
        <v>84</v>
      </c>
      <c r="H11" s="436"/>
      <c r="I11" s="159"/>
      <c r="J11" s="145"/>
      <c r="K11" s="146"/>
      <c r="L11" s="145"/>
      <c r="M11" s="145"/>
      <c r="N11" s="146"/>
      <c r="O11" s="146"/>
      <c r="P11" s="145"/>
      <c r="Q11" s="145"/>
      <c r="R11" s="146"/>
      <c r="S11" s="523"/>
      <c r="T11" s="522"/>
      <c r="U11" s="522"/>
      <c r="V11" s="523"/>
    </row>
    <row r="12" spans="1:22" s="438" customFormat="1" ht="18.75" hidden="1">
      <c r="A12" s="292"/>
      <c r="B12" s="292"/>
      <c r="E12" s="1255" t="s">
        <v>634</v>
      </c>
      <c r="F12" s="1255"/>
      <c r="G12" s="1202" t="s">
        <v>84</v>
      </c>
      <c r="H12" s="436"/>
      <c r="I12" s="434"/>
      <c r="J12" s="437"/>
      <c r="K12" s="433"/>
      <c r="L12" s="433"/>
      <c r="M12" s="433"/>
      <c r="N12" s="432"/>
      <c r="O12" s="433"/>
      <c r="P12" s="433"/>
      <c r="Q12" s="433"/>
      <c r="R12" s="432"/>
      <c r="S12" s="613"/>
      <c r="T12" s="613"/>
      <c r="U12" s="613"/>
      <c r="V12" s="612"/>
    </row>
    <row r="13" spans="1:22" s="438" customFormat="1" ht="5.25" customHeight="1" hidden="1">
      <c r="A13" s="292"/>
      <c r="B13" s="292"/>
      <c r="E13" s="1248"/>
      <c r="F13" s="1248"/>
      <c r="G13" s="435"/>
      <c r="H13" s="434"/>
      <c r="I13" s="433"/>
      <c r="J13" s="433"/>
      <c r="K13" s="433"/>
      <c r="L13" s="433"/>
      <c r="M13" s="433"/>
      <c r="N13" s="432"/>
      <c r="O13" s="433"/>
      <c r="P13" s="433"/>
      <c r="Q13" s="433"/>
      <c r="R13" s="432"/>
      <c r="S13" s="613"/>
      <c r="T13" s="613"/>
      <c r="U13" s="613"/>
      <c r="V13" s="612"/>
    </row>
    <row r="14" spans="1:22" s="438" customFormat="1" ht="5.25" customHeight="1" hidden="1">
      <c r="A14" s="292"/>
      <c r="B14" s="292"/>
      <c r="S14" s="614"/>
      <c r="T14" s="614"/>
      <c r="U14" s="614"/>
      <c r="V14" s="614"/>
    </row>
    <row r="15" spans="1:22" s="431" customFormat="1" ht="5.25" customHeight="1" hidden="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4:23" ht="27" customHeight="1">
      <c r="D17" s="1247" t="s">
        <v>91</v>
      </c>
      <c r="E17" s="1247" t="s">
        <v>296</v>
      </c>
      <c r="F17" s="1247" t="s">
        <v>79</v>
      </c>
      <c r="G17" s="1247" t="s">
        <v>436</v>
      </c>
      <c r="H17" s="1247" t="s">
        <v>91</v>
      </c>
      <c r="I17" s="1247"/>
      <c r="J17" s="1247" t="s">
        <v>19</v>
      </c>
      <c r="K17" s="1259" t="s">
        <v>461</v>
      </c>
      <c r="L17" s="1259"/>
      <c r="M17" s="1259"/>
      <c r="N17" s="1259"/>
      <c r="O17" s="1259" t="s">
        <v>624</v>
      </c>
      <c r="P17" s="1259"/>
      <c r="Q17" s="1259"/>
      <c r="R17" s="1259"/>
      <c r="S17" s="1259" t="s">
        <v>625</v>
      </c>
      <c r="T17" s="1259"/>
      <c r="U17" s="1259"/>
      <c r="V17" s="1259"/>
      <c r="W17" s="1247" t="s">
        <v>243</v>
      </c>
    </row>
    <row r="18" spans="4:23" ht="30.75" customHeight="1">
      <c r="D18" s="1247"/>
      <c r="E18" s="1247"/>
      <c r="F18" s="1247"/>
      <c r="G18" s="1247"/>
      <c r="H18" s="1247"/>
      <c r="I18" s="1247"/>
      <c r="J18" s="1247"/>
      <c r="K18" s="109" t="s">
        <v>299</v>
      </c>
      <c r="L18" s="1247" t="s">
        <v>91</v>
      </c>
      <c r="M18" s="1247"/>
      <c r="N18" s="109" t="s">
        <v>229</v>
      </c>
      <c r="O18" s="109" t="s">
        <v>299</v>
      </c>
      <c r="P18" s="1247" t="s">
        <v>91</v>
      </c>
      <c r="Q18" s="1247"/>
      <c r="R18" s="109" t="s">
        <v>229</v>
      </c>
      <c r="S18" s="510" t="s">
        <v>299</v>
      </c>
      <c r="T18" s="1247" t="s">
        <v>91</v>
      </c>
      <c r="U18" s="1247"/>
      <c r="V18" s="510" t="s">
        <v>398</v>
      </c>
      <c r="W18" s="1247"/>
    </row>
    <row r="19" spans="1:23" s="382" customFormat="1" ht="12" customHeight="1">
      <c r="A19" s="381"/>
      <c r="B19" s="381"/>
      <c r="D19" s="39" t="s">
        <v>92</v>
      </c>
      <c r="E19" s="39" t="s">
        <v>48</v>
      </c>
      <c r="F19" s="39" t="s">
        <v>49</v>
      </c>
      <c r="G19" s="39" t="s">
        <v>50</v>
      </c>
      <c r="H19" s="1256" t="s">
        <v>67</v>
      </c>
      <c r="I19" s="1256"/>
      <c r="J19" s="39" t="s">
        <v>68</v>
      </c>
      <c r="K19" s="39" t="s">
        <v>182</v>
      </c>
      <c r="L19" s="1256" t="s">
        <v>183</v>
      </c>
      <c r="M19" s="1256"/>
      <c r="N19" s="39" t="s">
        <v>207</v>
      </c>
      <c r="O19" s="39" t="s">
        <v>208</v>
      </c>
      <c r="P19" s="1256" t="s">
        <v>209</v>
      </c>
      <c r="Q19" s="1256"/>
      <c r="R19" s="39" t="s">
        <v>210</v>
      </c>
      <c r="S19" s="495" t="s">
        <v>209</v>
      </c>
      <c r="T19" s="1256" t="s">
        <v>210</v>
      </c>
      <c r="U19" s="1256"/>
      <c r="V19" s="495" t="s">
        <v>211</v>
      </c>
      <c r="W19" s="39" t="s">
        <v>212</v>
      </c>
    </row>
    <row r="20" spans="3:24" ht="14.25" customHeight="1" hidden="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3" s="1182" customFormat="1" ht="17.1" customHeight="1">
      <c r="A21" s="711">
        <v>6</v>
      </c>
      <c r="C21" s="290"/>
      <c r="D21" s="1260">
        <v>1</v>
      </c>
      <c r="E21" s="1265" t="s">
        <v>584</v>
      </c>
      <c r="F21" s="1266" t="s">
        <v>3070</v>
      </c>
      <c r="G21" s="1269" t="s">
        <v>84</v>
      </c>
      <c r="H21" s="1260"/>
      <c r="I21" s="1260">
        <v>1</v>
      </c>
      <c r="J21" s="1262" t="s">
        <v>3071</v>
      </c>
      <c r="K21" s="1273" t="s">
        <v>84</v>
      </c>
      <c r="L21" s="1271"/>
      <c r="M21" s="1271" t="s">
        <v>92</v>
      </c>
      <c r="N21" s="1274"/>
      <c r="O21" s="1273" t="s">
        <v>84</v>
      </c>
      <c r="P21" s="1271"/>
      <c r="Q21" s="1271" t="s">
        <v>92</v>
      </c>
      <c r="R21" s="1272"/>
      <c r="S21" s="1273" t="s">
        <v>84</v>
      </c>
      <c r="T21" s="1034"/>
      <c r="U21" s="1034" t="s">
        <v>92</v>
      </c>
      <c r="V21" s="1203"/>
      <c r="W21" s="288"/>
    </row>
    <row r="22" spans="1:23" s="1182" customFormat="1" ht="17.1" customHeight="1">
      <c r="A22" s="711"/>
      <c r="C22" s="710"/>
      <c r="D22" s="1260"/>
      <c r="E22" s="1265"/>
      <c r="F22" s="1267"/>
      <c r="G22" s="1269"/>
      <c r="H22" s="1260"/>
      <c r="I22" s="1260"/>
      <c r="J22" s="1262"/>
      <c r="K22" s="1273"/>
      <c r="L22" s="1271"/>
      <c r="M22" s="1271"/>
      <c r="N22" s="1274"/>
      <c r="O22" s="1273"/>
      <c r="P22" s="1271"/>
      <c r="Q22" s="1271"/>
      <c r="R22" s="1272"/>
      <c r="S22" s="1273"/>
      <c r="T22" s="1036"/>
      <c r="U22" s="707"/>
      <c r="V22" s="708"/>
      <c r="W22" s="709"/>
    </row>
    <row r="23" spans="1:23" s="1182" customFormat="1" ht="17.1" customHeight="1">
      <c r="A23" s="711"/>
      <c r="C23" s="710"/>
      <c r="D23" s="1261"/>
      <c r="E23" s="1263"/>
      <c r="F23" s="1267"/>
      <c r="G23" s="1270"/>
      <c r="H23" s="1261"/>
      <c r="I23" s="1261"/>
      <c r="J23" s="1263"/>
      <c r="K23" s="1270"/>
      <c r="L23" s="1261"/>
      <c r="M23" s="1261"/>
      <c r="N23" s="1272"/>
      <c r="O23" s="1270"/>
      <c r="P23" s="1193"/>
      <c r="Q23" s="707"/>
      <c r="R23" s="708"/>
      <c r="S23" s="704"/>
      <c r="T23" s="704"/>
      <c r="U23" s="704"/>
      <c r="V23" s="704"/>
      <c r="W23" s="709"/>
    </row>
    <row r="24" spans="1:23" s="1182" customFormat="1" ht="17.1" customHeight="1">
      <c r="A24" s="711"/>
      <c r="C24" s="710"/>
      <c r="D24" s="1261"/>
      <c r="E24" s="1263"/>
      <c r="F24" s="1267"/>
      <c r="G24" s="1270"/>
      <c r="H24" s="1261"/>
      <c r="I24" s="1261"/>
      <c r="J24" s="1263"/>
      <c r="K24" s="1270"/>
      <c r="L24" s="707"/>
      <c r="M24" s="708"/>
      <c r="N24" s="708"/>
      <c r="O24" s="708"/>
      <c r="P24" s="708"/>
      <c r="Q24" s="708"/>
      <c r="R24" s="708"/>
      <c r="S24" s="704"/>
      <c r="T24" s="704"/>
      <c r="U24" s="704"/>
      <c r="V24" s="704"/>
      <c r="W24" s="709"/>
    </row>
    <row r="25" spans="1:23" s="1182" customFormat="1" ht="15" customHeight="1">
      <c r="A25" s="711"/>
      <c r="C25" s="710"/>
      <c r="D25" s="1261"/>
      <c r="E25" s="1263"/>
      <c r="F25" s="1268"/>
      <c r="G25" s="1270"/>
      <c r="H25" s="707"/>
      <c r="I25" s="708"/>
      <c r="J25" s="708"/>
      <c r="K25" s="708"/>
      <c r="L25" s="708"/>
      <c r="M25" s="708"/>
      <c r="N25" s="708"/>
      <c r="O25" s="708"/>
      <c r="P25" s="708"/>
      <c r="Q25" s="708"/>
      <c r="R25" s="708"/>
      <c r="S25" s="704"/>
      <c r="T25" s="704"/>
      <c r="U25" s="704"/>
      <c r="V25" s="704"/>
      <c r="W25" s="709"/>
    </row>
    <row r="26" spans="4:23" ht="17.1" customHeight="1">
      <c r="D26" s="111"/>
      <c r="E26" s="112"/>
      <c r="F26" s="112"/>
      <c r="G26" s="112"/>
      <c r="H26" s="112"/>
      <c r="I26" s="112"/>
      <c r="J26" s="112"/>
      <c r="K26" s="112"/>
      <c r="L26" s="112"/>
      <c r="M26" s="112"/>
      <c r="N26" s="112"/>
      <c r="O26" s="112"/>
      <c r="P26" s="112"/>
      <c r="Q26" s="112"/>
      <c r="R26" s="112"/>
      <c r="S26" s="511"/>
      <c r="T26" s="511"/>
      <c r="U26" s="511"/>
      <c r="V26" s="511"/>
      <c r="W26" s="113"/>
    </row>
    <row r="27" ht="3" customHeight="1"/>
    <row r="28" ht="11.25" customHeight="1" hidden="1"/>
    <row r="29" ht="0.95" customHeight="1"/>
    <row r="30" ht="23.25" customHeight="1"/>
    <row r="31" ht="3" customHeight="1"/>
    <row r="32" spans="5:23" ht="17.1" customHeight="1">
      <c r="E32" s="1264" t="s">
        <v>643</v>
      </c>
      <c r="F32" s="1264"/>
      <c r="G32" s="1264"/>
      <c r="H32" s="1264"/>
      <c r="I32" s="1264"/>
      <c r="J32" s="1264"/>
      <c r="K32" s="1264"/>
      <c r="L32" s="1264"/>
      <c r="M32" s="1264"/>
      <c r="N32" s="1264"/>
      <c r="O32" s="1264"/>
      <c r="P32" s="1264"/>
      <c r="Q32" s="1264"/>
      <c r="R32" s="1264"/>
      <c r="S32" s="1264"/>
      <c r="T32" s="1264"/>
      <c r="U32" s="1264"/>
      <c r="V32" s="1264"/>
      <c r="W32" s="1264"/>
    </row>
    <row r="33" spans="5:23" ht="36.95" customHeight="1">
      <c r="E33" s="1257" t="s">
        <v>645</v>
      </c>
      <c r="F33" s="1258"/>
      <c r="G33" s="1258"/>
      <c r="H33" s="1258"/>
      <c r="I33" s="1258"/>
      <c r="J33" s="1258"/>
      <c r="K33" s="1258"/>
      <c r="L33" s="1258"/>
      <c r="M33" s="1258"/>
      <c r="N33" s="1258"/>
      <c r="O33" s="1258"/>
      <c r="P33" s="1258"/>
      <c r="Q33" s="1258"/>
      <c r="R33" s="1258"/>
      <c r="S33" s="1258"/>
      <c r="T33" s="1258"/>
      <c r="U33" s="1258"/>
      <c r="V33" s="1258"/>
      <c r="W33" s="1258"/>
    </row>
    <row r="34" spans="5:23" ht="17.1" customHeight="1">
      <c r="E34" s="1257" t="s">
        <v>646</v>
      </c>
      <c r="F34" s="1258"/>
      <c r="G34" s="1258"/>
      <c r="H34" s="1258"/>
      <c r="I34" s="1258"/>
      <c r="J34" s="1258"/>
      <c r="K34" s="1258"/>
      <c r="L34" s="1258"/>
      <c r="M34" s="1258"/>
      <c r="N34" s="1258"/>
      <c r="O34" s="1258"/>
      <c r="P34" s="1258"/>
      <c r="Q34" s="1258"/>
      <c r="R34" s="1258"/>
      <c r="S34" s="1258"/>
      <c r="T34" s="1258"/>
      <c r="U34" s="1258"/>
      <c r="V34" s="1258"/>
      <c r="W34" s="1258"/>
    </row>
    <row r="35" spans="5:23" ht="27" customHeight="1">
      <c r="E35" s="1257" t="s">
        <v>647</v>
      </c>
      <c r="F35" s="1258"/>
      <c r="G35" s="1258"/>
      <c r="H35" s="1258"/>
      <c r="I35" s="1258"/>
      <c r="J35" s="1258"/>
      <c r="K35" s="1258"/>
      <c r="L35" s="1258"/>
      <c r="M35" s="1258"/>
      <c r="N35" s="1258"/>
      <c r="O35" s="1258"/>
      <c r="P35" s="1258"/>
      <c r="Q35" s="1258"/>
      <c r="R35" s="1258"/>
      <c r="S35" s="1258"/>
      <c r="T35" s="1258"/>
      <c r="U35" s="1258"/>
      <c r="V35" s="1258"/>
      <c r="W35" s="1258"/>
    </row>
    <row r="36" spans="5:23" ht="17.1" customHeight="1">
      <c r="E36" s="1257" t="s">
        <v>648</v>
      </c>
      <c r="F36" s="1258"/>
      <c r="G36" s="1258"/>
      <c r="H36" s="1258"/>
      <c r="I36" s="1258"/>
      <c r="J36" s="1258"/>
      <c r="K36" s="1258"/>
      <c r="L36" s="1258"/>
      <c r="M36" s="1258"/>
      <c r="N36" s="1258"/>
      <c r="O36" s="1258"/>
      <c r="P36" s="1258"/>
      <c r="Q36" s="1258"/>
      <c r="R36" s="1258"/>
      <c r="S36" s="1258"/>
      <c r="T36" s="1258"/>
      <c r="U36" s="1258"/>
      <c r="V36" s="1258"/>
      <c r="W36" s="1258"/>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4" t="s">
        <v>644</v>
      </c>
      <c r="F38" s="1264"/>
      <c r="G38" s="1264"/>
      <c r="H38" s="1264"/>
      <c r="I38" s="1264"/>
      <c r="J38" s="1264"/>
      <c r="K38" s="1264"/>
      <c r="L38" s="1264"/>
      <c r="M38" s="1264"/>
      <c r="N38" s="1264"/>
      <c r="O38" s="1264"/>
      <c r="P38" s="1264"/>
      <c r="Q38" s="1264"/>
      <c r="R38" s="1264"/>
      <c r="S38" s="1264"/>
      <c r="T38" s="1264"/>
      <c r="U38" s="1264"/>
      <c r="V38" s="1264"/>
      <c r="W38" s="1264"/>
    </row>
    <row r="39" spans="5:23" ht="17.1" customHeight="1">
      <c r="E39" s="1257" t="s">
        <v>649</v>
      </c>
      <c r="F39" s="1258"/>
      <c r="G39" s="1258"/>
      <c r="H39" s="1258"/>
      <c r="I39" s="1258"/>
      <c r="J39" s="1258"/>
      <c r="K39" s="1258"/>
      <c r="L39" s="1258"/>
      <c r="M39" s="1258"/>
      <c r="N39" s="1258"/>
      <c r="O39" s="1258"/>
      <c r="P39" s="1258"/>
      <c r="Q39" s="1258"/>
      <c r="R39" s="1258"/>
      <c r="S39" s="1258"/>
      <c r="T39" s="1258"/>
      <c r="U39" s="1258"/>
      <c r="V39" s="1258"/>
      <c r="W39" s="1258"/>
    </row>
    <row r="40" spans="5:23" ht="17.1" customHeight="1">
      <c r="E40" s="1257" t="s">
        <v>650</v>
      </c>
      <c r="F40" s="1258"/>
      <c r="G40" s="1258"/>
      <c r="H40" s="1258"/>
      <c r="I40" s="1258"/>
      <c r="J40" s="1258"/>
      <c r="K40" s="1258"/>
      <c r="L40" s="1258"/>
      <c r="M40" s="1258"/>
      <c r="N40" s="1258"/>
      <c r="O40" s="1258"/>
      <c r="P40" s="1258"/>
      <c r="Q40" s="1258"/>
      <c r="R40" s="1258"/>
      <c r="S40" s="1258"/>
      <c r="T40" s="1258"/>
      <c r="U40" s="1258"/>
      <c r="V40" s="1258"/>
      <c r="W40" s="1258"/>
    </row>
  </sheetData>
  <sheetProtection algorithmName="SHA-512" hashValue="QUQEQ+dQ9qJwtPSosC/d95wz1KDuVgcroXHMOhWEzOBzPBxjB/na2LtW3qeAv6ybpWg0D44NKFLxhq9SlGed3w==" saltValue="9eb81vquBhOnFkQwWPVeXQ==" spinCount="100000" sheet="1" objects="1" scenarios="1" formatColumns="0" formatRows="0"/>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eece3f7-6e94-4a20-b567-d3d46bdbd6c3}">
  <sheetPr codeName="TSH_REESTR_ORG">
    <tabColor indexed="47"/>
  </sheetPr>
  <dimension ref="A1:J612"/>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954</v>
      </c>
      <c r="B1" s="5" t="s">
        <v>970</v>
      </c>
      <c r="C1" s="5" t="s">
        <v>971</v>
      </c>
      <c r="D1" s="5" t="s">
        <v>972</v>
      </c>
      <c r="E1" s="5" t="s">
        <v>973</v>
      </c>
      <c r="F1" s="5" t="s">
        <v>974</v>
      </c>
      <c r="G1" s="5" t="s">
        <v>975</v>
      </c>
      <c r="H1" s="5" t="s">
        <v>976</v>
      </c>
      <c r="I1" s="5" t="s">
        <v>977</v>
      </c>
    </row>
    <row r="2" spans="1:10" ht="11.25">
      <c r="A2" s="5">
        <v>1</v>
      </c>
      <c r="B2" s="5" t="s">
        <v>978</v>
      </c>
      <c r="C2" s="5" t="s">
        <v>154</v>
      </c>
      <c r="D2" s="5" t="s">
        <v>979</v>
      </c>
      <c r="E2" s="5" t="s">
        <v>980</v>
      </c>
      <c r="F2" s="5" t="s">
        <v>981</v>
      </c>
      <c r="G2" s="5" t="s">
        <v>982</v>
      </c>
      <c r="J2" s="5" t="s">
        <v>3059</v>
      </c>
    </row>
    <row r="3" spans="1:10" ht="11.25">
      <c r="A3" s="5">
        <v>2</v>
      </c>
      <c r="B3" s="5" t="s">
        <v>978</v>
      </c>
      <c r="C3" s="5" t="s">
        <v>154</v>
      </c>
      <c r="D3" s="5" t="s">
        <v>983</v>
      </c>
      <c r="E3" s="5" t="s">
        <v>984</v>
      </c>
      <c r="F3" s="5" t="s">
        <v>985</v>
      </c>
      <c r="G3" s="5" t="s">
        <v>986</v>
      </c>
      <c r="H3" s="5" t="s">
        <v>987</v>
      </c>
      <c r="J3" s="5" t="s">
        <v>3059</v>
      </c>
    </row>
    <row r="4" spans="1:10" ht="11.25">
      <c r="A4" s="5">
        <v>3</v>
      </c>
      <c r="B4" s="5" t="s">
        <v>978</v>
      </c>
      <c r="C4" s="5" t="s">
        <v>154</v>
      </c>
      <c r="D4" s="5" t="s">
        <v>988</v>
      </c>
      <c r="E4" s="5" t="s">
        <v>989</v>
      </c>
      <c r="F4" s="5" t="s">
        <v>990</v>
      </c>
      <c r="G4" s="5" t="s">
        <v>991</v>
      </c>
      <c r="J4" s="5" t="s">
        <v>3059</v>
      </c>
    </row>
    <row r="5" spans="1:10" ht="11.25">
      <c r="A5" s="5">
        <v>4</v>
      </c>
      <c r="B5" s="5" t="s">
        <v>978</v>
      </c>
      <c r="C5" s="5" t="s">
        <v>154</v>
      </c>
      <c r="D5" s="5" t="s">
        <v>992</v>
      </c>
      <c r="E5" s="5" t="s">
        <v>993</v>
      </c>
      <c r="F5" s="5" t="s">
        <v>994</v>
      </c>
      <c r="G5" s="5" t="s">
        <v>995</v>
      </c>
      <c r="J5" s="5" t="s">
        <v>3059</v>
      </c>
    </row>
    <row r="6" spans="1:10" ht="11.25">
      <c r="A6" s="5">
        <v>5</v>
      </c>
      <c r="B6" s="5" t="s">
        <v>978</v>
      </c>
      <c r="C6" s="5" t="s">
        <v>154</v>
      </c>
      <c r="D6" s="5" t="s">
        <v>996</v>
      </c>
      <c r="E6" s="5" t="s">
        <v>997</v>
      </c>
      <c r="F6" s="5" t="s">
        <v>998</v>
      </c>
      <c r="G6" s="5" t="s">
        <v>999</v>
      </c>
      <c r="H6" s="5" t="s">
        <v>1000</v>
      </c>
      <c r="J6" s="5" t="s">
        <v>3059</v>
      </c>
    </row>
    <row r="7" spans="1:10" ht="11.25">
      <c r="A7" s="5">
        <v>6</v>
      </c>
      <c r="B7" s="5" t="s">
        <v>978</v>
      </c>
      <c r="C7" s="5" t="s">
        <v>154</v>
      </c>
      <c r="D7" s="5" t="s">
        <v>1001</v>
      </c>
      <c r="E7" s="5" t="s">
        <v>1002</v>
      </c>
      <c r="F7" s="5" t="s">
        <v>1003</v>
      </c>
      <c r="G7" s="5" t="s">
        <v>1004</v>
      </c>
      <c r="J7" s="5" t="s">
        <v>3059</v>
      </c>
    </row>
    <row r="8" spans="1:10" ht="11.25">
      <c r="A8" s="5">
        <v>7</v>
      </c>
      <c r="B8" s="5" t="s">
        <v>978</v>
      </c>
      <c r="C8" s="5" t="s">
        <v>154</v>
      </c>
      <c r="D8" s="5" t="s">
        <v>1005</v>
      </c>
      <c r="E8" s="5" t="s">
        <v>1006</v>
      </c>
      <c r="F8" s="5" t="s">
        <v>1007</v>
      </c>
      <c r="G8" s="5" t="s">
        <v>1008</v>
      </c>
      <c r="H8" s="5" t="s">
        <v>1009</v>
      </c>
      <c r="J8" s="5" t="s">
        <v>3059</v>
      </c>
    </row>
    <row r="9" spans="1:10" ht="11.25">
      <c r="A9" s="5">
        <v>8</v>
      </c>
      <c r="B9" s="5" t="s">
        <v>978</v>
      </c>
      <c r="C9" s="5" t="s">
        <v>154</v>
      </c>
      <c r="D9" s="5" t="s">
        <v>1010</v>
      </c>
      <c r="E9" s="5" t="s">
        <v>1011</v>
      </c>
      <c r="F9" s="5" t="s">
        <v>1012</v>
      </c>
      <c r="G9" s="5" t="s">
        <v>1013</v>
      </c>
      <c r="J9" s="5" t="s">
        <v>3059</v>
      </c>
    </row>
    <row r="10" spans="1:10" ht="11.25">
      <c r="A10" s="5">
        <v>9</v>
      </c>
      <c r="B10" s="5" t="s">
        <v>978</v>
      </c>
      <c r="C10" s="5" t="s">
        <v>154</v>
      </c>
      <c r="D10" s="5" t="s">
        <v>1982</v>
      </c>
      <c r="E10" s="5" t="s">
        <v>3081</v>
      </c>
      <c r="F10" s="5" t="s">
        <v>1983</v>
      </c>
      <c r="G10" s="5" t="s">
        <v>1029</v>
      </c>
      <c r="J10" s="5" t="s">
        <v>3059</v>
      </c>
    </row>
    <row r="11" spans="1:10" ht="11.25">
      <c r="A11" s="5">
        <v>10</v>
      </c>
      <c r="B11" s="5" t="s">
        <v>978</v>
      </c>
      <c r="C11" s="5" t="s">
        <v>154</v>
      </c>
      <c r="D11" s="5" t="s">
        <v>2925</v>
      </c>
      <c r="E11" s="5" t="s">
        <v>3082</v>
      </c>
      <c r="F11" s="5" t="s">
        <v>2926</v>
      </c>
      <c r="G11" s="5" t="s">
        <v>1025</v>
      </c>
      <c r="J11" s="5" t="s">
        <v>3059</v>
      </c>
    </row>
    <row r="12" spans="1:10" ht="11.25">
      <c r="A12" s="5">
        <v>11</v>
      </c>
      <c r="B12" s="5" t="s">
        <v>978</v>
      </c>
      <c r="C12" s="5" t="s">
        <v>154</v>
      </c>
      <c r="D12" s="5" t="s">
        <v>1014</v>
      </c>
      <c r="E12" s="5" t="s">
        <v>1015</v>
      </c>
      <c r="F12" s="5" t="s">
        <v>1016</v>
      </c>
      <c r="G12" s="5" t="s">
        <v>1017</v>
      </c>
      <c r="I12" s="5" t="s">
        <v>1018</v>
      </c>
      <c r="J12" s="5" t="s">
        <v>3059</v>
      </c>
    </row>
    <row r="13" spans="1:10" ht="11.25">
      <c r="A13" s="5">
        <v>12</v>
      </c>
      <c r="B13" s="5" t="s">
        <v>978</v>
      </c>
      <c r="C13" s="5" t="s">
        <v>154</v>
      </c>
      <c r="D13" s="5" t="s">
        <v>1019</v>
      </c>
      <c r="E13" s="5" t="s">
        <v>1020</v>
      </c>
      <c r="F13" s="5" t="s">
        <v>1021</v>
      </c>
      <c r="G13" s="5" t="s">
        <v>991</v>
      </c>
      <c r="J13" s="5" t="s">
        <v>3059</v>
      </c>
    </row>
    <row r="14" spans="1:10" ht="11.25">
      <c r="A14" s="5">
        <v>13</v>
      </c>
      <c r="B14" s="5" t="s">
        <v>978</v>
      </c>
      <c r="C14" s="5" t="s">
        <v>154</v>
      </c>
      <c r="D14" s="5" t="s">
        <v>1022</v>
      </c>
      <c r="E14" s="5" t="s">
        <v>1023</v>
      </c>
      <c r="F14" s="5" t="s">
        <v>1024</v>
      </c>
      <c r="G14" s="5" t="s">
        <v>1025</v>
      </c>
      <c r="J14" s="5" t="s">
        <v>3059</v>
      </c>
    </row>
    <row r="15" spans="1:10" ht="11.25">
      <c r="A15" s="5">
        <v>14</v>
      </c>
      <c r="B15" s="5" t="s">
        <v>978</v>
      </c>
      <c r="C15" s="5" t="s">
        <v>154</v>
      </c>
      <c r="D15" s="5" t="s">
        <v>1026</v>
      </c>
      <c r="E15" s="5" t="s">
        <v>1027</v>
      </c>
      <c r="F15" s="5" t="s">
        <v>1028</v>
      </c>
      <c r="G15" s="5" t="s">
        <v>1029</v>
      </c>
      <c r="J15" s="5" t="s">
        <v>3059</v>
      </c>
    </row>
    <row r="16" spans="1:10" ht="11.25">
      <c r="A16" s="5">
        <v>15</v>
      </c>
      <c r="B16" s="5" t="s">
        <v>978</v>
      </c>
      <c r="C16" s="5" t="s">
        <v>154</v>
      </c>
      <c r="D16" s="5" t="s">
        <v>1030</v>
      </c>
      <c r="E16" s="5" t="s">
        <v>1031</v>
      </c>
      <c r="F16" s="5" t="s">
        <v>1032</v>
      </c>
      <c r="G16" s="5" t="s">
        <v>1033</v>
      </c>
      <c r="J16" s="5" t="s">
        <v>3059</v>
      </c>
    </row>
    <row r="17" spans="1:10" ht="11.25">
      <c r="A17" s="5">
        <v>16</v>
      </c>
      <c r="B17" s="5" t="s">
        <v>978</v>
      </c>
      <c r="C17" s="5" t="s">
        <v>154</v>
      </c>
      <c r="D17" s="5" t="s">
        <v>1034</v>
      </c>
      <c r="E17" s="5" t="s">
        <v>1035</v>
      </c>
      <c r="F17" s="5" t="s">
        <v>1036</v>
      </c>
      <c r="G17" s="5" t="s">
        <v>1037</v>
      </c>
      <c r="J17" s="5" t="s">
        <v>3059</v>
      </c>
    </row>
    <row r="18" spans="1:10" ht="11.25">
      <c r="A18" s="5">
        <v>17</v>
      </c>
      <c r="B18" s="5" t="s">
        <v>978</v>
      </c>
      <c r="C18" s="5" t="s">
        <v>154</v>
      </c>
      <c r="D18" s="5" t="s">
        <v>1038</v>
      </c>
      <c r="E18" s="5" t="s">
        <v>1039</v>
      </c>
      <c r="F18" s="5" t="s">
        <v>1040</v>
      </c>
      <c r="G18" s="5" t="s">
        <v>1041</v>
      </c>
      <c r="H18" s="5" t="s">
        <v>1042</v>
      </c>
      <c r="J18" s="5" t="s">
        <v>3059</v>
      </c>
    </row>
    <row r="19" spans="1:10" ht="11.25">
      <c r="A19" s="5">
        <v>18</v>
      </c>
      <c r="B19" s="5" t="s">
        <v>978</v>
      </c>
      <c r="C19" s="5" t="s">
        <v>154</v>
      </c>
      <c r="D19" s="5" t="s">
        <v>1043</v>
      </c>
      <c r="E19" s="5" t="s">
        <v>1044</v>
      </c>
      <c r="F19" s="5" t="s">
        <v>1045</v>
      </c>
      <c r="G19" s="5" t="s">
        <v>1025</v>
      </c>
      <c r="J19" s="5" t="s">
        <v>3059</v>
      </c>
    </row>
    <row r="20" spans="1:10" ht="11.25">
      <c r="A20" s="5">
        <v>19</v>
      </c>
      <c r="B20" s="5" t="s">
        <v>978</v>
      </c>
      <c r="C20" s="5" t="s">
        <v>154</v>
      </c>
      <c r="D20" s="5" t="s">
        <v>1046</v>
      </c>
      <c r="E20" s="5" t="s">
        <v>1047</v>
      </c>
      <c r="F20" s="5" t="s">
        <v>1048</v>
      </c>
      <c r="G20" s="5" t="s">
        <v>1049</v>
      </c>
      <c r="J20" s="5" t="s">
        <v>3059</v>
      </c>
    </row>
    <row r="21" spans="1:10" ht="11.25">
      <c r="A21" s="5">
        <v>20</v>
      </c>
      <c r="B21" s="5" t="s">
        <v>978</v>
      </c>
      <c r="C21" s="5" t="s">
        <v>154</v>
      </c>
      <c r="D21" s="5" t="s">
        <v>1050</v>
      </c>
      <c r="E21" s="5" t="s">
        <v>1051</v>
      </c>
      <c r="F21" s="5" t="s">
        <v>1052</v>
      </c>
      <c r="G21" s="5" t="s">
        <v>1053</v>
      </c>
      <c r="H21" s="5" t="s">
        <v>1054</v>
      </c>
      <c r="J21" s="5" t="s">
        <v>3059</v>
      </c>
    </row>
    <row r="22" spans="1:10" ht="11.25">
      <c r="A22" s="5">
        <v>21</v>
      </c>
      <c r="B22" s="5" t="s">
        <v>978</v>
      </c>
      <c r="C22" s="5" t="s">
        <v>154</v>
      </c>
      <c r="D22" s="5" t="s">
        <v>1055</v>
      </c>
      <c r="E22" s="5" t="s">
        <v>1056</v>
      </c>
      <c r="F22" s="5" t="s">
        <v>1057</v>
      </c>
      <c r="G22" s="5" t="s">
        <v>1058</v>
      </c>
      <c r="J22" s="5" t="s">
        <v>3059</v>
      </c>
    </row>
    <row r="23" spans="1:10" ht="11.25">
      <c r="A23" s="5">
        <v>22</v>
      </c>
      <c r="B23" s="5" t="s">
        <v>978</v>
      </c>
      <c r="C23" s="5" t="s">
        <v>154</v>
      </c>
      <c r="D23" s="5" t="s">
        <v>1059</v>
      </c>
      <c r="E23" s="5" t="s">
        <v>1060</v>
      </c>
      <c r="F23" s="5" t="s">
        <v>1061</v>
      </c>
      <c r="G23" s="5" t="s">
        <v>1062</v>
      </c>
      <c r="J23" s="5" t="s">
        <v>3059</v>
      </c>
    </row>
    <row r="24" spans="1:10" ht="11.25">
      <c r="A24" s="5">
        <v>23</v>
      </c>
      <c r="B24" s="5" t="s">
        <v>978</v>
      </c>
      <c r="C24" s="5" t="s">
        <v>154</v>
      </c>
      <c r="D24" s="5" t="s">
        <v>1063</v>
      </c>
      <c r="E24" s="5" t="s">
        <v>1064</v>
      </c>
      <c r="F24" s="5" t="s">
        <v>1065</v>
      </c>
      <c r="G24" s="5" t="s">
        <v>1066</v>
      </c>
      <c r="J24" s="5" t="s">
        <v>3059</v>
      </c>
    </row>
    <row r="25" spans="1:10" ht="11.25">
      <c r="A25" s="5">
        <v>24</v>
      </c>
      <c r="B25" s="5" t="s">
        <v>978</v>
      </c>
      <c r="C25" s="5" t="s">
        <v>154</v>
      </c>
      <c r="D25" s="5" t="s">
        <v>1067</v>
      </c>
      <c r="E25" s="5" t="s">
        <v>1068</v>
      </c>
      <c r="F25" s="5" t="s">
        <v>1069</v>
      </c>
      <c r="G25" s="5" t="s">
        <v>1025</v>
      </c>
      <c r="I25" s="5" t="s">
        <v>3083</v>
      </c>
      <c r="J25" s="5" t="s">
        <v>3059</v>
      </c>
    </row>
    <row r="26" spans="1:10" ht="11.25">
      <c r="A26" s="5">
        <v>25</v>
      </c>
      <c r="B26" s="5" t="s">
        <v>978</v>
      </c>
      <c r="C26" s="5" t="s">
        <v>154</v>
      </c>
      <c r="D26" s="5" t="s">
        <v>1070</v>
      </c>
      <c r="E26" s="5" t="s">
        <v>1071</v>
      </c>
      <c r="F26" s="5" t="s">
        <v>1072</v>
      </c>
      <c r="G26" s="5" t="s">
        <v>1073</v>
      </c>
      <c r="J26" s="5" t="s">
        <v>3059</v>
      </c>
    </row>
    <row r="27" spans="1:10" ht="11.25">
      <c r="A27" s="5">
        <v>26</v>
      </c>
      <c r="B27" s="5" t="s">
        <v>978</v>
      </c>
      <c r="C27" s="5" t="s">
        <v>154</v>
      </c>
      <c r="D27" s="5" t="s">
        <v>1074</v>
      </c>
      <c r="E27" s="5" t="s">
        <v>1075</v>
      </c>
      <c r="F27" s="5" t="s">
        <v>1076</v>
      </c>
      <c r="G27" s="5" t="s">
        <v>1077</v>
      </c>
      <c r="H27" s="5" t="s">
        <v>1078</v>
      </c>
      <c r="J27" s="5" t="s">
        <v>3059</v>
      </c>
    </row>
    <row r="28" spans="1:10" ht="11.25">
      <c r="A28" s="5">
        <v>27</v>
      </c>
      <c r="B28" s="5" t="s">
        <v>978</v>
      </c>
      <c r="C28" s="5" t="s">
        <v>154</v>
      </c>
      <c r="D28" s="5" t="s">
        <v>1079</v>
      </c>
      <c r="E28" s="5" t="s">
        <v>1080</v>
      </c>
      <c r="F28" s="5" t="s">
        <v>1081</v>
      </c>
      <c r="G28" s="5" t="s">
        <v>1013</v>
      </c>
      <c r="J28" s="5" t="s">
        <v>3059</v>
      </c>
    </row>
    <row r="29" spans="1:10" ht="11.25">
      <c r="A29" s="5">
        <v>28</v>
      </c>
      <c r="B29" s="5" t="s">
        <v>978</v>
      </c>
      <c r="C29" s="5" t="s">
        <v>154</v>
      </c>
      <c r="D29" s="5" t="s">
        <v>1082</v>
      </c>
      <c r="E29" s="5" t="s">
        <v>1083</v>
      </c>
      <c r="F29" s="5" t="s">
        <v>1084</v>
      </c>
      <c r="G29" s="5" t="s">
        <v>1073</v>
      </c>
      <c r="J29" s="5" t="s">
        <v>3059</v>
      </c>
    </row>
    <row r="30" spans="1:10" ht="11.25">
      <c r="A30" s="5">
        <v>29</v>
      </c>
      <c r="B30" s="5" t="s">
        <v>978</v>
      </c>
      <c r="C30" s="5" t="s">
        <v>154</v>
      </c>
      <c r="D30" s="5" t="s">
        <v>1085</v>
      </c>
      <c r="E30" s="5" t="s">
        <v>1086</v>
      </c>
      <c r="F30" s="5" t="s">
        <v>1087</v>
      </c>
      <c r="G30" s="5" t="s">
        <v>1088</v>
      </c>
      <c r="J30" s="5" t="s">
        <v>3059</v>
      </c>
    </row>
    <row r="31" spans="1:10" ht="11.25">
      <c r="A31" s="5">
        <v>30</v>
      </c>
      <c r="B31" s="5" t="s">
        <v>978</v>
      </c>
      <c r="C31" s="5" t="s">
        <v>154</v>
      </c>
      <c r="D31" s="5" t="s">
        <v>1089</v>
      </c>
      <c r="E31" s="5" t="s">
        <v>1090</v>
      </c>
      <c r="F31" s="5" t="s">
        <v>1091</v>
      </c>
      <c r="G31" s="5" t="s">
        <v>1037</v>
      </c>
      <c r="H31" s="5" t="s">
        <v>1092</v>
      </c>
      <c r="J31" s="5" t="s">
        <v>3059</v>
      </c>
    </row>
    <row r="32" spans="1:10" ht="11.25">
      <c r="A32" s="5">
        <v>31</v>
      </c>
      <c r="B32" s="5" t="s">
        <v>978</v>
      </c>
      <c r="C32" s="5" t="s">
        <v>154</v>
      </c>
      <c r="D32" s="5" t="s">
        <v>1093</v>
      </c>
      <c r="E32" s="5" t="s">
        <v>1094</v>
      </c>
      <c r="F32" s="5" t="s">
        <v>990</v>
      </c>
      <c r="G32" s="5" t="s">
        <v>1095</v>
      </c>
      <c r="H32" s="5" t="s">
        <v>1096</v>
      </c>
      <c r="J32" s="5" t="s">
        <v>3059</v>
      </c>
    </row>
    <row r="33" spans="1:10" ht="11.25">
      <c r="A33" s="5">
        <v>32</v>
      </c>
      <c r="B33" s="5" t="s">
        <v>978</v>
      </c>
      <c r="C33" s="5" t="s">
        <v>154</v>
      </c>
      <c r="D33" s="5" t="s">
        <v>1097</v>
      </c>
      <c r="E33" s="5" t="s">
        <v>1098</v>
      </c>
      <c r="F33" s="5" t="s">
        <v>1099</v>
      </c>
      <c r="G33" s="5" t="s">
        <v>1100</v>
      </c>
      <c r="H33" s="5" t="s">
        <v>1101</v>
      </c>
      <c r="J33" s="5" t="s">
        <v>3059</v>
      </c>
    </row>
    <row r="34" spans="1:10" ht="11.25">
      <c r="A34" s="5">
        <v>33</v>
      </c>
      <c r="B34" s="5" t="s">
        <v>978</v>
      </c>
      <c r="C34" s="5" t="s">
        <v>154</v>
      </c>
      <c r="D34" s="5" t="s">
        <v>1102</v>
      </c>
      <c r="E34" s="5" t="s">
        <v>1103</v>
      </c>
      <c r="F34" s="5" t="s">
        <v>1104</v>
      </c>
      <c r="G34" s="5" t="s">
        <v>1100</v>
      </c>
      <c r="H34" s="5" t="s">
        <v>1105</v>
      </c>
      <c r="J34" s="5" t="s">
        <v>3059</v>
      </c>
    </row>
    <row r="35" spans="1:10" ht="11.25">
      <c r="A35" s="5">
        <v>34</v>
      </c>
      <c r="B35" s="5" t="s">
        <v>978</v>
      </c>
      <c r="C35" s="5" t="s">
        <v>154</v>
      </c>
      <c r="D35" s="5" t="s">
        <v>1106</v>
      </c>
      <c r="E35" s="5" t="s">
        <v>1107</v>
      </c>
      <c r="F35" s="5" t="s">
        <v>1108</v>
      </c>
      <c r="G35" s="5" t="s">
        <v>1077</v>
      </c>
      <c r="H35" s="5" t="s">
        <v>1109</v>
      </c>
      <c r="J35" s="5" t="s">
        <v>3059</v>
      </c>
    </row>
    <row r="36" spans="1:10" ht="11.25">
      <c r="A36" s="5">
        <v>35</v>
      </c>
      <c r="B36" s="5" t="s">
        <v>978</v>
      </c>
      <c r="C36" s="5" t="s">
        <v>154</v>
      </c>
      <c r="D36" s="5" t="s">
        <v>1110</v>
      </c>
      <c r="E36" s="5" t="s">
        <v>1111</v>
      </c>
      <c r="F36" s="5" t="s">
        <v>1112</v>
      </c>
      <c r="G36" s="5" t="s">
        <v>1113</v>
      </c>
      <c r="J36" s="5" t="s">
        <v>3059</v>
      </c>
    </row>
    <row r="37" spans="1:10" ht="11.25">
      <c r="A37" s="5">
        <v>36</v>
      </c>
      <c r="B37" s="5" t="s">
        <v>978</v>
      </c>
      <c r="C37" s="5" t="s">
        <v>154</v>
      </c>
      <c r="D37" s="5" t="s">
        <v>1114</v>
      </c>
      <c r="E37" s="5" t="s">
        <v>1115</v>
      </c>
      <c r="F37" s="5" t="s">
        <v>1116</v>
      </c>
      <c r="G37" s="5" t="s">
        <v>1025</v>
      </c>
      <c r="J37" s="5" t="s">
        <v>3059</v>
      </c>
    </row>
    <row r="38" spans="1:10" ht="11.25">
      <c r="A38" s="5">
        <v>37</v>
      </c>
      <c r="B38" s="5" t="s">
        <v>978</v>
      </c>
      <c r="C38" s="5" t="s">
        <v>154</v>
      </c>
      <c r="D38" s="5" t="s">
        <v>1117</v>
      </c>
      <c r="E38" s="5" t="s">
        <v>1118</v>
      </c>
      <c r="F38" s="5" t="s">
        <v>1119</v>
      </c>
      <c r="G38" s="5" t="s">
        <v>1025</v>
      </c>
      <c r="J38" s="5" t="s">
        <v>3059</v>
      </c>
    </row>
    <row r="39" spans="1:10" ht="11.25">
      <c r="A39" s="5">
        <v>38</v>
      </c>
      <c r="B39" s="5" t="s">
        <v>978</v>
      </c>
      <c r="C39" s="5" t="s">
        <v>154</v>
      </c>
      <c r="D39" s="5" t="s">
        <v>1120</v>
      </c>
      <c r="E39" s="5" t="s">
        <v>1121</v>
      </c>
      <c r="F39" s="5" t="s">
        <v>1122</v>
      </c>
      <c r="G39" s="5" t="s">
        <v>1100</v>
      </c>
      <c r="J39" s="5" t="s">
        <v>3059</v>
      </c>
    </row>
    <row r="40" spans="1:10" ht="11.25">
      <c r="A40" s="5">
        <v>39</v>
      </c>
      <c r="B40" s="5" t="s">
        <v>978</v>
      </c>
      <c r="C40" s="5" t="s">
        <v>154</v>
      </c>
      <c r="D40" s="5" t="s">
        <v>1123</v>
      </c>
      <c r="E40" s="5" t="s">
        <v>1124</v>
      </c>
      <c r="F40" s="5" t="s">
        <v>1125</v>
      </c>
      <c r="G40" s="5" t="s">
        <v>1126</v>
      </c>
      <c r="J40" s="5" t="s">
        <v>3059</v>
      </c>
    </row>
    <row r="41" spans="1:10" ht="11.25">
      <c r="A41" s="5">
        <v>40</v>
      </c>
      <c r="B41" s="5" t="s">
        <v>978</v>
      </c>
      <c r="C41" s="5" t="s">
        <v>154</v>
      </c>
      <c r="D41" s="5" t="s">
        <v>1127</v>
      </c>
      <c r="E41" s="5" t="s">
        <v>1128</v>
      </c>
      <c r="F41" s="5" t="s">
        <v>1129</v>
      </c>
      <c r="G41" s="5" t="s">
        <v>1088</v>
      </c>
      <c r="H41" s="5" t="s">
        <v>1130</v>
      </c>
      <c r="J41" s="5" t="s">
        <v>3059</v>
      </c>
    </row>
    <row r="42" spans="1:10" ht="11.25">
      <c r="A42" s="5">
        <v>41</v>
      </c>
      <c r="B42" s="5" t="s">
        <v>978</v>
      </c>
      <c r="C42" s="5" t="s">
        <v>154</v>
      </c>
      <c r="D42" s="5" t="s">
        <v>1131</v>
      </c>
      <c r="E42" s="5" t="s">
        <v>1132</v>
      </c>
      <c r="F42" s="5" t="s">
        <v>1129</v>
      </c>
      <c r="G42" s="5" t="s">
        <v>1133</v>
      </c>
      <c r="J42" s="5" t="s">
        <v>3059</v>
      </c>
    </row>
    <row r="43" spans="1:10" ht="11.25">
      <c r="A43" s="5">
        <v>42</v>
      </c>
      <c r="B43" s="5" t="s">
        <v>978</v>
      </c>
      <c r="C43" s="5" t="s">
        <v>154</v>
      </c>
      <c r="D43" s="5" t="s">
        <v>1134</v>
      </c>
      <c r="E43" s="5" t="s">
        <v>1135</v>
      </c>
      <c r="F43" s="5" t="s">
        <v>1129</v>
      </c>
      <c r="G43" s="5" t="s">
        <v>1136</v>
      </c>
      <c r="J43" s="5" t="s">
        <v>3059</v>
      </c>
    </row>
    <row r="44" spans="1:10" ht="11.25">
      <c r="A44" s="5">
        <v>43</v>
      </c>
      <c r="B44" s="5" t="s">
        <v>978</v>
      </c>
      <c r="C44" s="5" t="s">
        <v>154</v>
      </c>
      <c r="D44" s="5" t="s">
        <v>1137</v>
      </c>
      <c r="E44" s="5" t="s">
        <v>1138</v>
      </c>
      <c r="F44" s="5" t="s">
        <v>1129</v>
      </c>
      <c r="G44" s="5" t="s">
        <v>1139</v>
      </c>
      <c r="J44" s="5" t="s">
        <v>3059</v>
      </c>
    </row>
    <row r="45" spans="1:10" ht="11.25">
      <c r="A45" s="5">
        <v>44</v>
      </c>
      <c r="B45" s="5" t="s">
        <v>978</v>
      </c>
      <c r="C45" s="5" t="s">
        <v>154</v>
      </c>
      <c r="D45" s="5" t="s">
        <v>1140</v>
      </c>
      <c r="E45" s="5" t="s">
        <v>1141</v>
      </c>
      <c r="F45" s="5" t="s">
        <v>1129</v>
      </c>
      <c r="G45" s="5" t="s">
        <v>1142</v>
      </c>
      <c r="J45" s="5" t="s">
        <v>3059</v>
      </c>
    </row>
    <row r="46" spans="1:10" ht="11.25">
      <c r="A46" s="5">
        <v>45</v>
      </c>
      <c r="B46" s="5" t="s">
        <v>978</v>
      </c>
      <c r="C46" s="5" t="s">
        <v>154</v>
      </c>
      <c r="D46" s="5" t="s">
        <v>1143</v>
      </c>
      <c r="E46" s="5" t="s">
        <v>1144</v>
      </c>
      <c r="F46" s="5" t="s">
        <v>1129</v>
      </c>
      <c r="G46" s="5" t="s">
        <v>1145</v>
      </c>
      <c r="J46" s="5" t="s">
        <v>3059</v>
      </c>
    </row>
    <row r="47" spans="1:10" ht="11.25">
      <c r="A47" s="5">
        <v>46</v>
      </c>
      <c r="B47" s="5" t="s">
        <v>978</v>
      </c>
      <c r="C47" s="5" t="s">
        <v>154</v>
      </c>
      <c r="D47" s="5" t="s">
        <v>1146</v>
      </c>
      <c r="E47" s="5" t="s">
        <v>1147</v>
      </c>
      <c r="F47" s="5" t="s">
        <v>1129</v>
      </c>
      <c r="G47" s="5" t="s">
        <v>1148</v>
      </c>
      <c r="J47" s="5" t="s">
        <v>3059</v>
      </c>
    </row>
    <row r="48" spans="1:10" ht="11.25">
      <c r="A48" s="5">
        <v>47</v>
      </c>
      <c r="B48" s="5" t="s">
        <v>978</v>
      </c>
      <c r="C48" s="5" t="s">
        <v>154</v>
      </c>
      <c r="D48" s="5" t="s">
        <v>1149</v>
      </c>
      <c r="E48" s="5" t="s">
        <v>1150</v>
      </c>
      <c r="F48" s="5" t="s">
        <v>1129</v>
      </c>
      <c r="G48" s="5" t="s">
        <v>1151</v>
      </c>
      <c r="J48" s="5" t="s">
        <v>3059</v>
      </c>
    </row>
    <row r="49" spans="1:10" ht="11.25">
      <c r="A49" s="5">
        <v>48</v>
      </c>
      <c r="B49" s="5" t="s">
        <v>978</v>
      </c>
      <c r="C49" s="5" t="s">
        <v>154</v>
      </c>
      <c r="D49" s="5" t="s">
        <v>1152</v>
      </c>
      <c r="E49" s="5" t="s">
        <v>1153</v>
      </c>
      <c r="F49" s="5" t="s">
        <v>1129</v>
      </c>
      <c r="G49" s="5" t="s">
        <v>1154</v>
      </c>
      <c r="J49" s="5" t="s">
        <v>3059</v>
      </c>
    </row>
    <row r="50" spans="1:10" ht="11.25">
      <c r="A50" s="5">
        <v>49</v>
      </c>
      <c r="B50" s="5" t="s">
        <v>978</v>
      </c>
      <c r="C50" s="5" t="s">
        <v>154</v>
      </c>
      <c r="D50" s="5" t="s">
        <v>1155</v>
      </c>
      <c r="E50" s="5" t="s">
        <v>1156</v>
      </c>
      <c r="F50" s="5" t="s">
        <v>1129</v>
      </c>
      <c r="G50" s="5" t="s">
        <v>1157</v>
      </c>
      <c r="J50" s="5" t="s">
        <v>3059</v>
      </c>
    </row>
    <row r="51" spans="1:10" ht="11.25">
      <c r="A51" s="5">
        <v>50</v>
      </c>
      <c r="B51" s="5" t="s">
        <v>978</v>
      </c>
      <c r="C51" s="5" t="s">
        <v>154</v>
      </c>
      <c r="D51" s="5" t="s">
        <v>1158</v>
      </c>
      <c r="E51" s="5" t="s">
        <v>1159</v>
      </c>
      <c r="F51" s="5" t="s">
        <v>1129</v>
      </c>
      <c r="G51" s="5" t="s">
        <v>1160</v>
      </c>
      <c r="J51" s="5" t="s">
        <v>3059</v>
      </c>
    </row>
    <row r="52" spans="1:10" ht="11.25">
      <c r="A52" s="5">
        <v>51</v>
      </c>
      <c r="B52" s="5" t="s">
        <v>978</v>
      </c>
      <c r="C52" s="5" t="s">
        <v>154</v>
      </c>
      <c r="D52" s="5" t="s">
        <v>1161</v>
      </c>
      <c r="E52" s="5" t="s">
        <v>1162</v>
      </c>
      <c r="F52" s="5" t="s">
        <v>1129</v>
      </c>
      <c r="G52" s="5" t="s">
        <v>1163</v>
      </c>
      <c r="J52" s="5" t="s">
        <v>3059</v>
      </c>
    </row>
    <row r="53" spans="1:10" ht="11.25">
      <c r="A53" s="5">
        <v>52</v>
      </c>
      <c r="B53" s="5" t="s">
        <v>978</v>
      </c>
      <c r="C53" s="5" t="s">
        <v>154</v>
      </c>
      <c r="D53" s="5" t="s">
        <v>1164</v>
      </c>
      <c r="E53" s="5" t="s">
        <v>1165</v>
      </c>
      <c r="F53" s="5" t="s">
        <v>1129</v>
      </c>
      <c r="G53" s="5" t="s">
        <v>1166</v>
      </c>
      <c r="J53" s="5" t="s">
        <v>3059</v>
      </c>
    </row>
    <row r="54" spans="1:10" ht="11.25">
      <c r="A54" s="5">
        <v>53</v>
      </c>
      <c r="B54" s="5" t="s">
        <v>978</v>
      </c>
      <c r="C54" s="5" t="s">
        <v>154</v>
      </c>
      <c r="D54" s="5" t="s">
        <v>1167</v>
      </c>
      <c r="E54" s="5" t="s">
        <v>1168</v>
      </c>
      <c r="F54" s="5" t="s">
        <v>1129</v>
      </c>
      <c r="G54" s="5" t="s">
        <v>1169</v>
      </c>
      <c r="J54" s="5" t="s">
        <v>3059</v>
      </c>
    </row>
    <row r="55" spans="1:10" ht="11.25">
      <c r="A55" s="5">
        <v>54</v>
      </c>
      <c r="B55" s="5" t="s">
        <v>978</v>
      </c>
      <c r="C55" s="5" t="s">
        <v>154</v>
      </c>
      <c r="D55" s="5" t="s">
        <v>1170</v>
      </c>
      <c r="E55" s="5" t="s">
        <v>1171</v>
      </c>
      <c r="F55" s="5" t="s">
        <v>1172</v>
      </c>
      <c r="G55" s="5" t="s">
        <v>1017</v>
      </c>
      <c r="H55" s="5" t="s">
        <v>1173</v>
      </c>
      <c r="J55" s="5" t="s">
        <v>3059</v>
      </c>
    </row>
    <row r="56" spans="1:10" ht="11.25">
      <c r="A56" s="5">
        <v>55</v>
      </c>
      <c r="B56" s="5" t="s">
        <v>978</v>
      </c>
      <c r="C56" s="5" t="s">
        <v>154</v>
      </c>
      <c r="D56" s="5" t="s">
        <v>1174</v>
      </c>
      <c r="E56" s="5" t="s">
        <v>1175</v>
      </c>
      <c r="F56" s="5" t="s">
        <v>1176</v>
      </c>
      <c r="G56" s="5" t="s">
        <v>1025</v>
      </c>
      <c r="H56" s="5" t="s">
        <v>1042</v>
      </c>
      <c r="J56" s="5" t="s">
        <v>3059</v>
      </c>
    </row>
    <row r="57" spans="1:10" ht="11.25">
      <c r="A57" s="5">
        <v>56</v>
      </c>
      <c r="B57" s="5" t="s">
        <v>978</v>
      </c>
      <c r="C57" s="5" t="s">
        <v>154</v>
      </c>
      <c r="D57" s="5" t="s">
        <v>1177</v>
      </c>
      <c r="E57" s="5" t="s">
        <v>1178</v>
      </c>
      <c r="F57" s="5" t="s">
        <v>1179</v>
      </c>
      <c r="G57" s="5" t="s">
        <v>1025</v>
      </c>
      <c r="J57" s="5" t="s">
        <v>3059</v>
      </c>
    </row>
    <row r="58" spans="1:10" ht="11.25">
      <c r="A58" s="5">
        <v>57</v>
      </c>
      <c r="B58" s="5" t="s">
        <v>978</v>
      </c>
      <c r="C58" s="5" t="s">
        <v>154</v>
      </c>
      <c r="D58" s="5" t="s">
        <v>1180</v>
      </c>
      <c r="E58" s="5" t="s">
        <v>1181</v>
      </c>
      <c r="F58" s="5" t="s">
        <v>1182</v>
      </c>
      <c r="G58" s="5" t="s">
        <v>1017</v>
      </c>
      <c r="H58" s="5" t="s">
        <v>1183</v>
      </c>
      <c r="J58" s="5" t="s">
        <v>3059</v>
      </c>
    </row>
    <row r="59" spans="1:10" ht="11.25">
      <c r="A59" s="5">
        <v>58</v>
      </c>
      <c r="B59" s="5" t="s">
        <v>978</v>
      </c>
      <c r="C59" s="5" t="s">
        <v>154</v>
      </c>
      <c r="D59" s="5" t="s">
        <v>1184</v>
      </c>
      <c r="E59" s="5" t="s">
        <v>1185</v>
      </c>
      <c r="F59" s="5" t="s">
        <v>1186</v>
      </c>
      <c r="G59" s="5" t="s">
        <v>1187</v>
      </c>
      <c r="J59" s="5" t="s">
        <v>3059</v>
      </c>
    </row>
    <row r="60" spans="1:10" ht="11.25">
      <c r="A60" s="5">
        <v>59</v>
      </c>
      <c r="B60" s="5" t="s">
        <v>978</v>
      </c>
      <c r="C60" s="5" t="s">
        <v>154</v>
      </c>
      <c r="D60" s="5" t="s">
        <v>3084</v>
      </c>
      <c r="E60" s="5" t="s">
        <v>3085</v>
      </c>
      <c r="F60" s="5" t="s">
        <v>1186</v>
      </c>
      <c r="G60" s="5" t="s">
        <v>1166</v>
      </c>
      <c r="J60" s="5" t="s">
        <v>3059</v>
      </c>
    </row>
    <row r="61" spans="1:10" ht="11.25">
      <c r="A61" s="5">
        <v>60</v>
      </c>
      <c r="B61" s="5" t="s">
        <v>978</v>
      </c>
      <c r="C61" s="5" t="s">
        <v>154</v>
      </c>
      <c r="D61" s="5" t="s">
        <v>1188</v>
      </c>
      <c r="E61" s="5" t="s">
        <v>1189</v>
      </c>
      <c r="F61" s="5" t="s">
        <v>1186</v>
      </c>
      <c r="G61" s="5" t="s">
        <v>1190</v>
      </c>
      <c r="J61" s="5" t="s">
        <v>3059</v>
      </c>
    </row>
    <row r="62" spans="1:10" ht="11.25">
      <c r="A62" s="5">
        <v>61</v>
      </c>
      <c r="B62" s="5" t="s">
        <v>978</v>
      </c>
      <c r="C62" s="5" t="s">
        <v>154</v>
      </c>
      <c r="D62" s="5" t="s">
        <v>1191</v>
      </c>
      <c r="E62" s="5" t="s">
        <v>1192</v>
      </c>
      <c r="F62" s="5" t="s">
        <v>1186</v>
      </c>
      <c r="G62" s="5" t="s">
        <v>1193</v>
      </c>
      <c r="J62" s="5" t="s">
        <v>3059</v>
      </c>
    </row>
    <row r="63" spans="1:10" ht="11.25">
      <c r="A63" s="5">
        <v>62</v>
      </c>
      <c r="B63" s="5" t="s">
        <v>978</v>
      </c>
      <c r="C63" s="5" t="s">
        <v>154</v>
      </c>
      <c r="D63" s="5" t="s">
        <v>1194</v>
      </c>
      <c r="E63" s="5" t="s">
        <v>1195</v>
      </c>
      <c r="F63" s="5" t="s">
        <v>1186</v>
      </c>
      <c r="G63" s="5" t="s">
        <v>1196</v>
      </c>
      <c r="J63" s="5" t="s">
        <v>3059</v>
      </c>
    </row>
    <row r="64" spans="1:10" ht="11.25">
      <c r="A64" s="5">
        <v>63</v>
      </c>
      <c r="B64" s="5" t="s">
        <v>978</v>
      </c>
      <c r="C64" s="5" t="s">
        <v>154</v>
      </c>
      <c r="D64" s="5" t="s">
        <v>1197</v>
      </c>
      <c r="E64" s="5" t="s">
        <v>1198</v>
      </c>
      <c r="F64" s="5" t="s">
        <v>1186</v>
      </c>
      <c r="G64" s="5" t="s">
        <v>1199</v>
      </c>
      <c r="J64" s="5" t="s">
        <v>3059</v>
      </c>
    </row>
    <row r="65" spans="1:10" ht="11.25">
      <c r="A65" s="5">
        <v>64</v>
      </c>
      <c r="B65" s="5" t="s">
        <v>978</v>
      </c>
      <c r="C65" s="5" t="s">
        <v>154</v>
      </c>
      <c r="D65" s="5" t="s">
        <v>1200</v>
      </c>
      <c r="E65" s="5" t="s">
        <v>1201</v>
      </c>
      <c r="F65" s="5" t="s">
        <v>1186</v>
      </c>
      <c r="G65" s="5" t="s">
        <v>1202</v>
      </c>
      <c r="J65" s="5" t="s">
        <v>3059</v>
      </c>
    </row>
    <row r="66" spans="1:10" ht="11.25">
      <c r="A66" s="5">
        <v>65</v>
      </c>
      <c r="B66" s="5" t="s">
        <v>978</v>
      </c>
      <c r="C66" s="5" t="s">
        <v>154</v>
      </c>
      <c r="D66" s="5" t="s">
        <v>1203</v>
      </c>
      <c r="E66" s="5" t="s">
        <v>1204</v>
      </c>
      <c r="F66" s="5" t="s">
        <v>1186</v>
      </c>
      <c r="G66" s="5" t="s">
        <v>1205</v>
      </c>
      <c r="J66" s="5" t="s">
        <v>3059</v>
      </c>
    </row>
    <row r="67" spans="1:10" ht="11.25">
      <c r="A67" s="5">
        <v>66</v>
      </c>
      <c r="B67" s="5" t="s">
        <v>978</v>
      </c>
      <c r="C67" s="5" t="s">
        <v>154</v>
      </c>
      <c r="D67" s="5" t="s">
        <v>1206</v>
      </c>
      <c r="E67" s="5" t="s">
        <v>1207</v>
      </c>
      <c r="F67" s="5" t="s">
        <v>1186</v>
      </c>
      <c r="G67" s="5" t="s">
        <v>1208</v>
      </c>
      <c r="J67" s="5" t="s">
        <v>3059</v>
      </c>
    </row>
    <row r="68" spans="1:10" ht="11.25">
      <c r="A68" s="5">
        <v>67</v>
      </c>
      <c r="B68" s="5" t="s">
        <v>978</v>
      </c>
      <c r="C68" s="5" t="s">
        <v>154</v>
      </c>
      <c r="D68" s="5" t="s">
        <v>1209</v>
      </c>
      <c r="E68" s="5" t="s">
        <v>1210</v>
      </c>
      <c r="F68" s="5" t="s">
        <v>1186</v>
      </c>
      <c r="G68" s="5" t="s">
        <v>1211</v>
      </c>
      <c r="J68" s="5" t="s">
        <v>3059</v>
      </c>
    </row>
    <row r="69" spans="1:10" ht="11.25">
      <c r="A69" s="5">
        <v>68</v>
      </c>
      <c r="B69" s="5" t="s">
        <v>978</v>
      </c>
      <c r="C69" s="5" t="s">
        <v>154</v>
      </c>
      <c r="D69" s="5" t="s">
        <v>1212</v>
      </c>
      <c r="E69" s="5" t="s">
        <v>1213</v>
      </c>
      <c r="F69" s="5" t="s">
        <v>1186</v>
      </c>
      <c r="G69" s="5" t="s">
        <v>1214</v>
      </c>
      <c r="J69" s="5" t="s">
        <v>3059</v>
      </c>
    </row>
    <row r="70" spans="1:10" ht="11.25">
      <c r="A70" s="5">
        <v>69</v>
      </c>
      <c r="B70" s="5" t="s">
        <v>978</v>
      </c>
      <c r="C70" s="5" t="s">
        <v>154</v>
      </c>
      <c r="D70" s="5" t="s">
        <v>1215</v>
      </c>
      <c r="E70" s="5" t="s">
        <v>1216</v>
      </c>
      <c r="F70" s="5" t="s">
        <v>1186</v>
      </c>
      <c r="G70" s="5" t="s">
        <v>1217</v>
      </c>
      <c r="J70" s="5" t="s">
        <v>3059</v>
      </c>
    </row>
    <row r="71" spans="1:10" ht="11.25">
      <c r="A71" s="5">
        <v>70</v>
      </c>
      <c r="B71" s="5" t="s">
        <v>978</v>
      </c>
      <c r="C71" s="5" t="s">
        <v>154</v>
      </c>
      <c r="D71" s="5" t="s">
        <v>1218</v>
      </c>
      <c r="E71" s="5" t="s">
        <v>1219</v>
      </c>
      <c r="F71" s="5" t="s">
        <v>1186</v>
      </c>
      <c r="G71" s="5" t="s">
        <v>1220</v>
      </c>
      <c r="J71" s="5" t="s">
        <v>3059</v>
      </c>
    </row>
    <row r="72" spans="1:10" ht="11.25">
      <c r="A72" s="5">
        <v>71</v>
      </c>
      <c r="B72" s="5" t="s">
        <v>978</v>
      </c>
      <c r="C72" s="5" t="s">
        <v>154</v>
      </c>
      <c r="D72" s="5" t="s">
        <v>1221</v>
      </c>
      <c r="E72" s="5" t="s">
        <v>1222</v>
      </c>
      <c r="F72" s="5" t="s">
        <v>1186</v>
      </c>
      <c r="G72" s="5" t="s">
        <v>1223</v>
      </c>
      <c r="J72" s="5" t="s">
        <v>3059</v>
      </c>
    </row>
    <row r="73" spans="1:10" ht="11.25">
      <c r="A73" s="5">
        <v>72</v>
      </c>
      <c r="B73" s="5" t="s">
        <v>978</v>
      </c>
      <c r="C73" s="5" t="s">
        <v>154</v>
      </c>
      <c r="D73" s="5" t="s">
        <v>1224</v>
      </c>
      <c r="E73" s="5" t="s">
        <v>1225</v>
      </c>
      <c r="F73" s="5" t="s">
        <v>1186</v>
      </c>
      <c r="G73" s="5" t="s">
        <v>1226</v>
      </c>
      <c r="J73" s="5" t="s">
        <v>3059</v>
      </c>
    </row>
    <row r="74" spans="1:10" ht="11.25">
      <c r="A74" s="5">
        <v>73</v>
      </c>
      <c r="B74" s="5" t="s">
        <v>978</v>
      </c>
      <c r="C74" s="5" t="s">
        <v>154</v>
      </c>
      <c r="D74" s="5" t="s">
        <v>1227</v>
      </c>
      <c r="E74" s="5" t="s">
        <v>1228</v>
      </c>
      <c r="F74" s="5" t="s">
        <v>1186</v>
      </c>
      <c r="G74" s="5" t="s">
        <v>1229</v>
      </c>
      <c r="J74" s="5" t="s">
        <v>3059</v>
      </c>
    </row>
    <row r="75" spans="1:10" ht="11.25">
      <c r="A75" s="5">
        <v>74</v>
      </c>
      <c r="B75" s="5" t="s">
        <v>978</v>
      </c>
      <c r="C75" s="5" t="s">
        <v>154</v>
      </c>
      <c r="D75" s="5" t="s">
        <v>1230</v>
      </c>
      <c r="E75" s="5" t="s">
        <v>1231</v>
      </c>
      <c r="F75" s="5" t="s">
        <v>1186</v>
      </c>
      <c r="G75" s="5" t="s">
        <v>1232</v>
      </c>
      <c r="J75" s="5" t="s">
        <v>3059</v>
      </c>
    </row>
    <row r="76" spans="1:10" ht="11.25">
      <c r="A76" s="5">
        <v>75</v>
      </c>
      <c r="B76" s="5" t="s">
        <v>978</v>
      </c>
      <c r="C76" s="5" t="s">
        <v>154</v>
      </c>
      <c r="D76" s="5" t="s">
        <v>1233</v>
      </c>
      <c r="E76" s="5" t="s">
        <v>1234</v>
      </c>
      <c r="F76" s="5" t="s">
        <v>1021</v>
      </c>
      <c r="G76" s="5" t="s">
        <v>1235</v>
      </c>
      <c r="J76" s="5" t="s">
        <v>3059</v>
      </c>
    </row>
    <row r="77" spans="1:10" ht="11.25">
      <c r="A77" s="5">
        <v>76</v>
      </c>
      <c r="B77" s="5" t="s">
        <v>978</v>
      </c>
      <c r="C77" s="5" t="s">
        <v>154</v>
      </c>
      <c r="D77" s="5" t="s">
        <v>1236</v>
      </c>
      <c r="E77" s="5" t="s">
        <v>1237</v>
      </c>
      <c r="F77" s="5" t="s">
        <v>1238</v>
      </c>
      <c r="G77" s="5" t="s">
        <v>1239</v>
      </c>
      <c r="J77" s="5" t="s">
        <v>3059</v>
      </c>
    </row>
    <row r="78" spans="1:10" ht="11.25">
      <c r="A78" s="5">
        <v>77</v>
      </c>
      <c r="B78" s="5" t="s">
        <v>978</v>
      </c>
      <c r="C78" s="5" t="s">
        <v>154</v>
      </c>
      <c r="D78" s="5" t="s">
        <v>1240</v>
      </c>
      <c r="E78" s="5" t="s">
        <v>1241</v>
      </c>
      <c r="F78" s="5" t="s">
        <v>1242</v>
      </c>
      <c r="G78" s="5" t="s">
        <v>1243</v>
      </c>
      <c r="J78" s="5" t="s">
        <v>3059</v>
      </c>
    </row>
    <row r="79" spans="1:10" ht="11.25">
      <c r="A79" s="5">
        <v>78</v>
      </c>
      <c r="B79" s="5" t="s">
        <v>978</v>
      </c>
      <c r="C79" s="5" t="s">
        <v>154</v>
      </c>
      <c r="D79" s="5" t="s">
        <v>1244</v>
      </c>
      <c r="E79" s="5" t="s">
        <v>1245</v>
      </c>
      <c r="F79" s="5" t="s">
        <v>1246</v>
      </c>
      <c r="G79" s="5" t="s">
        <v>1029</v>
      </c>
      <c r="J79" s="5" t="s">
        <v>3059</v>
      </c>
    </row>
    <row r="80" spans="1:10" ht="11.25">
      <c r="A80" s="5">
        <v>79</v>
      </c>
      <c r="B80" s="5" t="s">
        <v>978</v>
      </c>
      <c r="C80" s="5" t="s">
        <v>154</v>
      </c>
      <c r="D80" s="5" t="s">
        <v>1247</v>
      </c>
      <c r="E80" s="5" t="s">
        <v>1248</v>
      </c>
      <c r="F80" s="5" t="s">
        <v>1249</v>
      </c>
      <c r="G80" s="5" t="s">
        <v>1187</v>
      </c>
      <c r="J80" s="5" t="s">
        <v>3059</v>
      </c>
    </row>
    <row r="81" spans="1:10" ht="11.25">
      <c r="A81" s="5">
        <v>80</v>
      </c>
      <c r="B81" s="5" t="s">
        <v>978</v>
      </c>
      <c r="C81" s="5" t="s">
        <v>154</v>
      </c>
      <c r="D81" s="5" t="s">
        <v>1250</v>
      </c>
      <c r="E81" s="5" t="s">
        <v>1251</v>
      </c>
      <c r="F81" s="5" t="s">
        <v>1252</v>
      </c>
      <c r="G81" s="5" t="s">
        <v>1088</v>
      </c>
      <c r="J81" s="5" t="s">
        <v>3059</v>
      </c>
    </row>
    <row r="82" spans="1:10" ht="11.25">
      <c r="A82" s="5">
        <v>81</v>
      </c>
      <c r="B82" s="5" t="s">
        <v>978</v>
      </c>
      <c r="C82" s="5" t="s">
        <v>154</v>
      </c>
      <c r="D82" s="5" t="s">
        <v>1253</v>
      </c>
      <c r="E82" s="5" t="s">
        <v>1254</v>
      </c>
      <c r="F82" s="5" t="s">
        <v>1255</v>
      </c>
      <c r="G82" s="5" t="s">
        <v>1256</v>
      </c>
      <c r="J82" s="5" t="s">
        <v>3059</v>
      </c>
    </row>
    <row r="83" spans="1:10" ht="11.25">
      <c r="A83" s="5">
        <v>82</v>
      </c>
      <c r="B83" s="5" t="s">
        <v>978</v>
      </c>
      <c r="C83" s="5" t="s">
        <v>154</v>
      </c>
      <c r="D83" s="5" t="s">
        <v>1257</v>
      </c>
      <c r="E83" s="5" t="s">
        <v>1258</v>
      </c>
      <c r="F83" s="5" t="s">
        <v>1259</v>
      </c>
      <c r="G83" s="5" t="s">
        <v>1033</v>
      </c>
      <c r="J83" s="5" t="s">
        <v>3059</v>
      </c>
    </row>
    <row r="84" spans="1:10" ht="11.25">
      <c r="A84" s="5">
        <v>83</v>
      </c>
      <c r="B84" s="5" t="s">
        <v>978</v>
      </c>
      <c r="C84" s="5" t="s">
        <v>154</v>
      </c>
      <c r="D84" s="5" t="s">
        <v>1260</v>
      </c>
      <c r="E84" s="5" t="s">
        <v>1261</v>
      </c>
      <c r="F84" s="5" t="s">
        <v>1262</v>
      </c>
      <c r="G84" s="5" t="s">
        <v>1256</v>
      </c>
      <c r="H84" s="5" t="s">
        <v>1263</v>
      </c>
      <c r="J84" s="5" t="s">
        <v>3059</v>
      </c>
    </row>
    <row r="85" spans="1:10" ht="11.25">
      <c r="A85" s="5">
        <v>84</v>
      </c>
      <c r="B85" s="5" t="s">
        <v>978</v>
      </c>
      <c r="C85" s="5" t="s">
        <v>154</v>
      </c>
      <c r="D85" s="5" t="s">
        <v>1264</v>
      </c>
      <c r="E85" s="5" t="s">
        <v>1265</v>
      </c>
      <c r="F85" s="5" t="s">
        <v>1266</v>
      </c>
      <c r="G85" s="5" t="s">
        <v>1077</v>
      </c>
      <c r="J85" s="5" t="s">
        <v>3059</v>
      </c>
    </row>
    <row r="86" spans="1:10" ht="11.25">
      <c r="A86" s="5">
        <v>85</v>
      </c>
      <c r="B86" s="5" t="s">
        <v>978</v>
      </c>
      <c r="C86" s="5" t="s">
        <v>154</v>
      </c>
      <c r="D86" s="5" t="s">
        <v>1267</v>
      </c>
      <c r="E86" s="5" t="s">
        <v>1268</v>
      </c>
      <c r="F86" s="5" t="s">
        <v>1269</v>
      </c>
      <c r="G86" s="5" t="s">
        <v>1025</v>
      </c>
      <c r="J86" s="5" t="s">
        <v>3059</v>
      </c>
    </row>
    <row r="87" spans="1:10" ht="11.25">
      <c r="A87" s="5">
        <v>86</v>
      </c>
      <c r="B87" s="5" t="s">
        <v>978</v>
      </c>
      <c r="C87" s="5" t="s">
        <v>154</v>
      </c>
      <c r="D87" s="5" t="s">
        <v>1270</v>
      </c>
      <c r="E87" s="5" t="s">
        <v>1271</v>
      </c>
      <c r="F87" s="5" t="s">
        <v>1272</v>
      </c>
      <c r="G87" s="5" t="s">
        <v>1273</v>
      </c>
      <c r="J87" s="5" t="s">
        <v>3059</v>
      </c>
    </row>
    <row r="88" spans="1:10" ht="11.25">
      <c r="A88" s="5">
        <v>87</v>
      </c>
      <c r="B88" s="5" t="s">
        <v>978</v>
      </c>
      <c r="C88" s="5" t="s">
        <v>154</v>
      </c>
      <c r="D88" s="5" t="s">
        <v>1274</v>
      </c>
      <c r="E88" s="5" t="s">
        <v>1275</v>
      </c>
      <c r="F88" s="5" t="s">
        <v>1276</v>
      </c>
      <c r="G88" s="5" t="s">
        <v>1273</v>
      </c>
      <c r="H88" s="5" t="s">
        <v>1277</v>
      </c>
      <c r="J88" s="5" t="s">
        <v>3059</v>
      </c>
    </row>
    <row r="89" spans="1:10" ht="11.25">
      <c r="A89" s="5">
        <v>88</v>
      </c>
      <c r="B89" s="5" t="s">
        <v>978</v>
      </c>
      <c r="C89" s="5" t="s">
        <v>154</v>
      </c>
      <c r="D89" s="5" t="s">
        <v>1278</v>
      </c>
      <c r="E89" s="5" t="s">
        <v>1279</v>
      </c>
      <c r="F89" s="5" t="s">
        <v>1280</v>
      </c>
      <c r="G89" s="5" t="s">
        <v>1281</v>
      </c>
      <c r="H89" s="5" t="s">
        <v>1282</v>
      </c>
      <c r="J89" s="5" t="s">
        <v>3059</v>
      </c>
    </row>
    <row r="90" spans="1:10" ht="11.25">
      <c r="A90" s="5">
        <v>89</v>
      </c>
      <c r="B90" s="5" t="s">
        <v>978</v>
      </c>
      <c r="C90" s="5" t="s">
        <v>154</v>
      </c>
      <c r="D90" s="5" t="s">
        <v>1283</v>
      </c>
      <c r="E90" s="5" t="s">
        <v>1284</v>
      </c>
      <c r="F90" s="5" t="s">
        <v>1285</v>
      </c>
      <c r="G90" s="5" t="s">
        <v>1256</v>
      </c>
      <c r="H90" s="5" t="s">
        <v>1286</v>
      </c>
      <c r="J90" s="5" t="s">
        <v>3059</v>
      </c>
    </row>
    <row r="91" spans="1:10" ht="11.25">
      <c r="A91" s="5">
        <v>90</v>
      </c>
      <c r="B91" s="5" t="s">
        <v>978</v>
      </c>
      <c r="C91" s="5" t="s">
        <v>154</v>
      </c>
      <c r="D91" s="5" t="s">
        <v>1287</v>
      </c>
      <c r="E91" s="5" t="s">
        <v>1288</v>
      </c>
      <c r="F91" s="5" t="s">
        <v>1289</v>
      </c>
      <c r="G91" s="5" t="s">
        <v>1037</v>
      </c>
      <c r="H91" s="5" t="s">
        <v>1290</v>
      </c>
      <c r="J91" s="5" t="s">
        <v>3059</v>
      </c>
    </row>
    <row r="92" spans="1:10" ht="11.25">
      <c r="A92" s="5">
        <v>91</v>
      </c>
      <c r="B92" s="5" t="s">
        <v>978</v>
      </c>
      <c r="C92" s="5" t="s">
        <v>154</v>
      </c>
      <c r="D92" s="5" t="s">
        <v>1291</v>
      </c>
      <c r="E92" s="5" t="s">
        <v>1292</v>
      </c>
      <c r="F92" s="5" t="s">
        <v>1293</v>
      </c>
      <c r="G92" s="5" t="s">
        <v>1088</v>
      </c>
      <c r="J92" s="5" t="s">
        <v>3059</v>
      </c>
    </row>
    <row r="93" spans="1:10" ht="11.25">
      <c r="A93" s="5">
        <v>92</v>
      </c>
      <c r="B93" s="5" t="s">
        <v>978</v>
      </c>
      <c r="C93" s="5" t="s">
        <v>154</v>
      </c>
      <c r="D93" s="5" t="s">
        <v>1294</v>
      </c>
      <c r="E93" s="5" t="s">
        <v>1295</v>
      </c>
      <c r="F93" s="5" t="s">
        <v>1296</v>
      </c>
      <c r="G93" s="5" t="s">
        <v>1037</v>
      </c>
      <c r="J93" s="5" t="s">
        <v>3059</v>
      </c>
    </row>
    <row r="94" spans="1:10" ht="11.25">
      <c r="A94" s="5">
        <v>93</v>
      </c>
      <c r="B94" s="5" t="s">
        <v>978</v>
      </c>
      <c r="C94" s="5" t="s">
        <v>154</v>
      </c>
      <c r="D94" s="5" t="s">
        <v>1297</v>
      </c>
      <c r="E94" s="5" t="s">
        <v>1298</v>
      </c>
      <c r="F94" s="5" t="s">
        <v>1299</v>
      </c>
      <c r="G94" s="5" t="s">
        <v>1029</v>
      </c>
      <c r="J94" s="5" t="s">
        <v>3059</v>
      </c>
    </row>
    <row r="95" spans="1:10" ht="11.25">
      <c r="A95" s="5">
        <v>94</v>
      </c>
      <c r="B95" s="5" t="s">
        <v>978</v>
      </c>
      <c r="C95" s="5" t="s">
        <v>154</v>
      </c>
      <c r="D95" s="5" t="s">
        <v>1300</v>
      </c>
      <c r="E95" s="5" t="s">
        <v>1301</v>
      </c>
      <c r="F95" s="5" t="s">
        <v>1302</v>
      </c>
      <c r="G95" s="5" t="s">
        <v>1073</v>
      </c>
      <c r="H95" s="5" t="s">
        <v>1303</v>
      </c>
      <c r="J95" s="5" t="s">
        <v>3059</v>
      </c>
    </row>
    <row r="96" spans="1:10" ht="11.25">
      <c r="A96" s="5">
        <v>95</v>
      </c>
      <c r="B96" s="5" t="s">
        <v>978</v>
      </c>
      <c r="C96" s="5" t="s">
        <v>154</v>
      </c>
      <c r="D96" s="5" t="s">
        <v>1304</v>
      </c>
      <c r="E96" s="5" t="s">
        <v>1305</v>
      </c>
      <c r="F96" s="5" t="s">
        <v>1306</v>
      </c>
      <c r="G96" s="5" t="s">
        <v>1025</v>
      </c>
      <c r="J96" s="5" t="s">
        <v>3059</v>
      </c>
    </row>
    <row r="97" spans="1:10" ht="11.25">
      <c r="A97" s="5">
        <v>96</v>
      </c>
      <c r="B97" s="5" t="s">
        <v>978</v>
      </c>
      <c r="C97" s="5" t="s">
        <v>154</v>
      </c>
      <c r="D97" s="5" t="s">
        <v>1307</v>
      </c>
      <c r="E97" s="5" t="s">
        <v>1308</v>
      </c>
      <c r="F97" s="5" t="s">
        <v>1309</v>
      </c>
      <c r="G97" s="5" t="s">
        <v>1062</v>
      </c>
      <c r="J97" s="5" t="s">
        <v>3059</v>
      </c>
    </row>
    <row r="98" spans="1:10" ht="11.25">
      <c r="A98" s="5">
        <v>97</v>
      </c>
      <c r="B98" s="5" t="s">
        <v>978</v>
      </c>
      <c r="C98" s="5" t="s">
        <v>154</v>
      </c>
      <c r="D98" s="5" t="s">
        <v>1310</v>
      </c>
      <c r="E98" s="5" t="s">
        <v>1311</v>
      </c>
      <c r="F98" s="5" t="s">
        <v>1312</v>
      </c>
      <c r="G98" s="5" t="s">
        <v>1033</v>
      </c>
      <c r="J98" s="5" t="s">
        <v>3059</v>
      </c>
    </row>
    <row r="99" spans="1:10" ht="11.25">
      <c r="A99" s="5">
        <v>98</v>
      </c>
      <c r="B99" s="5" t="s">
        <v>978</v>
      </c>
      <c r="C99" s="5" t="s">
        <v>154</v>
      </c>
      <c r="D99" s="5" t="s">
        <v>1313</v>
      </c>
      <c r="E99" s="5" t="s">
        <v>1314</v>
      </c>
      <c r="F99" s="5" t="s">
        <v>1315</v>
      </c>
      <c r="G99" s="5" t="s">
        <v>1062</v>
      </c>
      <c r="J99" s="5" t="s">
        <v>3059</v>
      </c>
    </row>
    <row r="100" spans="1:10" ht="11.25">
      <c r="A100" s="5">
        <v>99</v>
      </c>
      <c r="B100" s="5" t="s">
        <v>978</v>
      </c>
      <c r="C100" s="5" t="s">
        <v>154</v>
      </c>
      <c r="D100" s="5" t="s">
        <v>1316</v>
      </c>
      <c r="E100" s="5" t="s">
        <v>1317</v>
      </c>
      <c r="F100" s="5" t="s">
        <v>1318</v>
      </c>
      <c r="G100" s="5" t="s">
        <v>1037</v>
      </c>
      <c r="J100" s="5" t="s">
        <v>3059</v>
      </c>
    </row>
    <row r="101" spans="1:10" ht="11.25">
      <c r="A101" s="5">
        <v>100</v>
      </c>
      <c r="B101" s="5" t="s">
        <v>978</v>
      </c>
      <c r="C101" s="5" t="s">
        <v>154</v>
      </c>
      <c r="D101" s="5" t="s">
        <v>1319</v>
      </c>
      <c r="E101" s="5" t="s">
        <v>1320</v>
      </c>
      <c r="F101" s="5" t="s">
        <v>1321</v>
      </c>
      <c r="G101" s="5" t="s">
        <v>1062</v>
      </c>
      <c r="J101" s="5" t="s">
        <v>3059</v>
      </c>
    </row>
    <row r="102" spans="1:10" ht="11.25">
      <c r="A102" s="5">
        <v>101</v>
      </c>
      <c r="B102" s="5" t="s">
        <v>978</v>
      </c>
      <c r="C102" s="5" t="s">
        <v>154</v>
      </c>
      <c r="D102" s="5" t="s">
        <v>1322</v>
      </c>
      <c r="E102" s="5" t="s">
        <v>1323</v>
      </c>
      <c r="F102" s="5" t="s">
        <v>1324</v>
      </c>
      <c r="G102" s="5" t="s">
        <v>1325</v>
      </c>
      <c r="H102" s="5" t="s">
        <v>1326</v>
      </c>
      <c r="J102" s="5" t="s">
        <v>3059</v>
      </c>
    </row>
    <row r="103" spans="1:10" ht="11.25">
      <c r="A103" s="5">
        <v>102</v>
      </c>
      <c r="B103" s="5" t="s">
        <v>978</v>
      </c>
      <c r="C103" s="5" t="s">
        <v>154</v>
      </c>
      <c r="D103" s="5" t="s">
        <v>1327</v>
      </c>
      <c r="E103" s="5" t="s">
        <v>1328</v>
      </c>
      <c r="F103" s="5" t="s">
        <v>1329</v>
      </c>
      <c r="G103" s="5" t="s">
        <v>1062</v>
      </c>
      <c r="J103" s="5" t="s">
        <v>3059</v>
      </c>
    </row>
    <row r="104" spans="1:10" ht="11.25">
      <c r="A104" s="5">
        <v>103</v>
      </c>
      <c r="B104" s="5" t="s">
        <v>978</v>
      </c>
      <c r="C104" s="5" t="s">
        <v>154</v>
      </c>
      <c r="D104" s="5" t="s">
        <v>1330</v>
      </c>
      <c r="E104" s="5" t="s">
        <v>1331</v>
      </c>
      <c r="F104" s="5" t="s">
        <v>1332</v>
      </c>
      <c r="G104" s="5" t="s">
        <v>1333</v>
      </c>
      <c r="J104" s="5" t="s">
        <v>3059</v>
      </c>
    </row>
    <row r="105" spans="1:10" ht="11.25">
      <c r="A105" s="5">
        <v>104</v>
      </c>
      <c r="B105" s="5" t="s">
        <v>978</v>
      </c>
      <c r="C105" s="5" t="s">
        <v>154</v>
      </c>
      <c r="D105" s="5" t="s">
        <v>1334</v>
      </c>
      <c r="E105" s="5" t="s">
        <v>1335</v>
      </c>
      <c r="F105" s="5" t="s">
        <v>1332</v>
      </c>
      <c r="G105" s="5" t="s">
        <v>1037</v>
      </c>
      <c r="H105" s="5" t="s">
        <v>1183</v>
      </c>
      <c r="J105" s="5" t="s">
        <v>3059</v>
      </c>
    </row>
    <row r="106" spans="1:10" ht="11.25">
      <c r="A106" s="5">
        <v>105</v>
      </c>
      <c r="B106" s="5" t="s">
        <v>978</v>
      </c>
      <c r="C106" s="5" t="s">
        <v>154</v>
      </c>
      <c r="D106" s="5" t="s">
        <v>1336</v>
      </c>
      <c r="E106" s="5" t="s">
        <v>1337</v>
      </c>
      <c r="F106" s="5" t="s">
        <v>1338</v>
      </c>
      <c r="G106" s="5" t="s">
        <v>1339</v>
      </c>
      <c r="J106" s="5" t="s">
        <v>3059</v>
      </c>
    </row>
    <row r="107" spans="1:10" ht="11.25">
      <c r="A107" s="5">
        <v>106</v>
      </c>
      <c r="B107" s="5" t="s">
        <v>978</v>
      </c>
      <c r="C107" s="5" t="s">
        <v>154</v>
      </c>
      <c r="D107" s="5" t="s">
        <v>1340</v>
      </c>
      <c r="E107" s="5" t="s">
        <v>1341</v>
      </c>
      <c r="F107" s="5" t="s">
        <v>1342</v>
      </c>
      <c r="G107" s="5" t="s">
        <v>1013</v>
      </c>
      <c r="H107" s="5" t="s">
        <v>1343</v>
      </c>
      <c r="J107" s="5" t="s">
        <v>3059</v>
      </c>
    </row>
    <row r="108" spans="1:10" ht="11.25">
      <c r="A108" s="5">
        <v>107</v>
      </c>
      <c r="B108" s="5" t="s">
        <v>978</v>
      </c>
      <c r="C108" s="5" t="s">
        <v>154</v>
      </c>
      <c r="D108" s="5" t="s">
        <v>1344</v>
      </c>
      <c r="E108" s="5" t="s">
        <v>1345</v>
      </c>
      <c r="F108" s="5" t="s">
        <v>1346</v>
      </c>
      <c r="G108" s="5" t="s">
        <v>1029</v>
      </c>
      <c r="J108" s="5" t="s">
        <v>3059</v>
      </c>
    </row>
    <row r="109" spans="1:10" ht="11.25">
      <c r="A109" s="5">
        <v>108</v>
      </c>
      <c r="B109" s="5" t="s">
        <v>978</v>
      </c>
      <c r="C109" s="5" t="s">
        <v>154</v>
      </c>
      <c r="D109" s="5" t="s">
        <v>1347</v>
      </c>
      <c r="E109" s="5" t="s">
        <v>1348</v>
      </c>
      <c r="F109" s="5" t="s">
        <v>1349</v>
      </c>
      <c r="G109" s="5" t="s">
        <v>1025</v>
      </c>
      <c r="J109" s="5" t="s">
        <v>3059</v>
      </c>
    </row>
    <row r="110" spans="1:10" ht="11.25">
      <c r="A110" s="5">
        <v>109</v>
      </c>
      <c r="B110" s="5" t="s">
        <v>978</v>
      </c>
      <c r="C110" s="5" t="s">
        <v>154</v>
      </c>
      <c r="D110" s="5" t="s">
        <v>1350</v>
      </c>
      <c r="E110" s="5" t="s">
        <v>1351</v>
      </c>
      <c r="F110" s="5" t="s">
        <v>1352</v>
      </c>
      <c r="G110" s="5" t="s">
        <v>1187</v>
      </c>
      <c r="H110" s="5" t="s">
        <v>1353</v>
      </c>
      <c r="J110" s="5" t="s">
        <v>3059</v>
      </c>
    </row>
    <row r="111" spans="1:10" ht="11.25">
      <c r="A111" s="5">
        <v>110</v>
      </c>
      <c r="B111" s="5" t="s">
        <v>978</v>
      </c>
      <c r="C111" s="5" t="s">
        <v>154</v>
      </c>
      <c r="D111" s="5" t="s">
        <v>1354</v>
      </c>
      <c r="E111" s="5" t="s">
        <v>1355</v>
      </c>
      <c r="F111" s="5" t="s">
        <v>1356</v>
      </c>
      <c r="G111" s="5" t="s">
        <v>1357</v>
      </c>
      <c r="H111" s="5" t="s">
        <v>1358</v>
      </c>
      <c r="J111" s="5" t="s">
        <v>3059</v>
      </c>
    </row>
    <row r="112" spans="1:10" ht="11.25">
      <c r="A112" s="5">
        <v>111</v>
      </c>
      <c r="B112" s="5" t="s">
        <v>978</v>
      </c>
      <c r="C112" s="5" t="s">
        <v>154</v>
      </c>
      <c r="D112" s="5" t="s">
        <v>1359</v>
      </c>
      <c r="E112" s="5" t="s">
        <v>1360</v>
      </c>
      <c r="F112" s="5" t="s">
        <v>1361</v>
      </c>
      <c r="G112" s="5" t="s">
        <v>1073</v>
      </c>
      <c r="H112" s="5" t="s">
        <v>1362</v>
      </c>
      <c r="J112" s="5" t="s">
        <v>3059</v>
      </c>
    </row>
    <row r="113" spans="1:10" ht="11.25">
      <c r="A113" s="5">
        <v>112</v>
      </c>
      <c r="B113" s="5" t="s">
        <v>978</v>
      </c>
      <c r="C113" s="5" t="s">
        <v>154</v>
      </c>
      <c r="D113" s="5" t="s">
        <v>1363</v>
      </c>
      <c r="E113" s="5" t="s">
        <v>1364</v>
      </c>
      <c r="F113" s="5" t="s">
        <v>1365</v>
      </c>
      <c r="G113" s="5" t="s">
        <v>1004</v>
      </c>
      <c r="J113" s="5" t="s">
        <v>3059</v>
      </c>
    </row>
    <row r="114" spans="1:10" ht="11.25">
      <c r="A114" s="5">
        <v>113</v>
      </c>
      <c r="B114" s="5" t="s">
        <v>978</v>
      </c>
      <c r="C114" s="5" t="s">
        <v>154</v>
      </c>
      <c r="D114" s="5" t="s">
        <v>1366</v>
      </c>
      <c r="E114" s="5" t="s">
        <v>1367</v>
      </c>
      <c r="F114" s="5" t="s">
        <v>1112</v>
      </c>
      <c r="G114" s="5" t="s">
        <v>1368</v>
      </c>
      <c r="J114" s="5" t="s">
        <v>3059</v>
      </c>
    </row>
    <row r="115" spans="1:10" ht="11.25">
      <c r="A115" s="5">
        <v>114</v>
      </c>
      <c r="B115" s="5" t="s">
        <v>978</v>
      </c>
      <c r="C115" s="5" t="s">
        <v>154</v>
      </c>
      <c r="D115" s="5" t="s">
        <v>1369</v>
      </c>
      <c r="E115" s="5" t="s">
        <v>1370</v>
      </c>
      <c r="F115" s="5" t="s">
        <v>1371</v>
      </c>
      <c r="G115" s="5" t="s">
        <v>1013</v>
      </c>
      <c r="J115" s="5" t="s">
        <v>3059</v>
      </c>
    </row>
    <row r="116" spans="1:10" ht="11.25">
      <c r="A116" s="5">
        <v>115</v>
      </c>
      <c r="B116" s="5" t="s">
        <v>978</v>
      </c>
      <c r="C116" s="5" t="s">
        <v>154</v>
      </c>
      <c r="D116" s="5" t="s">
        <v>1372</v>
      </c>
      <c r="E116" s="5" t="s">
        <v>1373</v>
      </c>
      <c r="F116" s="5" t="s">
        <v>1374</v>
      </c>
      <c r="G116" s="5" t="s">
        <v>1187</v>
      </c>
      <c r="J116" s="5" t="s">
        <v>3059</v>
      </c>
    </row>
    <row r="117" spans="1:10" ht="11.25">
      <c r="A117" s="5">
        <v>116</v>
      </c>
      <c r="B117" s="5" t="s">
        <v>978</v>
      </c>
      <c r="C117" s="5" t="s">
        <v>154</v>
      </c>
      <c r="D117" s="5" t="s">
        <v>1375</v>
      </c>
      <c r="E117" s="5" t="s">
        <v>1376</v>
      </c>
      <c r="F117" s="5" t="s">
        <v>1377</v>
      </c>
      <c r="G117" s="5" t="s">
        <v>1029</v>
      </c>
      <c r="J117" s="5" t="s">
        <v>3059</v>
      </c>
    </row>
    <row r="118" spans="1:10" ht="11.25">
      <c r="A118" s="5">
        <v>117</v>
      </c>
      <c r="B118" s="5" t="s">
        <v>978</v>
      </c>
      <c r="C118" s="5" t="s">
        <v>154</v>
      </c>
      <c r="D118" s="5" t="s">
        <v>1378</v>
      </c>
      <c r="E118" s="5" t="s">
        <v>1379</v>
      </c>
      <c r="F118" s="5" t="s">
        <v>1238</v>
      </c>
      <c r="G118" s="5" t="s">
        <v>1380</v>
      </c>
      <c r="J118" s="5" t="s">
        <v>3059</v>
      </c>
    </row>
    <row r="119" spans="1:10" ht="11.25">
      <c r="A119" s="5">
        <v>118</v>
      </c>
      <c r="B119" s="5" t="s">
        <v>978</v>
      </c>
      <c r="C119" s="5" t="s">
        <v>154</v>
      </c>
      <c r="D119" s="5" t="s">
        <v>1381</v>
      </c>
      <c r="E119" s="5" t="s">
        <v>1382</v>
      </c>
      <c r="F119" s="5" t="s">
        <v>1383</v>
      </c>
      <c r="G119" s="5" t="s">
        <v>1037</v>
      </c>
      <c r="J119" s="5" t="s">
        <v>3059</v>
      </c>
    </row>
    <row r="120" spans="1:10" ht="11.25">
      <c r="A120" s="5">
        <v>119</v>
      </c>
      <c r="B120" s="5" t="s">
        <v>978</v>
      </c>
      <c r="C120" s="5" t="s">
        <v>154</v>
      </c>
      <c r="D120" s="5" t="s">
        <v>1384</v>
      </c>
      <c r="E120" s="5" t="s">
        <v>1385</v>
      </c>
      <c r="F120" s="5" t="s">
        <v>1386</v>
      </c>
      <c r="G120" s="5" t="s">
        <v>1387</v>
      </c>
      <c r="J120" s="5" t="s">
        <v>3059</v>
      </c>
    </row>
    <row r="121" spans="1:10" ht="11.25">
      <c r="A121" s="5">
        <v>120</v>
      </c>
      <c r="B121" s="5" t="s">
        <v>978</v>
      </c>
      <c r="C121" s="5" t="s">
        <v>154</v>
      </c>
      <c r="D121" s="5" t="s">
        <v>1388</v>
      </c>
      <c r="E121" s="5" t="s">
        <v>1389</v>
      </c>
      <c r="F121" s="5" t="s">
        <v>1390</v>
      </c>
      <c r="G121" s="5" t="s">
        <v>1088</v>
      </c>
      <c r="J121" s="5" t="s">
        <v>3059</v>
      </c>
    </row>
    <row r="122" spans="1:10" ht="11.25">
      <c r="A122" s="5">
        <v>121</v>
      </c>
      <c r="B122" s="5" t="s">
        <v>978</v>
      </c>
      <c r="C122" s="5" t="s">
        <v>154</v>
      </c>
      <c r="D122" s="5" t="s">
        <v>1391</v>
      </c>
      <c r="E122" s="5" t="s">
        <v>1392</v>
      </c>
      <c r="F122" s="5" t="s">
        <v>1393</v>
      </c>
      <c r="G122" s="5" t="s">
        <v>1387</v>
      </c>
      <c r="J122" s="5" t="s">
        <v>3059</v>
      </c>
    </row>
    <row r="123" spans="1:10" ht="11.25">
      <c r="A123" s="5">
        <v>122</v>
      </c>
      <c r="B123" s="5" t="s">
        <v>978</v>
      </c>
      <c r="C123" s="5" t="s">
        <v>154</v>
      </c>
      <c r="D123" s="5" t="s">
        <v>1394</v>
      </c>
      <c r="E123" s="5" t="s">
        <v>1395</v>
      </c>
      <c r="F123" s="5" t="s">
        <v>1396</v>
      </c>
      <c r="G123" s="5" t="s">
        <v>1281</v>
      </c>
      <c r="J123" s="5" t="s">
        <v>3059</v>
      </c>
    </row>
    <row r="124" spans="1:10" ht="11.25">
      <c r="A124" s="5">
        <v>123</v>
      </c>
      <c r="B124" s="5" t="s">
        <v>978</v>
      </c>
      <c r="C124" s="5" t="s">
        <v>154</v>
      </c>
      <c r="D124" s="5" t="s">
        <v>1397</v>
      </c>
      <c r="E124" s="5" t="s">
        <v>1398</v>
      </c>
      <c r="F124" s="5" t="s">
        <v>1399</v>
      </c>
      <c r="G124" s="5" t="s">
        <v>1256</v>
      </c>
      <c r="J124" s="5" t="s">
        <v>3059</v>
      </c>
    </row>
    <row r="125" spans="1:10" ht="11.25">
      <c r="A125" s="5">
        <v>124</v>
      </c>
      <c r="B125" s="5" t="s">
        <v>978</v>
      </c>
      <c r="C125" s="5" t="s">
        <v>154</v>
      </c>
      <c r="D125" s="5" t="s">
        <v>1400</v>
      </c>
      <c r="E125" s="5" t="s">
        <v>1401</v>
      </c>
      <c r="F125" s="5" t="s">
        <v>1402</v>
      </c>
      <c r="G125" s="5" t="s">
        <v>1025</v>
      </c>
      <c r="H125" s="5" t="s">
        <v>1403</v>
      </c>
      <c r="J125" s="5" t="s">
        <v>3059</v>
      </c>
    </row>
    <row r="126" spans="1:10" ht="11.25">
      <c r="A126" s="5">
        <v>125</v>
      </c>
      <c r="B126" s="5" t="s">
        <v>978</v>
      </c>
      <c r="C126" s="5" t="s">
        <v>154</v>
      </c>
      <c r="D126" s="5" t="s">
        <v>1404</v>
      </c>
      <c r="E126" s="5" t="s">
        <v>1405</v>
      </c>
      <c r="F126" s="5" t="s">
        <v>1406</v>
      </c>
      <c r="G126" s="5" t="s">
        <v>1004</v>
      </c>
      <c r="J126" s="5" t="s">
        <v>3059</v>
      </c>
    </row>
    <row r="127" spans="1:10" ht="11.25">
      <c r="A127" s="5">
        <v>126</v>
      </c>
      <c r="B127" s="5" t="s">
        <v>978</v>
      </c>
      <c r="C127" s="5" t="s">
        <v>154</v>
      </c>
      <c r="D127" s="5" t="s">
        <v>1407</v>
      </c>
      <c r="E127" s="5" t="s">
        <v>1408</v>
      </c>
      <c r="F127" s="5" t="s">
        <v>1409</v>
      </c>
      <c r="G127" s="5" t="s">
        <v>1410</v>
      </c>
      <c r="J127" s="5" t="s">
        <v>3059</v>
      </c>
    </row>
    <row r="128" spans="1:10" ht="11.25">
      <c r="A128" s="5">
        <v>127</v>
      </c>
      <c r="B128" s="5" t="s">
        <v>978</v>
      </c>
      <c r="C128" s="5" t="s">
        <v>154</v>
      </c>
      <c r="D128" s="5" t="s">
        <v>1411</v>
      </c>
      <c r="E128" s="5" t="s">
        <v>1412</v>
      </c>
      <c r="F128" s="5" t="s">
        <v>1413</v>
      </c>
      <c r="G128" s="5" t="s">
        <v>1004</v>
      </c>
      <c r="J128" s="5" t="s">
        <v>3059</v>
      </c>
    </row>
    <row r="129" spans="1:10" ht="11.25">
      <c r="A129" s="5">
        <v>128</v>
      </c>
      <c r="B129" s="5" t="s">
        <v>978</v>
      </c>
      <c r="C129" s="5" t="s">
        <v>154</v>
      </c>
      <c r="D129" s="5" t="s">
        <v>1414</v>
      </c>
      <c r="E129" s="5" t="s">
        <v>1415</v>
      </c>
      <c r="F129" s="5" t="s">
        <v>1416</v>
      </c>
      <c r="G129" s="5" t="s">
        <v>1049</v>
      </c>
      <c r="J129" s="5" t="s">
        <v>3059</v>
      </c>
    </row>
    <row r="130" spans="1:10" ht="11.25">
      <c r="A130" s="5">
        <v>129</v>
      </c>
      <c r="B130" s="5" t="s">
        <v>978</v>
      </c>
      <c r="C130" s="5" t="s">
        <v>154</v>
      </c>
      <c r="D130" s="5" t="s">
        <v>1417</v>
      </c>
      <c r="E130" s="5" t="s">
        <v>1418</v>
      </c>
      <c r="F130" s="5" t="s">
        <v>1419</v>
      </c>
      <c r="G130" s="5" t="s">
        <v>1420</v>
      </c>
      <c r="J130" s="5" t="s">
        <v>3059</v>
      </c>
    </row>
    <row r="131" spans="1:10" ht="11.25">
      <c r="A131" s="5">
        <v>130</v>
      </c>
      <c r="B131" s="5" t="s">
        <v>978</v>
      </c>
      <c r="C131" s="5" t="s">
        <v>154</v>
      </c>
      <c r="D131" s="5" t="s">
        <v>1421</v>
      </c>
      <c r="E131" s="5" t="s">
        <v>1422</v>
      </c>
      <c r="F131" s="5" t="s">
        <v>1423</v>
      </c>
      <c r="G131" s="5" t="s">
        <v>1041</v>
      </c>
      <c r="J131" s="5" t="s">
        <v>3059</v>
      </c>
    </row>
    <row r="132" spans="1:10" ht="11.25">
      <c r="A132" s="5">
        <v>131</v>
      </c>
      <c r="B132" s="5" t="s">
        <v>978</v>
      </c>
      <c r="C132" s="5" t="s">
        <v>154</v>
      </c>
      <c r="D132" s="5" t="s">
        <v>1424</v>
      </c>
      <c r="E132" s="5" t="s">
        <v>1425</v>
      </c>
      <c r="F132" s="5" t="s">
        <v>1426</v>
      </c>
      <c r="G132" s="5" t="s">
        <v>1427</v>
      </c>
      <c r="J132" s="5" t="s">
        <v>3059</v>
      </c>
    </row>
    <row r="133" spans="1:10" ht="11.25">
      <c r="A133" s="5">
        <v>132</v>
      </c>
      <c r="B133" s="5" t="s">
        <v>978</v>
      </c>
      <c r="C133" s="5" t="s">
        <v>154</v>
      </c>
      <c r="D133" s="5" t="s">
        <v>1428</v>
      </c>
      <c r="E133" s="5" t="s">
        <v>1429</v>
      </c>
      <c r="F133" s="5" t="s">
        <v>1430</v>
      </c>
      <c r="G133" s="5" t="s">
        <v>1431</v>
      </c>
      <c r="H133" s="5" t="s">
        <v>1432</v>
      </c>
      <c r="J133" s="5" t="s">
        <v>3059</v>
      </c>
    </row>
    <row r="134" spans="1:10" ht="11.25">
      <c r="A134" s="5">
        <v>133</v>
      </c>
      <c r="B134" s="5" t="s">
        <v>978</v>
      </c>
      <c r="C134" s="5" t="s">
        <v>154</v>
      </c>
      <c r="D134" s="5" t="s">
        <v>1433</v>
      </c>
      <c r="E134" s="5" t="s">
        <v>1434</v>
      </c>
      <c r="F134" s="5" t="s">
        <v>1435</v>
      </c>
      <c r="G134" s="5" t="s">
        <v>1029</v>
      </c>
      <c r="J134" s="5" t="s">
        <v>3059</v>
      </c>
    </row>
    <row r="135" spans="1:10" ht="11.25">
      <c r="A135" s="5">
        <v>134</v>
      </c>
      <c r="B135" s="5" t="s">
        <v>978</v>
      </c>
      <c r="C135" s="5" t="s">
        <v>154</v>
      </c>
      <c r="D135" s="5" t="s">
        <v>1436</v>
      </c>
      <c r="E135" s="5" t="s">
        <v>1437</v>
      </c>
      <c r="F135" s="5" t="s">
        <v>1438</v>
      </c>
      <c r="G135" s="5" t="s">
        <v>1410</v>
      </c>
      <c r="J135" s="5" t="s">
        <v>3059</v>
      </c>
    </row>
    <row r="136" spans="1:10" ht="11.25">
      <c r="A136" s="5">
        <v>135</v>
      </c>
      <c r="B136" s="5" t="s">
        <v>978</v>
      </c>
      <c r="C136" s="5" t="s">
        <v>154</v>
      </c>
      <c r="D136" s="5" t="s">
        <v>1439</v>
      </c>
      <c r="E136" s="5" t="s">
        <v>1440</v>
      </c>
      <c r="F136" s="5" t="s">
        <v>1441</v>
      </c>
      <c r="G136" s="5" t="s">
        <v>1037</v>
      </c>
      <c r="J136" s="5" t="s">
        <v>3059</v>
      </c>
    </row>
    <row r="137" spans="1:10" ht="11.25">
      <c r="A137" s="5">
        <v>136</v>
      </c>
      <c r="B137" s="5" t="s">
        <v>978</v>
      </c>
      <c r="C137" s="5" t="s">
        <v>154</v>
      </c>
      <c r="D137" s="5" t="s">
        <v>1442</v>
      </c>
      <c r="E137" s="5" t="s">
        <v>1443</v>
      </c>
      <c r="F137" s="5" t="s">
        <v>1444</v>
      </c>
      <c r="G137" s="5" t="s">
        <v>1088</v>
      </c>
      <c r="J137" s="5" t="s">
        <v>3059</v>
      </c>
    </row>
    <row r="138" spans="1:10" ht="11.25">
      <c r="A138" s="5">
        <v>137</v>
      </c>
      <c r="B138" s="5" t="s">
        <v>978</v>
      </c>
      <c r="C138" s="5" t="s">
        <v>154</v>
      </c>
      <c r="D138" s="5" t="s">
        <v>1445</v>
      </c>
      <c r="E138" s="5" t="s">
        <v>1446</v>
      </c>
      <c r="F138" s="5" t="s">
        <v>1447</v>
      </c>
      <c r="G138" s="5" t="s">
        <v>1448</v>
      </c>
      <c r="J138" s="5" t="s">
        <v>3059</v>
      </c>
    </row>
    <row r="139" spans="1:10" ht="11.25">
      <c r="A139" s="5">
        <v>138</v>
      </c>
      <c r="B139" s="5" t="s">
        <v>978</v>
      </c>
      <c r="C139" s="5" t="s">
        <v>154</v>
      </c>
      <c r="D139" s="5" t="s">
        <v>1449</v>
      </c>
      <c r="E139" s="5" t="s">
        <v>1450</v>
      </c>
      <c r="F139" s="5" t="s">
        <v>1451</v>
      </c>
      <c r="G139" s="5" t="s">
        <v>1029</v>
      </c>
      <c r="J139" s="5" t="s">
        <v>3059</v>
      </c>
    </row>
    <row r="140" spans="1:10" ht="11.25">
      <c r="A140" s="5">
        <v>139</v>
      </c>
      <c r="B140" s="5" t="s">
        <v>978</v>
      </c>
      <c r="C140" s="5" t="s">
        <v>154</v>
      </c>
      <c r="D140" s="5" t="s">
        <v>1452</v>
      </c>
      <c r="E140" s="5" t="s">
        <v>1453</v>
      </c>
      <c r="F140" s="5" t="s">
        <v>1454</v>
      </c>
      <c r="G140" s="5" t="s">
        <v>1062</v>
      </c>
      <c r="H140" s="5" t="s">
        <v>1455</v>
      </c>
      <c r="J140" s="5" t="s">
        <v>3059</v>
      </c>
    </row>
    <row r="141" spans="1:10" ht="11.25">
      <c r="A141" s="5">
        <v>140</v>
      </c>
      <c r="B141" s="5" t="s">
        <v>978</v>
      </c>
      <c r="C141" s="5" t="s">
        <v>154</v>
      </c>
      <c r="D141" s="5" t="s">
        <v>1456</v>
      </c>
      <c r="E141" s="5" t="s">
        <v>1457</v>
      </c>
      <c r="F141" s="5" t="s">
        <v>1458</v>
      </c>
      <c r="G141" s="5" t="s">
        <v>1459</v>
      </c>
      <c r="J141" s="5" t="s">
        <v>3059</v>
      </c>
    </row>
    <row r="142" spans="1:10" ht="11.25">
      <c r="A142" s="5">
        <v>141</v>
      </c>
      <c r="B142" s="5" t="s">
        <v>978</v>
      </c>
      <c r="C142" s="5" t="s">
        <v>154</v>
      </c>
      <c r="D142" s="5" t="s">
        <v>1460</v>
      </c>
      <c r="E142" s="5" t="s">
        <v>1461</v>
      </c>
      <c r="F142" s="5" t="s">
        <v>1462</v>
      </c>
      <c r="G142" s="5" t="s">
        <v>1463</v>
      </c>
      <c r="H142" s="5" t="s">
        <v>1464</v>
      </c>
      <c r="J142" s="5" t="s">
        <v>3059</v>
      </c>
    </row>
    <row r="143" spans="1:10" ht="11.25">
      <c r="A143" s="5">
        <v>142</v>
      </c>
      <c r="B143" s="5" t="s">
        <v>978</v>
      </c>
      <c r="C143" s="5" t="s">
        <v>154</v>
      </c>
      <c r="D143" s="5" t="s">
        <v>1465</v>
      </c>
      <c r="E143" s="5" t="s">
        <v>1466</v>
      </c>
      <c r="F143" s="5" t="s">
        <v>1467</v>
      </c>
      <c r="G143" s="5" t="s">
        <v>1468</v>
      </c>
      <c r="J143" s="5" t="s">
        <v>3059</v>
      </c>
    </row>
    <row r="144" spans="1:10" ht="11.25">
      <c r="A144" s="5">
        <v>143</v>
      </c>
      <c r="B144" s="5" t="s">
        <v>978</v>
      </c>
      <c r="C144" s="5" t="s">
        <v>154</v>
      </c>
      <c r="D144" s="5" t="s">
        <v>1469</v>
      </c>
      <c r="E144" s="5" t="s">
        <v>1470</v>
      </c>
      <c r="F144" s="5" t="s">
        <v>1471</v>
      </c>
      <c r="G144" s="5" t="s">
        <v>1029</v>
      </c>
      <c r="H144" s="5" t="s">
        <v>1472</v>
      </c>
      <c r="J144" s="5" t="s">
        <v>3059</v>
      </c>
    </row>
    <row r="145" spans="1:10" ht="11.25">
      <c r="A145" s="5">
        <v>144</v>
      </c>
      <c r="B145" s="5" t="s">
        <v>978</v>
      </c>
      <c r="C145" s="5" t="s">
        <v>154</v>
      </c>
      <c r="D145" s="5" t="s">
        <v>1473</v>
      </c>
      <c r="E145" s="5" t="s">
        <v>1474</v>
      </c>
      <c r="F145" s="5" t="s">
        <v>1475</v>
      </c>
      <c r="G145" s="5" t="s">
        <v>1476</v>
      </c>
      <c r="J145" s="5" t="s">
        <v>3059</v>
      </c>
    </row>
    <row r="146" spans="1:10" ht="11.25">
      <c r="A146" s="5">
        <v>145</v>
      </c>
      <c r="B146" s="5" t="s">
        <v>978</v>
      </c>
      <c r="C146" s="5" t="s">
        <v>154</v>
      </c>
      <c r="D146" s="5" t="s">
        <v>1477</v>
      </c>
      <c r="E146" s="5" t="s">
        <v>1478</v>
      </c>
      <c r="F146" s="5" t="s">
        <v>1479</v>
      </c>
      <c r="G146" s="5" t="s">
        <v>1187</v>
      </c>
      <c r="J146" s="5" t="s">
        <v>3059</v>
      </c>
    </row>
    <row r="147" spans="1:10" ht="11.25">
      <c r="A147" s="5">
        <v>146</v>
      </c>
      <c r="B147" s="5" t="s">
        <v>978</v>
      </c>
      <c r="C147" s="5" t="s">
        <v>154</v>
      </c>
      <c r="D147" s="5" t="s">
        <v>1480</v>
      </c>
      <c r="E147" s="5" t="s">
        <v>1481</v>
      </c>
      <c r="F147" s="5" t="s">
        <v>1482</v>
      </c>
      <c r="G147" s="5" t="s">
        <v>1483</v>
      </c>
      <c r="J147" s="5" t="s">
        <v>3059</v>
      </c>
    </row>
    <row r="148" spans="1:10" ht="11.25">
      <c r="A148" s="5">
        <v>147</v>
      </c>
      <c r="B148" s="5" t="s">
        <v>978</v>
      </c>
      <c r="C148" s="5" t="s">
        <v>154</v>
      </c>
      <c r="D148" s="5" t="s">
        <v>1484</v>
      </c>
      <c r="E148" s="5" t="s">
        <v>1485</v>
      </c>
      <c r="F148" s="5" t="s">
        <v>1486</v>
      </c>
      <c r="G148" s="5" t="s">
        <v>1088</v>
      </c>
      <c r="H148" s="5" t="s">
        <v>1487</v>
      </c>
      <c r="J148" s="5" t="s">
        <v>3059</v>
      </c>
    </row>
    <row r="149" spans="1:10" ht="11.25">
      <c r="A149" s="5">
        <v>148</v>
      </c>
      <c r="B149" s="5" t="s">
        <v>978</v>
      </c>
      <c r="C149" s="5" t="s">
        <v>154</v>
      </c>
      <c r="D149" s="5" t="s">
        <v>1488</v>
      </c>
      <c r="E149" s="5" t="s">
        <v>1489</v>
      </c>
      <c r="F149" s="5" t="s">
        <v>1490</v>
      </c>
      <c r="G149" s="5" t="s">
        <v>1491</v>
      </c>
      <c r="J149" s="5" t="s">
        <v>3059</v>
      </c>
    </row>
    <row r="150" spans="1:10" ht="11.25">
      <c r="A150" s="5">
        <v>149</v>
      </c>
      <c r="B150" s="5" t="s">
        <v>978</v>
      </c>
      <c r="C150" s="5" t="s">
        <v>154</v>
      </c>
      <c r="D150" s="5" t="s">
        <v>1492</v>
      </c>
      <c r="E150" s="5" t="s">
        <v>1493</v>
      </c>
      <c r="F150" s="5" t="s">
        <v>1494</v>
      </c>
      <c r="G150" s="5" t="s">
        <v>1495</v>
      </c>
      <c r="J150" s="5" t="s">
        <v>3059</v>
      </c>
    </row>
    <row r="151" spans="1:10" ht="11.25">
      <c r="A151" s="5">
        <v>150</v>
      </c>
      <c r="B151" s="5" t="s">
        <v>978</v>
      </c>
      <c r="C151" s="5" t="s">
        <v>154</v>
      </c>
      <c r="D151" s="5" t="s">
        <v>1496</v>
      </c>
      <c r="E151" s="5" t="s">
        <v>1497</v>
      </c>
      <c r="F151" s="5" t="s">
        <v>1498</v>
      </c>
      <c r="G151" s="5" t="s">
        <v>1495</v>
      </c>
      <c r="J151" s="5" t="s">
        <v>3059</v>
      </c>
    </row>
    <row r="152" spans="1:10" ht="11.25">
      <c r="A152" s="5">
        <v>151</v>
      </c>
      <c r="B152" s="5" t="s">
        <v>978</v>
      </c>
      <c r="C152" s="5" t="s">
        <v>154</v>
      </c>
      <c r="D152" s="5" t="s">
        <v>1499</v>
      </c>
      <c r="E152" s="5" t="s">
        <v>1500</v>
      </c>
      <c r="F152" s="5" t="s">
        <v>1501</v>
      </c>
      <c r="G152" s="5" t="s">
        <v>1495</v>
      </c>
      <c r="J152" s="5" t="s">
        <v>3059</v>
      </c>
    </row>
    <row r="153" spans="1:10" ht="11.25">
      <c r="A153" s="5">
        <v>152</v>
      </c>
      <c r="B153" s="5" t="s">
        <v>978</v>
      </c>
      <c r="C153" s="5" t="s">
        <v>154</v>
      </c>
      <c r="D153" s="5" t="s">
        <v>1502</v>
      </c>
      <c r="E153" s="5" t="s">
        <v>1503</v>
      </c>
      <c r="F153" s="5" t="s">
        <v>1504</v>
      </c>
      <c r="G153" s="5" t="s">
        <v>1495</v>
      </c>
      <c r="J153" s="5" t="s">
        <v>3059</v>
      </c>
    </row>
    <row r="154" spans="1:10" ht="11.25">
      <c r="A154" s="5">
        <v>153</v>
      </c>
      <c r="B154" s="5" t="s">
        <v>978</v>
      </c>
      <c r="C154" s="5" t="s">
        <v>154</v>
      </c>
      <c r="D154" s="5" t="s">
        <v>1505</v>
      </c>
      <c r="E154" s="5" t="s">
        <v>1506</v>
      </c>
      <c r="F154" s="5" t="s">
        <v>1507</v>
      </c>
      <c r="G154" s="5" t="s">
        <v>1495</v>
      </c>
      <c r="J154" s="5" t="s">
        <v>3059</v>
      </c>
    </row>
    <row r="155" spans="1:10" ht="11.25">
      <c r="A155" s="5">
        <v>154</v>
      </c>
      <c r="B155" s="5" t="s">
        <v>978</v>
      </c>
      <c r="C155" s="5" t="s">
        <v>154</v>
      </c>
      <c r="D155" s="5" t="s">
        <v>1508</v>
      </c>
      <c r="E155" s="5" t="s">
        <v>1509</v>
      </c>
      <c r="F155" s="5" t="s">
        <v>1510</v>
      </c>
      <c r="G155" s="5" t="s">
        <v>1495</v>
      </c>
      <c r="J155" s="5" t="s">
        <v>3059</v>
      </c>
    </row>
    <row r="156" spans="1:10" ht="11.25">
      <c r="A156" s="5">
        <v>155</v>
      </c>
      <c r="B156" s="5" t="s">
        <v>978</v>
      </c>
      <c r="C156" s="5" t="s">
        <v>154</v>
      </c>
      <c r="D156" s="5" t="s">
        <v>1511</v>
      </c>
      <c r="E156" s="5" t="s">
        <v>1512</v>
      </c>
      <c r="F156" s="5" t="s">
        <v>1513</v>
      </c>
      <c r="G156" s="5" t="s">
        <v>1495</v>
      </c>
      <c r="J156" s="5" t="s">
        <v>3059</v>
      </c>
    </row>
    <row r="157" spans="1:10" ht="11.25">
      <c r="A157" s="5">
        <v>156</v>
      </c>
      <c r="B157" s="5" t="s">
        <v>978</v>
      </c>
      <c r="C157" s="5" t="s">
        <v>154</v>
      </c>
      <c r="D157" s="5" t="s">
        <v>1514</v>
      </c>
      <c r="E157" s="5" t="s">
        <v>1515</v>
      </c>
      <c r="F157" s="5" t="s">
        <v>1516</v>
      </c>
      <c r="G157" s="5" t="s">
        <v>1495</v>
      </c>
      <c r="J157" s="5" t="s">
        <v>3059</v>
      </c>
    </row>
    <row r="158" spans="1:10" ht="11.25">
      <c r="A158" s="5">
        <v>157</v>
      </c>
      <c r="B158" s="5" t="s">
        <v>978</v>
      </c>
      <c r="C158" s="5" t="s">
        <v>154</v>
      </c>
      <c r="D158" s="5" t="s">
        <v>1517</v>
      </c>
      <c r="E158" s="5" t="s">
        <v>1518</v>
      </c>
      <c r="F158" s="5" t="s">
        <v>1519</v>
      </c>
      <c r="G158" s="5" t="s">
        <v>1495</v>
      </c>
      <c r="J158" s="5" t="s">
        <v>3059</v>
      </c>
    </row>
    <row r="159" spans="1:10" ht="11.25">
      <c r="A159" s="5">
        <v>158</v>
      </c>
      <c r="B159" s="5" t="s">
        <v>978</v>
      </c>
      <c r="C159" s="5" t="s">
        <v>154</v>
      </c>
      <c r="D159" s="5" t="s">
        <v>1520</v>
      </c>
      <c r="E159" s="5" t="s">
        <v>1521</v>
      </c>
      <c r="F159" s="5" t="s">
        <v>1522</v>
      </c>
      <c r="G159" s="5" t="s">
        <v>1495</v>
      </c>
      <c r="H159" s="5" t="s">
        <v>1523</v>
      </c>
      <c r="J159" s="5" t="s">
        <v>3059</v>
      </c>
    </row>
    <row r="160" spans="1:10" ht="11.25">
      <c r="A160" s="5">
        <v>159</v>
      </c>
      <c r="B160" s="5" t="s">
        <v>978</v>
      </c>
      <c r="C160" s="5" t="s">
        <v>154</v>
      </c>
      <c r="D160" s="5" t="s">
        <v>1524</v>
      </c>
      <c r="E160" s="5" t="s">
        <v>1525</v>
      </c>
      <c r="F160" s="5" t="s">
        <v>1526</v>
      </c>
      <c r="G160" s="5" t="s">
        <v>1495</v>
      </c>
      <c r="H160" s="5" t="s">
        <v>1527</v>
      </c>
      <c r="J160" s="5" t="s">
        <v>3059</v>
      </c>
    </row>
    <row r="161" spans="1:10" ht="11.25">
      <c r="A161" s="5">
        <v>160</v>
      </c>
      <c r="B161" s="5" t="s">
        <v>978</v>
      </c>
      <c r="C161" s="5" t="s">
        <v>154</v>
      </c>
      <c r="D161" s="5" t="s">
        <v>1528</v>
      </c>
      <c r="E161" s="5" t="s">
        <v>1529</v>
      </c>
      <c r="F161" s="5" t="s">
        <v>1530</v>
      </c>
      <c r="G161" s="5" t="s">
        <v>1495</v>
      </c>
      <c r="J161" s="5" t="s">
        <v>3059</v>
      </c>
    </row>
    <row r="162" spans="1:10" ht="11.25">
      <c r="A162" s="5">
        <v>161</v>
      </c>
      <c r="B162" s="5" t="s">
        <v>978</v>
      </c>
      <c r="C162" s="5" t="s">
        <v>154</v>
      </c>
      <c r="D162" s="5" t="s">
        <v>1531</v>
      </c>
      <c r="E162" s="5" t="s">
        <v>1532</v>
      </c>
      <c r="F162" s="5" t="s">
        <v>1533</v>
      </c>
      <c r="G162" s="5" t="s">
        <v>1495</v>
      </c>
      <c r="J162" s="5" t="s">
        <v>3059</v>
      </c>
    </row>
    <row r="163" spans="1:10" ht="11.25">
      <c r="A163" s="5">
        <v>162</v>
      </c>
      <c r="B163" s="5" t="s">
        <v>978</v>
      </c>
      <c r="C163" s="5" t="s">
        <v>154</v>
      </c>
      <c r="D163" s="5" t="s">
        <v>1534</v>
      </c>
      <c r="E163" s="5" t="s">
        <v>1535</v>
      </c>
      <c r="F163" s="5" t="s">
        <v>1536</v>
      </c>
      <c r="G163" s="5" t="s">
        <v>1495</v>
      </c>
      <c r="H163" s="5" t="s">
        <v>1537</v>
      </c>
      <c r="J163" s="5" t="s">
        <v>3059</v>
      </c>
    </row>
    <row r="164" spans="1:10" ht="11.25">
      <c r="A164" s="5">
        <v>163</v>
      </c>
      <c r="B164" s="5" t="s">
        <v>978</v>
      </c>
      <c r="C164" s="5" t="s">
        <v>154</v>
      </c>
      <c r="D164" s="5" t="s">
        <v>1538</v>
      </c>
      <c r="E164" s="5" t="s">
        <v>1539</v>
      </c>
      <c r="F164" s="5" t="s">
        <v>1540</v>
      </c>
      <c r="G164" s="5" t="s">
        <v>1495</v>
      </c>
      <c r="J164" s="5" t="s">
        <v>3059</v>
      </c>
    </row>
    <row r="165" spans="1:10" ht="11.25">
      <c r="A165" s="5">
        <v>164</v>
      </c>
      <c r="B165" s="5" t="s">
        <v>978</v>
      </c>
      <c r="C165" s="5" t="s">
        <v>154</v>
      </c>
      <c r="D165" s="5" t="s">
        <v>1541</v>
      </c>
      <c r="E165" s="5" t="s">
        <v>1542</v>
      </c>
      <c r="F165" s="5" t="s">
        <v>1543</v>
      </c>
      <c r="G165" s="5" t="s">
        <v>1495</v>
      </c>
      <c r="H165" s="5" t="s">
        <v>1544</v>
      </c>
      <c r="J165" s="5" t="s">
        <v>3059</v>
      </c>
    </row>
    <row r="166" spans="1:10" ht="11.25">
      <c r="A166" s="5">
        <v>165</v>
      </c>
      <c r="B166" s="5" t="s">
        <v>978</v>
      </c>
      <c r="C166" s="5" t="s">
        <v>154</v>
      </c>
      <c r="D166" s="5" t="s">
        <v>1545</v>
      </c>
      <c r="E166" s="5" t="s">
        <v>1546</v>
      </c>
      <c r="F166" s="5" t="s">
        <v>1547</v>
      </c>
      <c r="G166" s="5" t="s">
        <v>1495</v>
      </c>
      <c r="J166" s="5" t="s">
        <v>3059</v>
      </c>
    </row>
    <row r="167" spans="1:10" ht="11.25">
      <c r="A167" s="5">
        <v>166</v>
      </c>
      <c r="B167" s="5" t="s">
        <v>978</v>
      </c>
      <c r="C167" s="5" t="s">
        <v>154</v>
      </c>
      <c r="D167" s="5" t="s">
        <v>1548</v>
      </c>
      <c r="E167" s="5" t="s">
        <v>1549</v>
      </c>
      <c r="F167" s="5" t="s">
        <v>1550</v>
      </c>
      <c r="G167" s="5" t="s">
        <v>1495</v>
      </c>
      <c r="J167" s="5" t="s">
        <v>3059</v>
      </c>
    </row>
    <row r="168" spans="1:10" ht="11.25">
      <c r="A168" s="5">
        <v>167</v>
      </c>
      <c r="B168" s="5" t="s">
        <v>978</v>
      </c>
      <c r="C168" s="5" t="s">
        <v>154</v>
      </c>
      <c r="D168" s="5" t="s">
        <v>1551</v>
      </c>
      <c r="E168" s="5" t="s">
        <v>1552</v>
      </c>
      <c r="F168" s="5" t="s">
        <v>1553</v>
      </c>
      <c r="G168" s="5" t="s">
        <v>1554</v>
      </c>
      <c r="J168" s="5" t="s">
        <v>3059</v>
      </c>
    </row>
    <row r="169" spans="1:10" ht="11.25">
      <c r="A169" s="5">
        <v>168</v>
      </c>
      <c r="B169" s="5" t="s">
        <v>978</v>
      </c>
      <c r="C169" s="5" t="s">
        <v>154</v>
      </c>
      <c r="D169" s="5" t="s">
        <v>1555</v>
      </c>
      <c r="E169" s="5" t="s">
        <v>1556</v>
      </c>
      <c r="F169" s="5" t="s">
        <v>1557</v>
      </c>
      <c r="G169" s="5" t="s">
        <v>1100</v>
      </c>
      <c r="J169" s="5" t="s">
        <v>3059</v>
      </c>
    </row>
    <row r="170" spans="1:10" ht="11.25">
      <c r="A170" s="5">
        <v>169</v>
      </c>
      <c r="B170" s="5" t="s">
        <v>978</v>
      </c>
      <c r="C170" s="5" t="s">
        <v>154</v>
      </c>
      <c r="D170" s="5" t="s">
        <v>1558</v>
      </c>
      <c r="E170" s="5" t="s">
        <v>1559</v>
      </c>
      <c r="F170" s="5" t="s">
        <v>1560</v>
      </c>
      <c r="G170" s="5" t="s">
        <v>1561</v>
      </c>
      <c r="J170" s="5" t="s">
        <v>3059</v>
      </c>
    </row>
    <row r="171" spans="1:10" ht="11.25">
      <c r="A171" s="5">
        <v>170</v>
      </c>
      <c r="B171" s="5" t="s">
        <v>978</v>
      </c>
      <c r="C171" s="5" t="s">
        <v>154</v>
      </c>
      <c r="D171" s="5" t="s">
        <v>1562</v>
      </c>
      <c r="E171" s="5" t="s">
        <v>1563</v>
      </c>
      <c r="F171" s="5" t="s">
        <v>1564</v>
      </c>
      <c r="G171" s="5" t="s">
        <v>1387</v>
      </c>
      <c r="J171" s="5" t="s">
        <v>3059</v>
      </c>
    </row>
    <row r="172" spans="1:10" ht="11.25">
      <c r="A172" s="5">
        <v>171</v>
      </c>
      <c r="B172" s="5" t="s">
        <v>978</v>
      </c>
      <c r="C172" s="5" t="s">
        <v>154</v>
      </c>
      <c r="D172" s="5" t="s">
        <v>1565</v>
      </c>
      <c r="E172" s="5" t="s">
        <v>1566</v>
      </c>
      <c r="F172" s="5" t="s">
        <v>1567</v>
      </c>
      <c r="G172" s="5" t="s">
        <v>1281</v>
      </c>
      <c r="J172" s="5" t="s">
        <v>3059</v>
      </c>
    </row>
    <row r="173" spans="1:10" ht="11.25">
      <c r="A173" s="5">
        <v>172</v>
      </c>
      <c r="B173" s="5" t="s">
        <v>978</v>
      </c>
      <c r="C173" s="5" t="s">
        <v>154</v>
      </c>
      <c r="D173" s="5" t="s">
        <v>1568</v>
      </c>
      <c r="E173" s="5" t="s">
        <v>1569</v>
      </c>
      <c r="F173" s="5" t="s">
        <v>1570</v>
      </c>
      <c r="G173" s="5" t="s">
        <v>1058</v>
      </c>
      <c r="J173" s="5" t="s">
        <v>3059</v>
      </c>
    </row>
    <row r="174" spans="1:10" ht="11.25">
      <c r="A174" s="5">
        <v>173</v>
      </c>
      <c r="B174" s="5" t="s">
        <v>978</v>
      </c>
      <c r="C174" s="5" t="s">
        <v>154</v>
      </c>
      <c r="D174" s="5" t="s">
        <v>1571</v>
      </c>
      <c r="E174" s="5" t="s">
        <v>1572</v>
      </c>
      <c r="F174" s="5" t="s">
        <v>1573</v>
      </c>
      <c r="G174" s="5" t="s">
        <v>1013</v>
      </c>
      <c r="J174" s="5" t="s">
        <v>3059</v>
      </c>
    </row>
    <row r="175" spans="1:10" ht="11.25">
      <c r="A175" s="5">
        <v>174</v>
      </c>
      <c r="B175" s="5" t="s">
        <v>978</v>
      </c>
      <c r="C175" s="5" t="s">
        <v>154</v>
      </c>
      <c r="D175" s="5" t="s">
        <v>1574</v>
      </c>
      <c r="E175" s="5" t="s">
        <v>1575</v>
      </c>
      <c r="F175" s="5" t="s">
        <v>1576</v>
      </c>
      <c r="G175" s="5" t="s">
        <v>1013</v>
      </c>
      <c r="J175" s="5" t="s">
        <v>3059</v>
      </c>
    </row>
    <row r="176" spans="1:10" ht="11.25">
      <c r="A176" s="5">
        <v>175</v>
      </c>
      <c r="B176" s="5" t="s">
        <v>978</v>
      </c>
      <c r="C176" s="5" t="s">
        <v>154</v>
      </c>
      <c r="D176" s="5" t="s">
        <v>1577</v>
      </c>
      <c r="E176" s="5" t="s">
        <v>1578</v>
      </c>
      <c r="F176" s="5" t="s">
        <v>1579</v>
      </c>
      <c r="G176" s="5" t="s">
        <v>1281</v>
      </c>
      <c r="J176" s="5" t="s">
        <v>3059</v>
      </c>
    </row>
    <row r="177" spans="1:10" ht="11.25">
      <c r="A177" s="5">
        <v>176</v>
      </c>
      <c r="B177" s="5" t="s">
        <v>978</v>
      </c>
      <c r="C177" s="5" t="s">
        <v>154</v>
      </c>
      <c r="D177" s="5" t="s">
        <v>1580</v>
      </c>
      <c r="E177" s="5" t="s">
        <v>1581</v>
      </c>
      <c r="F177" s="5" t="s">
        <v>1582</v>
      </c>
      <c r="G177" s="5" t="s">
        <v>1583</v>
      </c>
      <c r="J177" s="5" t="s">
        <v>3059</v>
      </c>
    </row>
    <row r="178" spans="1:10" ht="11.25">
      <c r="A178" s="5">
        <v>177</v>
      </c>
      <c r="B178" s="5" t="s">
        <v>978</v>
      </c>
      <c r="C178" s="5" t="s">
        <v>154</v>
      </c>
      <c r="D178" s="5" t="s">
        <v>1584</v>
      </c>
      <c r="E178" s="5" t="s">
        <v>1585</v>
      </c>
      <c r="F178" s="5" t="s">
        <v>1586</v>
      </c>
      <c r="G178" s="5" t="s">
        <v>1058</v>
      </c>
      <c r="J178" s="5" t="s">
        <v>3059</v>
      </c>
    </row>
    <row r="179" spans="1:10" ht="11.25">
      <c r="A179" s="5">
        <v>178</v>
      </c>
      <c r="B179" s="5" t="s">
        <v>978</v>
      </c>
      <c r="C179" s="5" t="s">
        <v>154</v>
      </c>
      <c r="D179" s="5" t="s">
        <v>1587</v>
      </c>
      <c r="E179" s="5" t="s">
        <v>1588</v>
      </c>
      <c r="F179" s="5" t="s">
        <v>1589</v>
      </c>
      <c r="G179" s="5" t="s">
        <v>1431</v>
      </c>
      <c r="H179" s="5" t="s">
        <v>1590</v>
      </c>
      <c r="J179" s="5" t="s">
        <v>3059</v>
      </c>
    </row>
    <row r="180" spans="1:10" ht="11.25">
      <c r="A180" s="5">
        <v>179</v>
      </c>
      <c r="B180" s="5" t="s">
        <v>978</v>
      </c>
      <c r="C180" s="5" t="s">
        <v>154</v>
      </c>
      <c r="D180" s="5" t="s">
        <v>1591</v>
      </c>
      <c r="E180" s="5" t="s">
        <v>1592</v>
      </c>
      <c r="F180" s="5" t="s">
        <v>1593</v>
      </c>
      <c r="G180" s="5" t="s">
        <v>1273</v>
      </c>
      <c r="J180" s="5" t="s">
        <v>3059</v>
      </c>
    </row>
    <row r="181" spans="1:10" ht="11.25">
      <c r="A181" s="5">
        <v>180</v>
      </c>
      <c r="B181" s="5" t="s">
        <v>978</v>
      </c>
      <c r="C181" s="5" t="s">
        <v>154</v>
      </c>
      <c r="D181" s="5" t="s">
        <v>1594</v>
      </c>
      <c r="E181" s="5" t="s">
        <v>1595</v>
      </c>
      <c r="F181" s="5" t="s">
        <v>1596</v>
      </c>
      <c r="G181" s="5" t="s">
        <v>1004</v>
      </c>
      <c r="J181" s="5" t="s">
        <v>3059</v>
      </c>
    </row>
    <row r="182" spans="1:10" ht="11.25">
      <c r="A182" s="5">
        <v>181</v>
      </c>
      <c r="B182" s="5" t="s">
        <v>978</v>
      </c>
      <c r="C182" s="5" t="s">
        <v>154</v>
      </c>
      <c r="D182" s="5" t="s">
        <v>1597</v>
      </c>
      <c r="E182" s="5" t="s">
        <v>1598</v>
      </c>
      <c r="F182" s="5" t="s">
        <v>1599</v>
      </c>
      <c r="G182" s="5" t="s">
        <v>1600</v>
      </c>
      <c r="J182" s="5" t="s">
        <v>3059</v>
      </c>
    </row>
    <row r="183" spans="1:10" ht="11.25">
      <c r="A183" s="5">
        <v>182</v>
      </c>
      <c r="B183" s="5" t="s">
        <v>978</v>
      </c>
      <c r="C183" s="5" t="s">
        <v>154</v>
      </c>
      <c r="D183" s="5" t="s">
        <v>1601</v>
      </c>
      <c r="E183" s="5" t="s">
        <v>1602</v>
      </c>
      <c r="F183" s="5" t="s">
        <v>1603</v>
      </c>
      <c r="G183" s="5" t="s">
        <v>1604</v>
      </c>
      <c r="J183" s="5" t="s">
        <v>3059</v>
      </c>
    </row>
    <row r="184" spans="1:10" ht="11.25">
      <c r="A184" s="5">
        <v>183</v>
      </c>
      <c r="B184" s="5" t="s">
        <v>978</v>
      </c>
      <c r="C184" s="5" t="s">
        <v>154</v>
      </c>
      <c r="D184" s="5" t="s">
        <v>1605</v>
      </c>
      <c r="E184" s="5" t="s">
        <v>1606</v>
      </c>
      <c r="F184" s="5" t="s">
        <v>1607</v>
      </c>
      <c r="G184" s="5" t="s">
        <v>1608</v>
      </c>
      <c r="J184" s="5" t="s">
        <v>3059</v>
      </c>
    </row>
    <row r="185" spans="1:10" ht="11.25">
      <c r="A185" s="5">
        <v>184</v>
      </c>
      <c r="B185" s="5" t="s">
        <v>978</v>
      </c>
      <c r="C185" s="5" t="s">
        <v>154</v>
      </c>
      <c r="D185" s="5" t="s">
        <v>1609</v>
      </c>
      <c r="E185" s="5" t="s">
        <v>1610</v>
      </c>
      <c r="F185" s="5" t="s">
        <v>1611</v>
      </c>
      <c r="G185" s="5" t="s">
        <v>1612</v>
      </c>
      <c r="J185" s="5" t="s">
        <v>3059</v>
      </c>
    </row>
    <row r="186" spans="1:10" ht="11.25">
      <c r="A186" s="5">
        <v>185</v>
      </c>
      <c r="B186" s="5" t="s">
        <v>978</v>
      </c>
      <c r="C186" s="5" t="s">
        <v>154</v>
      </c>
      <c r="D186" s="5" t="s">
        <v>1613</v>
      </c>
      <c r="E186" s="5" t="s">
        <v>1614</v>
      </c>
      <c r="F186" s="5" t="s">
        <v>1615</v>
      </c>
      <c r="G186" s="5" t="s">
        <v>1387</v>
      </c>
      <c r="H186" s="5" t="s">
        <v>1616</v>
      </c>
      <c r="J186" s="5" t="s">
        <v>3059</v>
      </c>
    </row>
    <row r="187" spans="1:10" ht="11.25">
      <c r="A187" s="5">
        <v>186</v>
      </c>
      <c r="B187" s="5" t="s">
        <v>978</v>
      </c>
      <c r="C187" s="5" t="s">
        <v>154</v>
      </c>
      <c r="D187" s="5" t="s">
        <v>1617</v>
      </c>
      <c r="E187" s="5" t="s">
        <v>1618</v>
      </c>
      <c r="F187" s="5" t="s">
        <v>1619</v>
      </c>
      <c r="G187" s="5" t="s">
        <v>1387</v>
      </c>
      <c r="H187" s="5" t="s">
        <v>1620</v>
      </c>
      <c r="J187" s="5" t="s">
        <v>3059</v>
      </c>
    </row>
    <row r="188" spans="1:10" ht="11.25">
      <c r="A188" s="5">
        <v>187</v>
      </c>
      <c r="B188" s="5" t="s">
        <v>978</v>
      </c>
      <c r="C188" s="5" t="s">
        <v>154</v>
      </c>
      <c r="D188" s="5" t="s">
        <v>1621</v>
      </c>
      <c r="E188" s="5" t="s">
        <v>1622</v>
      </c>
      <c r="F188" s="5" t="s">
        <v>1623</v>
      </c>
      <c r="G188" s="5" t="s">
        <v>1387</v>
      </c>
      <c r="H188" s="5" t="s">
        <v>1624</v>
      </c>
      <c r="J188" s="5" t="s">
        <v>3059</v>
      </c>
    </row>
    <row r="189" spans="1:10" ht="11.25">
      <c r="A189" s="5">
        <v>188</v>
      </c>
      <c r="B189" s="5" t="s">
        <v>978</v>
      </c>
      <c r="C189" s="5" t="s">
        <v>154</v>
      </c>
      <c r="D189" s="5" t="s">
        <v>1625</v>
      </c>
      <c r="E189" s="5" t="s">
        <v>1626</v>
      </c>
      <c r="F189" s="5" t="s">
        <v>1627</v>
      </c>
      <c r="G189" s="5" t="s">
        <v>1387</v>
      </c>
      <c r="H189" s="5" t="s">
        <v>1628</v>
      </c>
      <c r="J189" s="5" t="s">
        <v>3059</v>
      </c>
    </row>
    <row r="190" spans="1:10" ht="11.25">
      <c r="A190" s="5">
        <v>189</v>
      </c>
      <c r="B190" s="5" t="s">
        <v>978</v>
      </c>
      <c r="C190" s="5" t="s">
        <v>154</v>
      </c>
      <c r="D190" s="5" t="s">
        <v>1629</v>
      </c>
      <c r="E190" s="5" t="s">
        <v>1630</v>
      </c>
      <c r="F190" s="5" t="s">
        <v>1631</v>
      </c>
      <c r="G190" s="5" t="s">
        <v>1387</v>
      </c>
      <c r="J190" s="5" t="s">
        <v>3059</v>
      </c>
    </row>
    <row r="191" spans="1:10" ht="11.25">
      <c r="A191" s="5">
        <v>190</v>
      </c>
      <c r="B191" s="5" t="s">
        <v>978</v>
      </c>
      <c r="C191" s="5" t="s">
        <v>154</v>
      </c>
      <c r="D191" s="5" t="s">
        <v>1632</v>
      </c>
      <c r="E191" s="5" t="s">
        <v>1633</v>
      </c>
      <c r="F191" s="5" t="s">
        <v>1634</v>
      </c>
      <c r="G191" s="5" t="s">
        <v>1612</v>
      </c>
      <c r="J191" s="5" t="s">
        <v>3059</v>
      </c>
    </row>
    <row r="192" spans="1:10" ht="11.25">
      <c r="A192" s="5">
        <v>191</v>
      </c>
      <c r="B192" s="5" t="s">
        <v>978</v>
      </c>
      <c r="C192" s="5" t="s">
        <v>154</v>
      </c>
      <c r="D192" s="5" t="s">
        <v>1635</v>
      </c>
      <c r="E192" s="5" t="s">
        <v>1636</v>
      </c>
      <c r="F192" s="5" t="s">
        <v>1637</v>
      </c>
      <c r="G192" s="5" t="s">
        <v>1612</v>
      </c>
      <c r="J192" s="5" t="s">
        <v>3059</v>
      </c>
    </row>
    <row r="193" spans="1:10" ht="11.25">
      <c r="A193" s="5">
        <v>192</v>
      </c>
      <c r="B193" s="5" t="s">
        <v>978</v>
      </c>
      <c r="C193" s="5" t="s">
        <v>154</v>
      </c>
      <c r="D193" s="5" t="s">
        <v>1638</v>
      </c>
      <c r="E193" s="5" t="s">
        <v>1639</v>
      </c>
      <c r="F193" s="5" t="s">
        <v>1640</v>
      </c>
      <c r="G193" s="5" t="s">
        <v>1612</v>
      </c>
      <c r="J193" s="5" t="s">
        <v>3059</v>
      </c>
    </row>
    <row r="194" spans="1:10" ht="11.25">
      <c r="A194" s="5">
        <v>193</v>
      </c>
      <c r="B194" s="5" t="s">
        <v>978</v>
      </c>
      <c r="C194" s="5" t="s">
        <v>154</v>
      </c>
      <c r="D194" s="5" t="s">
        <v>1641</v>
      </c>
      <c r="E194" s="5" t="s">
        <v>1642</v>
      </c>
      <c r="F194" s="5" t="s">
        <v>1643</v>
      </c>
      <c r="G194" s="5" t="s">
        <v>1583</v>
      </c>
      <c r="H194" s="5" t="s">
        <v>1644</v>
      </c>
      <c r="J194" s="5" t="s">
        <v>3059</v>
      </c>
    </row>
    <row r="195" spans="1:10" ht="11.25">
      <c r="A195" s="5">
        <v>194</v>
      </c>
      <c r="B195" s="5" t="s">
        <v>978</v>
      </c>
      <c r="C195" s="5" t="s">
        <v>154</v>
      </c>
      <c r="D195" s="5" t="s">
        <v>1645</v>
      </c>
      <c r="E195" s="5" t="s">
        <v>1646</v>
      </c>
      <c r="F195" s="5" t="s">
        <v>1647</v>
      </c>
      <c r="G195" s="5" t="s">
        <v>1583</v>
      </c>
      <c r="J195" s="5" t="s">
        <v>3059</v>
      </c>
    </row>
    <row r="196" spans="1:10" ht="11.25">
      <c r="A196" s="5">
        <v>195</v>
      </c>
      <c r="B196" s="5" t="s">
        <v>978</v>
      </c>
      <c r="C196" s="5" t="s">
        <v>154</v>
      </c>
      <c r="D196" s="5" t="s">
        <v>1648</v>
      </c>
      <c r="E196" s="5" t="s">
        <v>1649</v>
      </c>
      <c r="F196" s="5" t="s">
        <v>1650</v>
      </c>
      <c r="G196" s="5" t="s">
        <v>1025</v>
      </c>
      <c r="H196" s="5" t="s">
        <v>1651</v>
      </c>
      <c r="J196" s="5" t="s">
        <v>3059</v>
      </c>
    </row>
    <row r="197" spans="1:10" ht="11.25">
      <c r="A197" s="5">
        <v>196</v>
      </c>
      <c r="B197" s="5" t="s">
        <v>978</v>
      </c>
      <c r="C197" s="5" t="s">
        <v>154</v>
      </c>
      <c r="D197" s="5" t="s">
        <v>1652</v>
      </c>
      <c r="E197" s="5" t="s">
        <v>1653</v>
      </c>
      <c r="F197" s="5" t="s">
        <v>1654</v>
      </c>
      <c r="G197" s="5" t="s">
        <v>1281</v>
      </c>
      <c r="J197" s="5" t="s">
        <v>3059</v>
      </c>
    </row>
    <row r="198" spans="1:10" ht="11.25">
      <c r="A198" s="5">
        <v>197</v>
      </c>
      <c r="B198" s="5" t="s">
        <v>978</v>
      </c>
      <c r="C198" s="5" t="s">
        <v>154</v>
      </c>
      <c r="D198" s="5" t="s">
        <v>1655</v>
      </c>
      <c r="E198" s="5" t="s">
        <v>1656</v>
      </c>
      <c r="F198" s="5" t="s">
        <v>1657</v>
      </c>
      <c r="G198" s="5" t="s">
        <v>1053</v>
      </c>
      <c r="H198" s="5" t="s">
        <v>1658</v>
      </c>
      <c r="J198" s="5" t="s">
        <v>3059</v>
      </c>
    </row>
    <row r="199" spans="1:10" ht="11.25">
      <c r="A199" s="5">
        <v>198</v>
      </c>
      <c r="B199" s="5" t="s">
        <v>978</v>
      </c>
      <c r="C199" s="5" t="s">
        <v>154</v>
      </c>
      <c r="D199" s="5" t="s">
        <v>1659</v>
      </c>
      <c r="E199" s="5" t="s">
        <v>1660</v>
      </c>
      <c r="F199" s="5" t="s">
        <v>1661</v>
      </c>
      <c r="G199" s="5" t="s">
        <v>1281</v>
      </c>
      <c r="J199" s="5" t="s">
        <v>3059</v>
      </c>
    </row>
    <row r="200" spans="1:10" ht="11.25">
      <c r="A200" s="5">
        <v>199</v>
      </c>
      <c r="B200" s="5" t="s">
        <v>978</v>
      </c>
      <c r="C200" s="5" t="s">
        <v>154</v>
      </c>
      <c r="D200" s="5" t="s">
        <v>1662</v>
      </c>
      <c r="E200" s="5" t="s">
        <v>1663</v>
      </c>
      <c r="F200" s="5" t="s">
        <v>1664</v>
      </c>
      <c r="G200" s="5" t="s">
        <v>1013</v>
      </c>
      <c r="H200" s="5" t="s">
        <v>1665</v>
      </c>
      <c r="J200" s="5" t="s">
        <v>3059</v>
      </c>
    </row>
    <row r="201" spans="1:10" ht="11.25">
      <c r="A201" s="5">
        <v>200</v>
      </c>
      <c r="B201" s="5" t="s">
        <v>978</v>
      </c>
      <c r="C201" s="5" t="s">
        <v>154</v>
      </c>
      <c r="D201" s="5" t="s">
        <v>1666</v>
      </c>
      <c r="E201" s="5" t="s">
        <v>1667</v>
      </c>
      <c r="F201" s="5" t="s">
        <v>1668</v>
      </c>
      <c r="G201" s="5" t="s">
        <v>1583</v>
      </c>
      <c r="H201" s="5" t="s">
        <v>1669</v>
      </c>
      <c r="J201" s="5" t="s">
        <v>3059</v>
      </c>
    </row>
    <row r="202" spans="1:10" ht="11.25">
      <c r="A202" s="5">
        <v>201</v>
      </c>
      <c r="B202" s="5" t="s">
        <v>978</v>
      </c>
      <c r="C202" s="5" t="s">
        <v>154</v>
      </c>
      <c r="D202" s="5" t="s">
        <v>1670</v>
      </c>
      <c r="E202" s="5" t="s">
        <v>1671</v>
      </c>
      <c r="F202" s="5" t="s">
        <v>1672</v>
      </c>
      <c r="G202" s="5" t="s">
        <v>1673</v>
      </c>
      <c r="J202" s="5" t="s">
        <v>3059</v>
      </c>
    </row>
    <row r="203" spans="1:10" ht="11.25">
      <c r="A203" s="5">
        <v>202</v>
      </c>
      <c r="B203" s="5" t="s">
        <v>978</v>
      </c>
      <c r="C203" s="5" t="s">
        <v>154</v>
      </c>
      <c r="D203" s="5" t="s">
        <v>1674</v>
      </c>
      <c r="E203" s="5" t="s">
        <v>1675</v>
      </c>
      <c r="F203" s="5" t="s">
        <v>1676</v>
      </c>
      <c r="G203" s="5" t="s">
        <v>1187</v>
      </c>
      <c r="H203" s="5" t="s">
        <v>1677</v>
      </c>
      <c r="J203" s="5" t="s">
        <v>3059</v>
      </c>
    </row>
    <row r="204" spans="1:10" ht="11.25">
      <c r="A204" s="5">
        <v>203</v>
      </c>
      <c r="B204" s="5" t="s">
        <v>978</v>
      </c>
      <c r="C204" s="5" t="s">
        <v>154</v>
      </c>
      <c r="D204" s="5" t="s">
        <v>1678</v>
      </c>
      <c r="E204" s="5" t="s">
        <v>1679</v>
      </c>
      <c r="F204" s="5" t="s">
        <v>1680</v>
      </c>
      <c r="G204" s="5" t="s">
        <v>1017</v>
      </c>
      <c r="J204" s="5" t="s">
        <v>3059</v>
      </c>
    </row>
    <row r="205" spans="1:10" ht="11.25">
      <c r="A205" s="5">
        <v>204</v>
      </c>
      <c r="B205" s="5" t="s">
        <v>978</v>
      </c>
      <c r="C205" s="5" t="s">
        <v>154</v>
      </c>
      <c r="D205" s="5" t="s">
        <v>1681</v>
      </c>
      <c r="E205" s="5" t="s">
        <v>1682</v>
      </c>
      <c r="F205" s="5" t="s">
        <v>1683</v>
      </c>
      <c r="G205" s="5" t="s">
        <v>1004</v>
      </c>
      <c r="J205" s="5" t="s">
        <v>3059</v>
      </c>
    </row>
    <row r="206" spans="1:10" ht="11.25">
      <c r="A206" s="5">
        <v>205</v>
      </c>
      <c r="B206" s="5" t="s">
        <v>978</v>
      </c>
      <c r="C206" s="5" t="s">
        <v>154</v>
      </c>
      <c r="D206" s="5" t="s">
        <v>1684</v>
      </c>
      <c r="E206" s="5" t="s">
        <v>1685</v>
      </c>
      <c r="F206" s="5" t="s">
        <v>1686</v>
      </c>
      <c r="G206" s="5" t="s">
        <v>1049</v>
      </c>
      <c r="J206" s="5" t="s">
        <v>3059</v>
      </c>
    </row>
    <row r="207" spans="1:10" ht="11.25">
      <c r="A207" s="5">
        <v>206</v>
      </c>
      <c r="B207" s="5" t="s">
        <v>978</v>
      </c>
      <c r="C207" s="5" t="s">
        <v>154</v>
      </c>
      <c r="D207" s="5" t="s">
        <v>1687</v>
      </c>
      <c r="E207" s="5" t="s">
        <v>1688</v>
      </c>
      <c r="F207" s="5" t="s">
        <v>1689</v>
      </c>
      <c r="G207" s="5" t="s">
        <v>1049</v>
      </c>
      <c r="H207" s="5" t="s">
        <v>1690</v>
      </c>
      <c r="J207" s="5" t="s">
        <v>3059</v>
      </c>
    </row>
    <row r="208" spans="1:10" ht="11.25">
      <c r="A208" s="5">
        <v>207</v>
      </c>
      <c r="B208" s="5" t="s">
        <v>978</v>
      </c>
      <c r="C208" s="5" t="s">
        <v>154</v>
      </c>
      <c r="D208" s="5" t="s">
        <v>1691</v>
      </c>
      <c r="E208" s="5" t="s">
        <v>1692</v>
      </c>
      <c r="F208" s="5" t="s">
        <v>1693</v>
      </c>
      <c r="G208" s="5" t="s">
        <v>1041</v>
      </c>
      <c r="H208" s="5" t="s">
        <v>1694</v>
      </c>
      <c r="J208" s="5" t="s">
        <v>3059</v>
      </c>
    </row>
    <row r="209" spans="1:10" ht="11.25">
      <c r="A209" s="5">
        <v>208</v>
      </c>
      <c r="B209" s="5" t="s">
        <v>978</v>
      </c>
      <c r="C209" s="5" t="s">
        <v>154</v>
      </c>
      <c r="D209" s="5" t="s">
        <v>1695</v>
      </c>
      <c r="E209" s="5" t="s">
        <v>1696</v>
      </c>
      <c r="F209" s="5" t="s">
        <v>1697</v>
      </c>
      <c r="G209" s="5" t="s">
        <v>1387</v>
      </c>
      <c r="J209" s="5" t="s">
        <v>3059</v>
      </c>
    </row>
    <row r="210" spans="1:10" ht="11.25">
      <c r="A210" s="5">
        <v>209</v>
      </c>
      <c r="B210" s="5" t="s">
        <v>978</v>
      </c>
      <c r="C210" s="5" t="s">
        <v>154</v>
      </c>
      <c r="D210" s="5" t="s">
        <v>1698</v>
      </c>
      <c r="E210" s="5" t="s">
        <v>1699</v>
      </c>
      <c r="F210" s="5" t="s">
        <v>1700</v>
      </c>
      <c r="G210" s="5" t="s">
        <v>1049</v>
      </c>
      <c r="J210" s="5" t="s">
        <v>3059</v>
      </c>
    </row>
    <row r="211" spans="1:10" ht="11.25">
      <c r="A211" s="5">
        <v>210</v>
      </c>
      <c r="B211" s="5" t="s">
        <v>978</v>
      </c>
      <c r="C211" s="5" t="s">
        <v>154</v>
      </c>
      <c r="D211" s="5" t="s">
        <v>1701</v>
      </c>
      <c r="E211" s="5" t="s">
        <v>1702</v>
      </c>
      <c r="F211" s="5" t="s">
        <v>1703</v>
      </c>
      <c r="G211" s="5" t="s">
        <v>1704</v>
      </c>
      <c r="H211" s="5" t="s">
        <v>1705</v>
      </c>
      <c r="J211" s="5" t="s">
        <v>3059</v>
      </c>
    </row>
    <row r="212" spans="1:10" ht="11.25">
      <c r="A212" s="5">
        <v>211</v>
      </c>
      <c r="B212" s="5" t="s">
        <v>978</v>
      </c>
      <c r="C212" s="5" t="s">
        <v>154</v>
      </c>
      <c r="D212" s="5" t="s">
        <v>1706</v>
      </c>
      <c r="E212" s="5" t="s">
        <v>1707</v>
      </c>
      <c r="F212" s="5" t="s">
        <v>1708</v>
      </c>
      <c r="G212" s="5" t="s">
        <v>1281</v>
      </c>
      <c r="H212" s="5" t="s">
        <v>1709</v>
      </c>
      <c r="J212" s="5" t="s">
        <v>3059</v>
      </c>
    </row>
    <row r="213" spans="1:10" ht="11.25">
      <c r="A213" s="5">
        <v>212</v>
      </c>
      <c r="B213" s="5" t="s">
        <v>978</v>
      </c>
      <c r="C213" s="5" t="s">
        <v>154</v>
      </c>
      <c r="D213" s="5" t="s">
        <v>1710</v>
      </c>
      <c r="E213" s="5" t="s">
        <v>1711</v>
      </c>
      <c r="F213" s="5" t="s">
        <v>1712</v>
      </c>
      <c r="G213" s="5" t="s">
        <v>1281</v>
      </c>
      <c r="H213" s="5" t="s">
        <v>1713</v>
      </c>
      <c r="J213" s="5" t="s">
        <v>3059</v>
      </c>
    </row>
    <row r="214" spans="1:10" ht="11.25">
      <c r="A214" s="5">
        <v>213</v>
      </c>
      <c r="B214" s="5" t="s">
        <v>978</v>
      </c>
      <c r="C214" s="5" t="s">
        <v>154</v>
      </c>
      <c r="D214" s="5" t="s">
        <v>1714</v>
      </c>
      <c r="E214" s="5" t="s">
        <v>1715</v>
      </c>
      <c r="F214" s="5" t="s">
        <v>1716</v>
      </c>
      <c r="G214" s="5" t="s">
        <v>1273</v>
      </c>
      <c r="J214" s="5" t="s">
        <v>3059</v>
      </c>
    </row>
    <row r="215" spans="1:10" ht="11.25">
      <c r="A215" s="5">
        <v>214</v>
      </c>
      <c r="B215" s="5" t="s">
        <v>978</v>
      </c>
      <c r="C215" s="5" t="s">
        <v>154</v>
      </c>
      <c r="D215" s="5" t="s">
        <v>1717</v>
      </c>
      <c r="E215" s="5" t="s">
        <v>1718</v>
      </c>
      <c r="F215" s="5" t="s">
        <v>1719</v>
      </c>
      <c r="G215" s="5" t="s">
        <v>1053</v>
      </c>
      <c r="H215" s="5" t="s">
        <v>1720</v>
      </c>
      <c r="J215" s="5" t="s">
        <v>3059</v>
      </c>
    </row>
    <row r="216" spans="1:10" ht="11.25">
      <c r="A216" s="5">
        <v>215</v>
      </c>
      <c r="B216" s="5" t="s">
        <v>978</v>
      </c>
      <c r="C216" s="5" t="s">
        <v>154</v>
      </c>
      <c r="D216" s="5" t="s">
        <v>1721</v>
      </c>
      <c r="E216" s="5" t="s">
        <v>1722</v>
      </c>
      <c r="F216" s="5" t="s">
        <v>1723</v>
      </c>
      <c r="G216" s="5" t="s">
        <v>1387</v>
      </c>
      <c r="H216" s="5" t="s">
        <v>1724</v>
      </c>
      <c r="J216" s="5" t="s">
        <v>3059</v>
      </c>
    </row>
    <row r="217" spans="1:10" ht="11.25">
      <c r="A217" s="5">
        <v>216</v>
      </c>
      <c r="B217" s="5" t="s">
        <v>978</v>
      </c>
      <c r="C217" s="5" t="s">
        <v>154</v>
      </c>
      <c r="D217" s="5" t="s">
        <v>1725</v>
      </c>
      <c r="E217" s="5" t="s">
        <v>1726</v>
      </c>
      <c r="F217" s="5" t="s">
        <v>1727</v>
      </c>
      <c r="G217" s="5" t="s">
        <v>1053</v>
      </c>
      <c r="H217" s="5" t="s">
        <v>1728</v>
      </c>
      <c r="J217" s="5" t="s">
        <v>3059</v>
      </c>
    </row>
    <row r="218" spans="1:10" ht="11.25">
      <c r="A218" s="5">
        <v>217</v>
      </c>
      <c r="B218" s="5" t="s">
        <v>978</v>
      </c>
      <c r="C218" s="5" t="s">
        <v>154</v>
      </c>
      <c r="D218" s="5" t="s">
        <v>1729</v>
      </c>
      <c r="E218" s="5" t="s">
        <v>1730</v>
      </c>
      <c r="F218" s="5" t="s">
        <v>1731</v>
      </c>
      <c r="G218" s="5" t="s">
        <v>1058</v>
      </c>
      <c r="J218" s="5" t="s">
        <v>3059</v>
      </c>
    </row>
    <row r="219" spans="1:10" ht="11.25">
      <c r="A219" s="5">
        <v>218</v>
      </c>
      <c r="B219" s="5" t="s">
        <v>978</v>
      </c>
      <c r="C219" s="5" t="s">
        <v>154</v>
      </c>
      <c r="D219" s="5" t="s">
        <v>1732</v>
      </c>
      <c r="E219" s="5" t="s">
        <v>1733</v>
      </c>
      <c r="F219" s="5" t="s">
        <v>1734</v>
      </c>
      <c r="G219" s="5" t="s">
        <v>1004</v>
      </c>
      <c r="J219" s="5" t="s">
        <v>3059</v>
      </c>
    </row>
    <row r="220" spans="1:10" ht="11.25">
      <c r="A220" s="5">
        <v>219</v>
      </c>
      <c r="B220" s="5" t="s">
        <v>978</v>
      </c>
      <c r="C220" s="5" t="s">
        <v>154</v>
      </c>
      <c r="D220" s="5" t="s">
        <v>1735</v>
      </c>
      <c r="E220" s="5" t="s">
        <v>1736</v>
      </c>
      <c r="F220" s="5" t="s">
        <v>1737</v>
      </c>
      <c r="G220" s="5" t="s">
        <v>1583</v>
      </c>
      <c r="J220" s="5" t="s">
        <v>3059</v>
      </c>
    </row>
    <row r="221" spans="1:10" ht="11.25">
      <c r="A221" s="5">
        <v>220</v>
      </c>
      <c r="B221" s="5" t="s">
        <v>978</v>
      </c>
      <c r="C221" s="5" t="s">
        <v>154</v>
      </c>
      <c r="D221" s="5" t="s">
        <v>1738</v>
      </c>
      <c r="E221" s="5" t="s">
        <v>1739</v>
      </c>
      <c r="F221" s="5" t="s">
        <v>1740</v>
      </c>
      <c r="G221" s="5" t="s">
        <v>1741</v>
      </c>
      <c r="J221" s="5" t="s">
        <v>3059</v>
      </c>
    </row>
    <row r="222" spans="1:10" ht="11.25">
      <c r="A222" s="5">
        <v>221</v>
      </c>
      <c r="B222" s="5" t="s">
        <v>978</v>
      </c>
      <c r="C222" s="5" t="s">
        <v>154</v>
      </c>
      <c r="D222" s="5" t="s">
        <v>1742</v>
      </c>
      <c r="E222" s="5" t="s">
        <v>1743</v>
      </c>
      <c r="F222" s="5" t="s">
        <v>1744</v>
      </c>
      <c r="G222" s="5" t="s">
        <v>1013</v>
      </c>
      <c r="H222" s="5" t="s">
        <v>1745</v>
      </c>
      <c r="J222" s="5" t="s">
        <v>3059</v>
      </c>
    </row>
    <row r="223" spans="1:10" ht="11.25">
      <c r="A223" s="5">
        <v>222</v>
      </c>
      <c r="B223" s="5" t="s">
        <v>978</v>
      </c>
      <c r="C223" s="5" t="s">
        <v>154</v>
      </c>
      <c r="D223" s="5" t="s">
        <v>1746</v>
      </c>
      <c r="E223" s="5" t="s">
        <v>1747</v>
      </c>
      <c r="F223" s="5" t="s">
        <v>1748</v>
      </c>
      <c r="G223" s="5" t="s">
        <v>1053</v>
      </c>
      <c r="H223" s="5" t="s">
        <v>1749</v>
      </c>
      <c r="J223" s="5" t="s">
        <v>3059</v>
      </c>
    </row>
    <row r="224" spans="1:10" ht="11.25">
      <c r="A224" s="5">
        <v>223</v>
      </c>
      <c r="B224" s="5" t="s">
        <v>978</v>
      </c>
      <c r="C224" s="5" t="s">
        <v>154</v>
      </c>
      <c r="D224" s="5" t="s">
        <v>1750</v>
      </c>
      <c r="E224" s="5" t="s">
        <v>1751</v>
      </c>
      <c r="F224" s="5" t="s">
        <v>1752</v>
      </c>
      <c r="G224" s="5" t="s">
        <v>1281</v>
      </c>
      <c r="H224" s="5" t="s">
        <v>1753</v>
      </c>
      <c r="J224" s="5" t="s">
        <v>3059</v>
      </c>
    </row>
    <row r="225" spans="1:10" ht="11.25">
      <c r="A225" s="5">
        <v>224</v>
      </c>
      <c r="B225" s="5" t="s">
        <v>978</v>
      </c>
      <c r="C225" s="5" t="s">
        <v>154</v>
      </c>
      <c r="D225" s="5" t="s">
        <v>1754</v>
      </c>
      <c r="E225" s="5" t="s">
        <v>1755</v>
      </c>
      <c r="F225" s="5" t="s">
        <v>1756</v>
      </c>
      <c r="G225" s="5" t="s">
        <v>1013</v>
      </c>
      <c r="H225" s="5" t="s">
        <v>1757</v>
      </c>
      <c r="J225" s="5" t="s">
        <v>3059</v>
      </c>
    </row>
    <row r="226" spans="1:10" ht="11.25">
      <c r="A226" s="5">
        <v>225</v>
      </c>
      <c r="B226" s="5" t="s">
        <v>978</v>
      </c>
      <c r="C226" s="5" t="s">
        <v>154</v>
      </c>
      <c r="D226" s="5" t="s">
        <v>1758</v>
      </c>
      <c r="E226" s="5" t="s">
        <v>1759</v>
      </c>
      <c r="F226" s="5" t="s">
        <v>1760</v>
      </c>
      <c r="G226" s="5" t="s">
        <v>1004</v>
      </c>
      <c r="H226" s="5" t="s">
        <v>1761</v>
      </c>
      <c r="J226" s="5" t="s">
        <v>3059</v>
      </c>
    </row>
    <row r="227" spans="1:10" ht="11.25">
      <c r="A227" s="5">
        <v>226</v>
      </c>
      <c r="B227" s="5" t="s">
        <v>978</v>
      </c>
      <c r="C227" s="5" t="s">
        <v>154</v>
      </c>
      <c r="D227" s="5" t="s">
        <v>1762</v>
      </c>
      <c r="E227" s="5" t="s">
        <v>1763</v>
      </c>
      <c r="F227" s="5" t="s">
        <v>1764</v>
      </c>
      <c r="G227" s="5" t="s">
        <v>1004</v>
      </c>
      <c r="H227" s="5" t="s">
        <v>1709</v>
      </c>
      <c r="J227" s="5" t="s">
        <v>3059</v>
      </c>
    </row>
    <row r="228" spans="1:10" ht="11.25">
      <c r="A228" s="5">
        <v>227</v>
      </c>
      <c r="B228" s="5" t="s">
        <v>978</v>
      </c>
      <c r="C228" s="5" t="s">
        <v>154</v>
      </c>
      <c r="D228" s="5" t="s">
        <v>1765</v>
      </c>
      <c r="E228" s="5" t="s">
        <v>1766</v>
      </c>
      <c r="F228" s="5" t="s">
        <v>1767</v>
      </c>
      <c r="G228" s="5" t="s">
        <v>1004</v>
      </c>
      <c r="H228" s="5" t="s">
        <v>1768</v>
      </c>
      <c r="J228" s="5" t="s">
        <v>3059</v>
      </c>
    </row>
    <row r="229" spans="1:10" ht="11.25">
      <c r="A229" s="5">
        <v>228</v>
      </c>
      <c r="B229" s="5" t="s">
        <v>978</v>
      </c>
      <c r="C229" s="5" t="s">
        <v>154</v>
      </c>
      <c r="D229" s="5" t="s">
        <v>1769</v>
      </c>
      <c r="E229" s="5" t="s">
        <v>1770</v>
      </c>
      <c r="F229" s="5" t="s">
        <v>1771</v>
      </c>
      <c r="G229" s="5" t="s">
        <v>1013</v>
      </c>
      <c r="J229" s="5" t="s">
        <v>3059</v>
      </c>
    </row>
    <row r="230" spans="1:10" ht="11.25">
      <c r="A230" s="5">
        <v>229</v>
      </c>
      <c r="B230" s="5" t="s">
        <v>978</v>
      </c>
      <c r="C230" s="5" t="s">
        <v>154</v>
      </c>
      <c r="D230" s="5" t="s">
        <v>1772</v>
      </c>
      <c r="E230" s="5" t="s">
        <v>1773</v>
      </c>
      <c r="F230" s="5" t="s">
        <v>1774</v>
      </c>
      <c r="G230" s="5" t="s">
        <v>1053</v>
      </c>
      <c r="H230" s="5" t="s">
        <v>1775</v>
      </c>
      <c r="J230" s="5" t="s">
        <v>3059</v>
      </c>
    </row>
    <row r="231" spans="1:10" ht="11.25">
      <c r="A231" s="5">
        <v>230</v>
      </c>
      <c r="B231" s="5" t="s">
        <v>978</v>
      </c>
      <c r="C231" s="5" t="s">
        <v>154</v>
      </c>
      <c r="D231" s="5" t="s">
        <v>1776</v>
      </c>
      <c r="E231" s="5" t="s">
        <v>1777</v>
      </c>
      <c r="F231" s="5" t="s">
        <v>1778</v>
      </c>
      <c r="G231" s="5" t="s">
        <v>1049</v>
      </c>
      <c r="H231" s="5" t="s">
        <v>1779</v>
      </c>
      <c r="J231" s="5" t="s">
        <v>3059</v>
      </c>
    </row>
    <row r="232" spans="1:10" ht="11.25">
      <c r="A232" s="5">
        <v>231</v>
      </c>
      <c r="B232" s="5" t="s">
        <v>978</v>
      </c>
      <c r="C232" s="5" t="s">
        <v>154</v>
      </c>
      <c r="D232" s="5" t="s">
        <v>1780</v>
      </c>
      <c r="E232" s="5" t="s">
        <v>1781</v>
      </c>
      <c r="F232" s="5" t="s">
        <v>1782</v>
      </c>
      <c r="G232" s="5" t="s">
        <v>1049</v>
      </c>
      <c r="H232" s="5" t="s">
        <v>1783</v>
      </c>
      <c r="J232" s="5" t="s">
        <v>3059</v>
      </c>
    </row>
    <row r="233" spans="1:10" ht="11.25">
      <c r="A233" s="5">
        <v>232</v>
      </c>
      <c r="B233" s="5" t="s">
        <v>978</v>
      </c>
      <c r="C233" s="5" t="s">
        <v>154</v>
      </c>
      <c r="D233" s="5" t="s">
        <v>1784</v>
      </c>
      <c r="E233" s="5" t="s">
        <v>1785</v>
      </c>
      <c r="F233" s="5" t="s">
        <v>1786</v>
      </c>
      <c r="G233" s="5" t="s">
        <v>1049</v>
      </c>
      <c r="H233" s="5" t="s">
        <v>1787</v>
      </c>
      <c r="J233" s="5" t="s">
        <v>3059</v>
      </c>
    </row>
    <row r="234" spans="1:10" ht="11.25">
      <c r="A234" s="5">
        <v>233</v>
      </c>
      <c r="B234" s="5" t="s">
        <v>978</v>
      </c>
      <c r="C234" s="5" t="s">
        <v>154</v>
      </c>
      <c r="D234" s="5" t="s">
        <v>1788</v>
      </c>
      <c r="E234" s="5" t="s">
        <v>1789</v>
      </c>
      <c r="F234" s="5" t="s">
        <v>1790</v>
      </c>
      <c r="G234" s="5" t="s">
        <v>1604</v>
      </c>
      <c r="J234" s="5" t="s">
        <v>3059</v>
      </c>
    </row>
    <row r="235" spans="1:10" ht="11.25">
      <c r="A235" s="5">
        <v>234</v>
      </c>
      <c r="B235" s="5" t="s">
        <v>978</v>
      </c>
      <c r="C235" s="5" t="s">
        <v>154</v>
      </c>
      <c r="D235" s="5" t="s">
        <v>1791</v>
      </c>
      <c r="E235" s="5" t="s">
        <v>1792</v>
      </c>
      <c r="F235" s="5" t="s">
        <v>1793</v>
      </c>
      <c r="G235" s="5" t="s">
        <v>1387</v>
      </c>
      <c r="H235" s="5" t="s">
        <v>1794</v>
      </c>
      <c r="J235" s="5" t="s">
        <v>3059</v>
      </c>
    </row>
    <row r="236" spans="1:10" ht="11.25">
      <c r="A236" s="5">
        <v>235</v>
      </c>
      <c r="B236" s="5" t="s">
        <v>978</v>
      </c>
      <c r="C236" s="5" t="s">
        <v>154</v>
      </c>
      <c r="D236" s="5" t="s">
        <v>1795</v>
      </c>
      <c r="E236" s="5" t="s">
        <v>1796</v>
      </c>
      <c r="F236" s="5" t="s">
        <v>1797</v>
      </c>
      <c r="G236" s="5" t="s">
        <v>1017</v>
      </c>
      <c r="H236" s="5" t="s">
        <v>1798</v>
      </c>
      <c r="J236" s="5" t="s">
        <v>3059</v>
      </c>
    </row>
    <row r="237" spans="1:10" ht="11.25">
      <c r="A237" s="5">
        <v>236</v>
      </c>
      <c r="B237" s="5" t="s">
        <v>978</v>
      </c>
      <c r="C237" s="5" t="s">
        <v>154</v>
      </c>
      <c r="D237" s="5" t="s">
        <v>1799</v>
      </c>
      <c r="E237" s="5" t="s">
        <v>1800</v>
      </c>
      <c r="F237" s="5" t="s">
        <v>1801</v>
      </c>
      <c r="G237" s="5" t="s">
        <v>1281</v>
      </c>
      <c r="J237" s="5" t="s">
        <v>3059</v>
      </c>
    </row>
    <row r="238" spans="1:10" ht="11.25">
      <c r="A238" s="5">
        <v>237</v>
      </c>
      <c r="B238" s="5" t="s">
        <v>978</v>
      </c>
      <c r="C238" s="5" t="s">
        <v>154</v>
      </c>
      <c r="D238" s="5" t="s">
        <v>1802</v>
      </c>
      <c r="E238" s="5" t="s">
        <v>1803</v>
      </c>
      <c r="F238" s="5" t="s">
        <v>1804</v>
      </c>
      <c r="G238" s="5" t="s">
        <v>1100</v>
      </c>
      <c r="H238" s="5" t="s">
        <v>1805</v>
      </c>
      <c r="J238" s="5" t="s">
        <v>3059</v>
      </c>
    </row>
    <row r="239" spans="1:10" ht="11.25">
      <c r="A239" s="5">
        <v>238</v>
      </c>
      <c r="B239" s="5" t="s">
        <v>978</v>
      </c>
      <c r="C239" s="5" t="s">
        <v>154</v>
      </c>
      <c r="D239" s="5" t="s">
        <v>1806</v>
      </c>
      <c r="E239" s="5" t="s">
        <v>1807</v>
      </c>
      <c r="F239" s="5" t="s">
        <v>1808</v>
      </c>
      <c r="G239" s="5" t="s">
        <v>1809</v>
      </c>
      <c r="H239" s="5" t="s">
        <v>1810</v>
      </c>
      <c r="J239" s="5" t="s">
        <v>3059</v>
      </c>
    </row>
    <row r="240" spans="1:10" ht="11.25">
      <c r="A240" s="5">
        <v>239</v>
      </c>
      <c r="B240" s="5" t="s">
        <v>978</v>
      </c>
      <c r="C240" s="5" t="s">
        <v>154</v>
      </c>
      <c r="D240" s="5" t="s">
        <v>1811</v>
      </c>
      <c r="E240" s="5" t="s">
        <v>1812</v>
      </c>
      <c r="F240" s="5" t="s">
        <v>1813</v>
      </c>
      <c r="G240" s="5" t="s">
        <v>1088</v>
      </c>
      <c r="J240" s="5" t="s">
        <v>3059</v>
      </c>
    </row>
    <row r="241" spans="1:10" ht="11.25">
      <c r="A241" s="5">
        <v>240</v>
      </c>
      <c r="B241" s="5" t="s">
        <v>978</v>
      </c>
      <c r="C241" s="5" t="s">
        <v>154</v>
      </c>
      <c r="D241" s="5" t="s">
        <v>1814</v>
      </c>
      <c r="E241" s="5" t="s">
        <v>1815</v>
      </c>
      <c r="F241" s="5" t="s">
        <v>1816</v>
      </c>
      <c r="G241" s="5" t="s">
        <v>1053</v>
      </c>
      <c r="H241" s="5" t="s">
        <v>1817</v>
      </c>
      <c r="J241" s="5" t="s">
        <v>3059</v>
      </c>
    </row>
    <row r="242" spans="1:10" ht="11.25">
      <c r="A242" s="5">
        <v>241</v>
      </c>
      <c r="B242" s="5" t="s">
        <v>978</v>
      </c>
      <c r="C242" s="5" t="s">
        <v>154</v>
      </c>
      <c r="D242" s="5" t="s">
        <v>1818</v>
      </c>
      <c r="E242" s="5" t="s">
        <v>1819</v>
      </c>
      <c r="F242" s="5" t="s">
        <v>1820</v>
      </c>
      <c r="G242" s="5" t="s">
        <v>1049</v>
      </c>
      <c r="H242" s="5" t="s">
        <v>1821</v>
      </c>
      <c r="J242" s="5" t="s">
        <v>3059</v>
      </c>
    </row>
    <row r="243" spans="1:10" ht="11.25">
      <c r="A243" s="5">
        <v>242</v>
      </c>
      <c r="B243" s="5" t="s">
        <v>978</v>
      </c>
      <c r="C243" s="5" t="s">
        <v>154</v>
      </c>
      <c r="D243" s="5" t="s">
        <v>1822</v>
      </c>
      <c r="E243" s="5" t="s">
        <v>1823</v>
      </c>
      <c r="F243" s="5" t="s">
        <v>1824</v>
      </c>
      <c r="G243" s="5" t="s">
        <v>1049</v>
      </c>
      <c r="H243" s="5" t="s">
        <v>1825</v>
      </c>
      <c r="J243" s="5" t="s">
        <v>3059</v>
      </c>
    </row>
    <row r="244" spans="1:10" ht="11.25">
      <c r="A244" s="5">
        <v>243</v>
      </c>
      <c r="B244" s="5" t="s">
        <v>978</v>
      </c>
      <c r="C244" s="5" t="s">
        <v>154</v>
      </c>
      <c r="D244" s="5" t="s">
        <v>1826</v>
      </c>
      <c r="E244" s="5" t="s">
        <v>1827</v>
      </c>
      <c r="F244" s="5" t="s">
        <v>1828</v>
      </c>
      <c r="G244" s="5" t="s">
        <v>1809</v>
      </c>
      <c r="J244" s="5" t="s">
        <v>3059</v>
      </c>
    </row>
    <row r="245" spans="1:10" ht="11.25">
      <c r="A245" s="5">
        <v>244</v>
      </c>
      <c r="B245" s="5" t="s">
        <v>978</v>
      </c>
      <c r="C245" s="5" t="s">
        <v>154</v>
      </c>
      <c r="D245" s="5" t="s">
        <v>1829</v>
      </c>
      <c r="E245" s="5" t="s">
        <v>1830</v>
      </c>
      <c r="F245" s="5" t="s">
        <v>1831</v>
      </c>
      <c r="G245" s="5" t="s">
        <v>1387</v>
      </c>
      <c r="J245" s="5" t="s">
        <v>3059</v>
      </c>
    </row>
    <row r="246" spans="1:10" ht="11.25">
      <c r="A246" s="5">
        <v>245</v>
      </c>
      <c r="B246" s="5" t="s">
        <v>978</v>
      </c>
      <c r="C246" s="5" t="s">
        <v>154</v>
      </c>
      <c r="D246" s="5" t="s">
        <v>1832</v>
      </c>
      <c r="E246" s="5" t="s">
        <v>1833</v>
      </c>
      <c r="F246" s="5" t="s">
        <v>1834</v>
      </c>
      <c r="G246" s="5" t="s">
        <v>1387</v>
      </c>
      <c r="J246" s="5" t="s">
        <v>3059</v>
      </c>
    </row>
    <row r="247" spans="1:10" ht="11.25">
      <c r="A247" s="5">
        <v>246</v>
      </c>
      <c r="B247" s="5" t="s">
        <v>978</v>
      </c>
      <c r="C247" s="5" t="s">
        <v>154</v>
      </c>
      <c r="D247" s="5" t="s">
        <v>1835</v>
      </c>
      <c r="E247" s="5" t="s">
        <v>1836</v>
      </c>
      <c r="F247" s="5" t="s">
        <v>1837</v>
      </c>
      <c r="G247" s="5" t="s">
        <v>1387</v>
      </c>
      <c r="J247" s="5" t="s">
        <v>3059</v>
      </c>
    </row>
    <row r="248" spans="1:10" ht="11.25">
      <c r="A248" s="5">
        <v>247</v>
      </c>
      <c r="B248" s="5" t="s">
        <v>978</v>
      </c>
      <c r="C248" s="5" t="s">
        <v>154</v>
      </c>
      <c r="D248" s="5" t="s">
        <v>1838</v>
      </c>
      <c r="E248" s="5" t="s">
        <v>1839</v>
      </c>
      <c r="F248" s="5" t="s">
        <v>1840</v>
      </c>
      <c r="G248" s="5" t="s">
        <v>1387</v>
      </c>
      <c r="H248" s="5" t="s">
        <v>1841</v>
      </c>
      <c r="J248" s="5" t="s">
        <v>3059</v>
      </c>
    </row>
    <row r="249" spans="1:10" ht="11.25">
      <c r="A249" s="5">
        <v>248</v>
      </c>
      <c r="B249" s="5" t="s">
        <v>978</v>
      </c>
      <c r="C249" s="5" t="s">
        <v>154</v>
      </c>
      <c r="D249" s="5" t="s">
        <v>1842</v>
      </c>
      <c r="E249" s="5" t="s">
        <v>1843</v>
      </c>
      <c r="F249" s="5" t="s">
        <v>1844</v>
      </c>
      <c r="G249" s="5" t="s">
        <v>1387</v>
      </c>
      <c r="H249" s="5" t="s">
        <v>1845</v>
      </c>
      <c r="J249" s="5" t="s">
        <v>3059</v>
      </c>
    </row>
    <row r="250" spans="1:10" ht="11.25">
      <c r="A250" s="5">
        <v>249</v>
      </c>
      <c r="B250" s="5" t="s">
        <v>978</v>
      </c>
      <c r="C250" s="5" t="s">
        <v>154</v>
      </c>
      <c r="D250" s="5" t="s">
        <v>1846</v>
      </c>
      <c r="E250" s="5" t="s">
        <v>1847</v>
      </c>
      <c r="F250" s="5" t="s">
        <v>1848</v>
      </c>
      <c r="G250" s="5" t="s">
        <v>1049</v>
      </c>
      <c r="J250" s="5" t="s">
        <v>3059</v>
      </c>
    </row>
    <row r="251" spans="1:10" ht="11.25">
      <c r="A251" s="5">
        <v>250</v>
      </c>
      <c r="B251" s="5" t="s">
        <v>978</v>
      </c>
      <c r="C251" s="5" t="s">
        <v>154</v>
      </c>
      <c r="D251" s="5" t="s">
        <v>1849</v>
      </c>
      <c r="E251" s="5" t="s">
        <v>1850</v>
      </c>
      <c r="F251" s="5" t="s">
        <v>1851</v>
      </c>
      <c r="G251" s="5" t="s">
        <v>1058</v>
      </c>
      <c r="H251" s="5" t="s">
        <v>1852</v>
      </c>
      <c r="J251" s="5" t="s">
        <v>3059</v>
      </c>
    </row>
    <row r="252" spans="1:10" ht="11.25">
      <c r="A252" s="5">
        <v>251</v>
      </c>
      <c r="B252" s="5" t="s">
        <v>978</v>
      </c>
      <c r="C252" s="5" t="s">
        <v>154</v>
      </c>
      <c r="D252" s="5" t="s">
        <v>1853</v>
      </c>
      <c r="E252" s="5" t="s">
        <v>1854</v>
      </c>
      <c r="F252" s="5" t="s">
        <v>1855</v>
      </c>
      <c r="G252" s="5" t="s">
        <v>1058</v>
      </c>
      <c r="H252" s="5" t="s">
        <v>1856</v>
      </c>
      <c r="J252" s="5" t="s">
        <v>3059</v>
      </c>
    </row>
    <row r="253" spans="1:10" ht="11.25">
      <c r="A253" s="5">
        <v>252</v>
      </c>
      <c r="B253" s="5" t="s">
        <v>978</v>
      </c>
      <c r="C253" s="5" t="s">
        <v>154</v>
      </c>
      <c r="D253" s="5" t="s">
        <v>1857</v>
      </c>
      <c r="E253" s="5" t="s">
        <v>1858</v>
      </c>
      <c r="F253" s="5" t="s">
        <v>1859</v>
      </c>
      <c r="G253" s="5" t="s">
        <v>1387</v>
      </c>
      <c r="J253" s="5" t="s">
        <v>3059</v>
      </c>
    </row>
    <row r="254" spans="1:10" ht="11.25">
      <c r="A254" s="5">
        <v>253</v>
      </c>
      <c r="B254" s="5" t="s">
        <v>978</v>
      </c>
      <c r="C254" s="5" t="s">
        <v>154</v>
      </c>
      <c r="D254" s="5" t="s">
        <v>1860</v>
      </c>
      <c r="E254" s="5" t="s">
        <v>1861</v>
      </c>
      <c r="F254" s="5" t="s">
        <v>1862</v>
      </c>
      <c r="G254" s="5" t="s">
        <v>1004</v>
      </c>
      <c r="H254" s="5" t="s">
        <v>1863</v>
      </c>
      <c r="J254" s="5" t="s">
        <v>3059</v>
      </c>
    </row>
    <row r="255" spans="1:10" ht="11.25">
      <c r="A255" s="5">
        <v>254</v>
      </c>
      <c r="B255" s="5" t="s">
        <v>978</v>
      </c>
      <c r="C255" s="5" t="s">
        <v>154</v>
      </c>
      <c r="D255" s="5" t="s">
        <v>1864</v>
      </c>
      <c r="E255" s="5" t="s">
        <v>1865</v>
      </c>
      <c r="F255" s="5" t="s">
        <v>1866</v>
      </c>
      <c r="G255" s="5" t="s">
        <v>1867</v>
      </c>
      <c r="J255" s="5" t="s">
        <v>3059</v>
      </c>
    </row>
    <row r="256" spans="1:10" ht="11.25">
      <c r="A256" s="5">
        <v>255</v>
      </c>
      <c r="B256" s="5" t="s">
        <v>978</v>
      </c>
      <c r="C256" s="5" t="s">
        <v>154</v>
      </c>
      <c r="D256" s="5" t="s">
        <v>1868</v>
      </c>
      <c r="E256" s="5" t="s">
        <v>1869</v>
      </c>
      <c r="F256" s="5" t="s">
        <v>1870</v>
      </c>
      <c r="G256" s="5" t="s">
        <v>1100</v>
      </c>
      <c r="J256" s="5" t="s">
        <v>3059</v>
      </c>
    </row>
    <row r="257" spans="1:10" ht="11.25">
      <c r="A257" s="5">
        <v>256</v>
      </c>
      <c r="B257" s="5" t="s">
        <v>978</v>
      </c>
      <c r="C257" s="5" t="s">
        <v>154</v>
      </c>
      <c r="D257" s="5" t="s">
        <v>1871</v>
      </c>
      <c r="E257" s="5" t="s">
        <v>1872</v>
      </c>
      <c r="F257" s="5" t="s">
        <v>1873</v>
      </c>
      <c r="G257" s="5" t="s">
        <v>1256</v>
      </c>
      <c r="H257" s="5" t="s">
        <v>1724</v>
      </c>
      <c r="J257" s="5" t="s">
        <v>3059</v>
      </c>
    </row>
    <row r="258" spans="1:10" ht="11.25">
      <c r="A258" s="5">
        <v>257</v>
      </c>
      <c r="B258" s="5" t="s">
        <v>978</v>
      </c>
      <c r="C258" s="5" t="s">
        <v>154</v>
      </c>
      <c r="D258" s="5" t="s">
        <v>1874</v>
      </c>
      <c r="E258" s="5" t="s">
        <v>1875</v>
      </c>
      <c r="F258" s="5" t="s">
        <v>1876</v>
      </c>
      <c r="G258" s="5" t="s">
        <v>1281</v>
      </c>
      <c r="J258" s="5" t="s">
        <v>3059</v>
      </c>
    </row>
    <row r="259" spans="1:10" ht="11.25">
      <c r="A259" s="5">
        <v>258</v>
      </c>
      <c r="B259" s="5" t="s">
        <v>978</v>
      </c>
      <c r="C259" s="5" t="s">
        <v>154</v>
      </c>
      <c r="D259" s="5" t="s">
        <v>1877</v>
      </c>
      <c r="E259" s="5" t="s">
        <v>1878</v>
      </c>
      <c r="F259" s="5" t="s">
        <v>1879</v>
      </c>
      <c r="G259" s="5" t="s">
        <v>1387</v>
      </c>
      <c r="H259" s="5" t="s">
        <v>1880</v>
      </c>
      <c r="J259" s="5" t="s">
        <v>3059</v>
      </c>
    </row>
    <row r="260" spans="1:10" ht="11.25">
      <c r="A260" s="5">
        <v>259</v>
      </c>
      <c r="B260" s="5" t="s">
        <v>978</v>
      </c>
      <c r="C260" s="5" t="s">
        <v>154</v>
      </c>
      <c r="D260" s="5" t="s">
        <v>1881</v>
      </c>
      <c r="E260" s="5" t="s">
        <v>1882</v>
      </c>
      <c r="F260" s="5" t="s">
        <v>1883</v>
      </c>
      <c r="G260" s="5" t="s">
        <v>1884</v>
      </c>
      <c r="J260" s="5" t="s">
        <v>3059</v>
      </c>
    </row>
    <row r="261" spans="1:10" ht="11.25">
      <c r="A261" s="5">
        <v>260</v>
      </c>
      <c r="B261" s="5" t="s">
        <v>978</v>
      </c>
      <c r="C261" s="5" t="s">
        <v>154</v>
      </c>
      <c r="D261" s="5" t="s">
        <v>1885</v>
      </c>
      <c r="E261" s="5" t="s">
        <v>1886</v>
      </c>
      <c r="F261" s="5" t="s">
        <v>1887</v>
      </c>
      <c r="G261" s="5" t="s">
        <v>1281</v>
      </c>
      <c r="J261" s="5" t="s">
        <v>3059</v>
      </c>
    </row>
    <row r="262" spans="1:10" ht="11.25">
      <c r="A262" s="5">
        <v>261</v>
      </c>
      <c r="B262" s="5" t="s">
        <v>978</v>
      </c>
      <c r="C262" s="5" t="s">
        <v>154</v>
      </c>
      <c r="D262" s="5" t="s">
        <v>1888</v>
      </c>
      <c r="E262" s="5" t="s">
        <v>1889</v>
      </c>
      <c r="F262" s="5" t="s">
        <v>1890</v>
      </c>
      <c r="G262" s="5" t="s">
        <v>1281</v>
      </c>
      <c r="H262" s="5" t="s">
        <v>1891</v>
      </c>
      <c r="J262" s="5" t="s">
        <v>3059</v>
      </c>
    </row>
    <row r="263" spans="1:10" ht="11.25">
      <c r="A263" s="5">
        <v>262</v>
      </c>
      <c r="B263" s="5" t="s">
        <v>978</v>
      </c>
      <c r="C263" s="5" t="s">
        <v>154</v>
      </c>
      <c r="D263" s="5" t="s">
        <v>1892</v>
      </c>
      <c r="E263" s="5" t="s">
        <v>1893</v>
      </c>
      <c r="F263" s="5" t="s">
        <v>1894</v>
      </c>
      <c r="G263" s="5" t="s">
        <v>1895</v>
      </c>
      <c r="J263" s="5" t="s">
        <v>3059</v>
      </c>
    </row>
    <row r="264" spans="1:10" ht="11.25">
      <c r="A264" s="5">
        <v>263</v>
      </c>
      <c r="B264" s="5" t="s">
        <v>978</v>
      </c>
      <c r="C264" s="5" t="s">
        <v>154</v>
      </c>
      <c r="D264" s="5" t="s">
        <v>1896</v>
      </c>
      <c r="E264" s="5" t="s">
        <v>1897</v>
      </c>
      <c r="F264" s="5" t="s">
        <v>1898</v>
      </c>
      <c r="G264" s="5" t="s">
        <v>1017</v>
      </c>
      <c r="H264" s="5" t="s">
        <v>1899</v>
      </c>
      <c r="J264" s="5" t="s">
        <v>3059</v>
      </c>
    </row>
    <row r="265" spans="1:10" ht="11.25">
      <c r="A265" s="5">
        <v>264</v>
      </c>
      <c r="B265" s="5" t="s">
        <v>978</v>
      </c>
      <c r="C265" s="5" t="s">
        <v>154</v>
      </c>
      <c r="D265" s="5" t="s">
        <v>1900</v>
      </c>
      <c r="E265" s="5" t="s">
        <v>1901</v>
      </c>
      <c r="F265" s="5" t="s">
        <v>1902</v>
      </c>
      <c r="G265" s="5" t="s">
        <v>1903</v>
      </c>
      <c r="H265" s="5" t="s">
        <v>1904</v>
      </c>
      <c r="J265" s="5" t="s">
        <v>3059</v>
      </c>
    </row>
    <row r="266" spans="1:10" ht="11.25">
      <c r="A266" s="5">
        <v>265</v>
      </c>
      <c r="B266" s="5" t="s">
        <v>978</v>
      </c>
      <c r="C266" s="5" t="s">
        <v>154</v>
      </c>
      <c r="D266" s="5" t="s">
        <v>1905</v>
      </c>
      <c r="E266" s="5" t="s">
        <v>1906</v>
      </c>
      <c r="F266" s="5" t="s">
        <v>1907</v>
      </c>
      <c r="G266" s="5" t="s">
        <v>1583</v>
      </c>
      <c r="H266" s="5" t="s">
        <v>1908</v>
      </c>
      <c r="J266" s="5" t="s">
        <v>3059</v>
      </c>
    </row>
    <row r="267" spans="1:10" ht="11.25">
      <c r="A267" s="5">
        <v>266</v>
      </c>
      <c r="B267" s="5" t="s">
        <v>978</v>
      </c>
      <c r="C267" s="5" t="s">
        <v>154</v>
      </c>
      <c r="D267" s="5" t="s">
        <v>1909</v>
      </c>
      <c r="E267" s="5" t="s">
        <v>1910</v>
      </c>
      <c r="F267" s="5" t="s">
        <v>1911</v>
      </c>
      <c r="G267" s="5" t="s">
        <v>1013</v>
      </c>
      <c r="J267" s="5" t="s">
        <v>3059</v>
      </c>
    </row>
    <row r="268" spans="1:10" ht="11.25">
      <c r="A268" s="5">
        <v>267</v>
      </c>
      <c r="B268" s="5" t="s">
        <v>978</v>
      </c>
      <c r="C268" s="5" t="s">
        <v>154</v>
      </c>
      <c r="D268" s="5" t="s">
        <v>1912</v>
      </c>
      <c r="E268" s="5" t="s">
        <v>1913</v>
      </c>
      <c r="F268" s="5" t="s">
        <v>1914</v>
      </c>
      <c r="G268" s="5" t="s">
        <v>1004</v>
      </c>
      <c r="J268" s="5" t="s">
        <v>3059</v>
      </c>
    </row>
    <row r="269" spans="1:10" ht="11.25">
      <c r="A269" s="5">
        <v>268</v>
      </c>
      <c r="B269" s="5" t="s">
        <v>978</v>
      </c>
      <c r="C269" s="5" t="s">
        <v>154</v>
      </c>
      <c r="D269" s="5" t="s">
        <v>1915</v>
      </c>
      <c r="E269" s="5" t="s">
        <v>1916</v>
      </c>
      <c r="F269" s="5" t="s">
        <v>1917</v>
      </c>
      <c r="G269" s="5" t="s">
        <v>1025</v>
      </c>
      <c r="H269" s="5" t="s">
        <v>1918</v>
      </c>
      <c r="J269" s="5" t="s">
        <v>3059</v>
      </c>
    </row>
    <row r="270" spans="1:10" ht="11.25">
      <c r="A270" s="5">
        <v>269</v>
      </c>
      <c r="B270" s="5" t="s">
        <v>978</v>
      </c>
      <c r="C270" s="5" t="s">
        <v>154</v>
      </c>
      <c r="D270" s="5" t="s">
        <v>1919</v>
      </c>
      <c r="E270" s="5" t="s">
        <v>1920</v>
      </c>
      <c r="F270" s="5" t="s">
        <v>1921</v>
      </c>
      <c r="G270" s="5" t="s">
        <v>1013</v>
      </c>
      <c r="H270" s="5" t="s">
        <v>1922</v>
      </c>
      <c r="J270" s="5" t="s">
        <v>3059</v>
      </c>
    </row>
    <row r="271" spans="1:10" ht="11.25">
      <c r="A271" s="5">
        <v>270</v>
      </c>
      <c r="B271" s="5" t="s">
        <v>978</v>
      </c>
      <c r="C271" s="5" t="s">
        <v>154</v>
      </c>
      <c r="D271" s="5" t="s">
        <v>1923</v>
      </c>
      <c r="E271" s="5" t="s">
        <v>1924</v>
      </c>
      <c r="F271" s="5" t="s">
        <v>1925</v>
      </c>
      <c r="G271" s="5" t="s">
        <v>1025</v>
      </c>
      <c r="H271" s="5" t="s">
        <v>1926</v>
      </c>
      <c r="J271" s="5" t="s">
        <v>3059</v>
      </c>
    </row>
    <row r="272" spans="1:10" ht="11.25">
      <c r="A272" s="5">
        <v>271</v>
      </c>
      <c r="B272" s="5" t="s">
        <v>978</v>
      </c>
      <c r="C272" s="5" t="s">
        <v>154</v>
      </c>
      <c r="D272" s="5" t="s">
        <v>1927</v>
      </c>
      <c r="E272" s="5" t="s">
        <v>1928</v>
      </c>
      <c r="F272" s="5" t="s">
        <v>1929</v>
      </c>
      <c r="G272" s="5" t="s">
        <v>1004</v>
      </c>
      <c r="J272" s="5" t="s">
        <v>3059</v>
      </c>
    </row>
    <row r="273" spans="1:10" ht="11.25">
      <c r="A273" s="5">
        <v>272</v>
      </c>
      <c r="B273" s="5" t="s">
        <v>978</v>
      </c>
      <c r="C273" s="5" t="s">
        <v>154</v>
      </c>
      <c r="D273" s="5" t="s">
        <v>1930</v>
      </c>
      <c r="E273" s="5" t="s">
        <v>1931</v>
      </c>
      <c r="F273" s="5" t="s">
        <v>1932</v>
      </c>
      <c r="G273" s="5" t="s">
        <v>1004</v>
      </c>
      <c r="H273" s="5" t="s">
        <v>1933</v>
      </c>
      <c r="J273" s="5" t="s">
        <v>3059</v>
      </c>
    </row>
    <row r="274" spans="1:10" ht="11.25">
      <c r="A274" s="5">
        <v>273</v>
      </c>
      <c r="B274" s="5" t="s">
        <v>978</v>
      </c>
      <c r="C274" s="5" t="s">
        <v>154</v>
      </c>
      <c r="D274" s="5" t="s">
        <v>1934</v>
      </c>
      <c r="E274" s="5" t="s">
        <v>1935</v>
      </c>
      <c r="F274" s="5" t="s">
        <v>1936</v>
      </c>
      <c r="G274" s="5" t="s">
        <v>1004</v>
      </c>
      <c r="J274" s="5" t="s">
        <v>3059</v>
      </c>
    </row>
    <row r="275" spans="1:10" ht="11.25">
      <c r="A275" s="5">
        <v>274</v>
      </c>
      <c r="B275" s="5" t="s">
        <v>978</v>
      </c>
      <c r="C275" s="5" t="s">
        <v>154</v>
      </c>
      <c r="D275" s="5" t="s">
        <v>1937</v>
      </c>
      <c r="E275" s="5" t="s">
        <v>1938</v>
      </c>
      <c r="F275" s="5" t="s">
        <v>1939</v>
      </c>
      <c r="G275" s="5" t="s">
        <v>1281</v>
      </c>
      <c r="H275" s="5" t="s">
        <v>1940</v>
      </c>
      <c r="J275" s="5" t="s">
        <v>3059</v>
      </c>
    </row>
    <row r="276" spans="1:10" ht="11.25">
      <c r="A276" s="5">
        <v>275</v>
      </c>
      <c r="B276" s="5" t="s">
        <v>978</v>
      </c>
      <c r="C276" s="5" t="s">
        <v>154</v>
      </c>
      <c r="D276" s="5" t="s">
        <v>1941</v>
      </c>
      <c r="E276" s="5" t="s">
        <v>1942</v>
      </c>
      <c r="F276" s="5" t="s">
        <v>1943</v>
      </c>
      <c r="G276" s="5" t="s">
        <v>1281</v>
      </c>
      <c r="H276" s="5" t="s">
        <v>1944</v>
      </c>
      <c r="J276" s="5" t="s">
        <v>3059</v>
      </c>
    </row>
    <row r="277" spans="1:10" ht="11.25">
      <c r="A277" s="5">
        <v>276</v>
      </c>
      <c r="B277" s="5" t="s">
        <v>978</v>
      </c>
      <c r="C277" s="5" t="s">
        <v>154</v>
      </c>
      <c r="D277" s="5" t="s">
        <v>1945</v>
      </c>
      <c r="E277" s="5" t="s">
        <v>1946</v>
      </c>
      <c r="F277" s="5" t="s">
        <v>1947</v>
      </c>
      <c r="G277" s="5" t="s">
        <v>1025</v>
      </c>
      <c r="H277" s="5" t="s">
        <v>1948</v>
      </c>
      <c r="J277" s="5" t="s">
        <v>3059</v>
      </c>
    </row>
    <row r="278" spans="1:10" ht="11.25">
      <c r="A278" s="5">
        <v>277</v>
      </c>
      <c r="B278" s="5" t="s">
        <v>978</v>
      </c>
      <c r="C278" s="5" t="s">
        <v>154</v>
      </c>
      <c r="D278" s="5" t="s">
        <v>1949</v>
      </c>
      <c r="E278" s="5" t="s">
        <v>1950</v>
      </c>
      <c r="F278" s="5" t="s">
        <v>1951</v>
      </c>
      <c r="G278" s="5" t="s">
        <v>1049</v>
      </c>
      <c r="H278" s="5" t="s">
        <v>1952</v>
      </c>
      <c r="J278" s="5" t="s">
        <v>3059</v>
      </c>
    </row>
    <row r="279" spans="1:10" ht="11.25">
      <c r="A279" s="5">
        <v>278</v>
      </c>
      <c r="B279" s="5" t="s">
        <v>978</v>
      </c>
      <c r="C279" s="5" t="s">
        <v>154</v>
      </c>
      <c r="D279" s="5" t="s">
        <v>1953</v>
      </c>
      <c r="E279" s="5" t="s">
        <v>1954</v>
      </c>
      <c r="F279" s="5" t="s">
        <v>1955</v>
      </c>
      <c r="G279" s="5" t="s">
        <v>1281</v>
      </c>
      <c r="H279" s="5" t="s">
        <v>1956</v>
      </c>
      <c r="J279" s="5" t="s">
        <v>3059</v>
      </c>
    </row>
    <row r="280" spans="1:10" ht="11.25">
      <c r="A280" s="5">
        <v>279</v>
      </c>
      <c r="B280" s="5" t="s">
        <v>978</v>
      </c>
      <c r="C280" s="5" t="s">
        <v>154</v>
      </c>
      <c r="D280" s="5" t="s">
        <v>1957</v>
      </c>
      <c r="E280" s="5" t="s">
        <v>1958</v>
      </c>
      <c r="F280" s="5" t="s">
        <v>1959</v>
      </c>
      <c r="G280" s="5" t="s">
        <v>1459</v>
      </c>
      <c r="H280" s="5" t="s">
        <v>1960</v>
      </c>
      <c r="J280" s="5" t="s">
        <v>3059</v>
      </c>
    </row>
    <row r="281" spans="1:10" ht="11.25">
      <c r="A281" s="5">
        <v>280</v>
      </c>
      <c r="B281" s="5" t="s">
        <v>978</v>
      </c>
      <c r="C281" s="5" t="s">
        <v>154</v>
      </c>
      <c r="D281" s="5" t="s">
        <v>1961</v>
      </c>
      <c r="E281" s="5" t="s">
        <v>1962</v>
      </c>
      <c r="F281" s="5" t="s">
        <v>1963</v>
      </c>
      <c r="G281" s="5" t="s">
        <v>1604</v>
      </c>
      <c r="J281" s="5" t="s">
        <v>3059</v>
      </c>
    </row>
    <row r="282" spans="1:10" ht="11.25">
      <c r="A282" s="5">
        <v>281</v>
      </c>
      <c r="B282" s="5" t="s">
        <v>978</v>
      </c>
      <c r="C282" s="5" t="s">
        <v>154</v>
      </c>
      <c r="D282" s="5" t="s">
        <v>1964</v>
      </c>
      <c r="E282" s="5" t="s">
        <v>1965</v>
      </c>
      <c r="F282" s="5" t="s">
        <v>1966</v>
      </c>
      <c r="G282" s="5" t="s">
        <v>1903</v>
      </c>
      <c r="H282" s="5" t="s">
        <v>1967</v>
      </c>
      <c r="J282" s="5" t="s">
        <v>3059</v>
      </c>
    </row>
    <row r="283" spans="1:10" ht="11.25">
      <c r="A283" s="5">
        <v>282</v>
      </c>
      <c r="B283" s="5" t="s">
        <v>978</v>
      </c>
      <c r="C283" s="5" t="s">
        <v>154</v>
      </c>
      <c r="D283" s="5" t="s">
        <v>1968</v>
      </c>
      <c r="E283" s="5" t="s">
        <v>1969</v>
      </c>
      <c r="F283" s="5" t="s">
        <v>1970</v>
      </c>
      <c r="G283" s="5" t="s">
        <v>1013</v>
      </c>
      <c r="J283" s="5" t="s">
        <v>3059</v>
      </c>
    </row>
    <row r="284" spans="1:10" ht="11.25">
      <c r="A284" s="5">
        <v>283</v>
      </c>
      <c r="B284" s="5" t="s">
        <v>978</v>
      </c>
      <c r="C284" s="5" t="s">
        <v>154</v>
      </c>
      <c r="D284" s="5" t="s">
        <v>1971</v>
      </c>
      <c r="E284" s="5" t="s">
        <v>1972</v>
      </c>
      <c r="F284" s="5" t="s">
        <v>1973</v>
      </c>
      <c r="G284" s="5" t="s">
        <v>1013</v>
      </c>
      <c r="J284" s="5" t="s">
        <v>3059</v>
      </c>
    </row>
    <row r="285" spans="1:10" ht="11.25">
      <c r="A285" s="5">
        <v>284</v>
      </c>
      <c r="B285" s="5" t="s">
        <v>978</v>
      </c>
      <c r="C285" s="5" t="s">
        <v>154</v>
      </c>
      <c r="D285" s="5" t="s">
        <v>1974</v>
      </c>
      <c r="E285" s="5" t="s">
        <v>1975</v>
      </c>
      <c r="F285" s="5" t="s">
        <v>1976</v>
      </c>
      <c r="G285" s="5" t="s">
        <v>1977</v>
      </c>
      <c r="H285" s="5" t="s">
        <v>1978</v>
      </c>
      <c r="J285" s="5" t="s">
        <v>3059</v>
      </c>
    </row>
    <row r="286" spans="1:10" ht="11.25">
      <c r="A286" s="5">
        <v>285</v>
      </c>
      <c r="B286" s="5" t="s">
        <v>978</v>
      </c>
      <c r="C286" s="5" t="s">
        <v>154</v>
      </c>
      <c r="D286" s="5" t="s">
        <v>1979</v>
      </c>
      <c r="E286" s="5" t="s">
        <v>1980</v>
      </c>
      <c r="F286" s="5" t="s">
        <v>1981</v>
      </c>
      <c r="G286" s="5" t="s">
        <v>1013</v>
      </c>
      <c r="J286" s="5" t="s">
        <v>3059</v>
      </c>
    </row>
    <row r="287" spans="1:10" ht="11.25">
      <c r="A287" s="5">
        <v>286</v>
      </c>
      <c r="B287" s="5" t="s">
        <v>978</v>
      </c>
      <c r="C287" s="5" t="s">
        <v>154</v>
      </c>
      <c r="D287" s="5" t="s">
        <v>1984</v>
      </c>
      <c r="E287" s="5" t="s">
        <v>1985</v>
      </c>
      <c r="F287" s="5" t="s">
        <v>1986</v>
      </c>
      <c r="G287" s="5" t="s">
        <v>1987</v>
      </c>
      <c r="J287" s="5" t="s">
        <v>3059</v>
      </c>
    </row>
    <row r="288" spans="1:10" ht="11.25">
      <c r="A288" s="5">
        <v>287</v>
      </c>
      <c r="B288" s="5" t="s">
        <v>978</v>
      </c>
      <c r="C288" s="5" t="s">
        <v>154</v>
      </c>
      <c r="D288" s="5" t="s">
        <v>1988</v>
      </c>
      <c r="E288" s="5" t="s">
        <v>1989</v>
      </c>
      <c r="F288" s="5" t="s">
        <v>1990</v>
      </c>
      <c r="G288" s="5" t="s">
        <v>1387</v>
      </c>
      <c r="J288" s="5" t="s">
        <v>3059</v>
      </c>
    </row>
    <row r="289" spans="1:10" ht="11.25">
      <c r="A289" s="5">
        <v>288</v>
      </c>
      <c r="B289" s="5" t="s">
        <v>978</v>
      </c>
      <c r="C289" s="5" t="s">
        <v>154</v>
      </c>
      <c r="D289" s="5" t="s">
        <v>1991</v>
      </c>
      <c r="E289" s="5" t="s">
        <v>1992</v>
      </c>
      <c r="F289" s="5" t="s">
        <v>1993</v>
      </c>
      <c r="G289" s="5" t="s">
        <v>1387</v>
      </c>
      <c r="J289" s="5" t="s">
        <v>3059</v>
      </c>
    </row>
    <row r="290" spans="1:10" ht="11.25">
      <c r="A290" s="5">
        <v>289</v>
      </c>
      <c r="B290" s="5" t="s">
        <v>978</v>
      </c>
      <c r="C290" s="5" t="s">
        <v>154</v>
      </c>
      <c r="D290" s="5" t="s">
        <v>1994</v>
      </c>
      <c r="E290" s="5" t="s">
        <v>1995</v>
      </c>
      <c r="F290" s="5" t="s">
        <v>1996</v>
      </c>
      <c r="G290" s="5" t="s">
        <v>1037</v>
      </c>
      <c r="J290" s="5" t="s">
        <v>3059</v>
      </c>
    </row>
    <row r="291" spans="1:10" ht="11.25">
      <c r="A291" s="5">
        <v>290</v>
      </c>
      <c r="B291" s="5" t="s">
        <v>978</v>
      </c>
      <c r="C291" s="5" t="s">
        <v>154</v>
      </c>
      <c r="D291" s="5" t="s">
        <v>1997</v>
      </c>
      <c r="E291" s="5" t="s">
        <v>1998</v>
      </c>
      <c r="F291" s="5" t="s">
        <v>1999</v>
      </c>
      <c r="G291" s="5" t="s">
        <v>1903</v>
      </c>
      <c r="J291" s="5" t="s">
        <v>3059</v>
      </c>
    </row>
    <row r="292" spans="1:10" ht="11.25">
      <c r="A292" s="5">
        <v>291</v>
      </c>
      <c r="B292" s="5" t="s">
        <v>978</v>
      </c>
      <c r="C292" s="5" t="s">
        <v>154</v>
      </c>
      <c r="D292" s="5" t="s">
        <v>2000</v>
      </c>
      <c r="E292" s="5" t="s">
        <v>2001</v>
      </c>
      <c r="F292" s="5" t="s">
        <v>2002</v>
      </c>
      <c r="G292" s="5" t="s">
        <v>1088</v>
      </c>
      <c r="J292" s="5" t="s">
        <v>3059</v>
      </c>
    </row>
    <row r="293" spans="1:10" ht="11.25">
      <c r="A293" s="5">
        <v>292</v>
      </c>
      <c r="B293" s="5" t="s">
        <v>978</v>
      </c>
      <c r="C293" s="5" t="s">
        <v>154</v>
      </c>
      <c r="D293" s="5" t="s">
        <v>2003</v>
      </c>
      <c r="E293" s="5" t="s">
        <v>2004</v>
      </c>
      <c r="F293" s="5" t="s">
        <v>2005</v>
      </c>
      <c r="G293" s="5" t="s">
        <v>1013</v>
      </c>
      <c r="J293" s="5" t="s">
        <v>3059</v>
      </c>
    </row>
    <row r="294" spans="1:10" ht="11.25">
      <c r="A294" s="5">
        <v>293</v>
      </c>
      <c r="B294" s="5" t="s">
        <v>978</v>
      </c>
      <c r="C294" s="5" t="s">
        <v>154</v>
      </c>
      <c r="D294" s="5" t="s">
        <v>2006</v>
      </c>
      <c r="E294" s="5" t="s">
        <v>2007</v>
      </c>
      <c r="F294" s="5" t="s">
        <v>2008</v>
      </c>
      <c r="G294" s="5" t="s">
        <v>1281</v>
      </c>
      <c r="J294" s="5" t="s">
        <v>3059</v>
      </c>
    </row>
    <row r="295" spans="1:10" ht="11.25">
      <c r="A295" s="5">
        <v>294</v>
      </c>
      <c r="B295" s="5" t="s">
        <v>978</v>
      </c>
      <c r="C295" s="5" t="s">
        <v>154</v>
      </c>
      <c r="D295" s="5" t="s">
        <v>2009</v>
      </c>
      <c r="E295" s="5" t="s">
        <v>2010</v>
      </c>
      <c r="F295" s="5" t="s">
        <v>2011</v>
      </c>
      <c r="G295" s="5" t="s">
        <v>1025</v>
      </c>
      <c r="J295" s="5" t="s">
        <v>3059</v>
      </c>
    </row>
    <row r="296" spans="1:10" ht="11.25">
      <c r="A296" s="5">
        <v>295</v>
      </c>
      <c r="B296" s="5" t="s">
        <v>978</v>
      </c>
      <c r="C296" s="5" t="s">
        <v>154</v>
      </c>
      <c r="D296" s="5" t="s">
        <v>2012</v>
      </c>
      <c r="E296" s="5" t="s">
        <v>2013</v>
      </c>
      <c r="F296" s="5" t="s">
        <v>2014</v>
      </c>
      <c r="G296" s="5" t="s">
        <v>1025</v>
      </c>
      <c r="J296" s="5" t="s">
        <v>3059</v>
      </c>
    </row>
    <row r="297" spans="1:10" ht="11.25">
      <c r="A297" s="5">
        <v>296</v>
      </c>
      <c r="B297" s="5" t="s">
        <v>978</v>
      </c>
      <c r="C297" s="5" t="s">
        <v>154</v>
      </c>
      <c r="D297" s="5" t="s">
        <v>2015</v>
      </c>
      <c r="E297" s="5" t="s">
        <v>2016</v>
      </c>
      <c r="F297" s="5" t="s">
        <v>2017</v>
      </c>
      <c r="G297" s="5" t="s">
        <v>1025</v>
      </c>
      <c r="J297" s="5" t="s">
        <v>3059</v>
      </c>
    </row>
    <row r="298" spans="1:10" ht="11.25">
      <c r="A298" s="5">
        <v>297</v>
      </c>
      <c r="B298" s="5" t="s">
        <v>978</v>
      </c>
      <c r="C298" s="5" t="s">
        <v>154</v>
      </c>
      <c r="D298" s="5" t="s">
        <v>2018</v>
      </c>
      <c r="E298" s="5" t="s">
        <v>2019</v>
      </c>
      <c r="F298" s="5" t="s">
        <v>2020</v>
      </c>
      <c r="G298" s="5" t="s">
        <v>1088</v>
      </c>
      <c r="J298" s="5" t="s">
        <v>3059</v>
      </c>
    </row>
    <row r="299" spans="1:10" ht="11.25">
      <c r="A299" s="5">
        <v>298</v>
      </c>
      <c r="B299" s="5" t="s">
        <v>978</v>
      </c>
      <c r="C299" s="5" t="s">
        <v>154</v>
      </c>
      <c r="D299" s="5" t="s">
        <v>2021</v>
      </c>
      <c r="E299" s="5" t="s">
        <v>2022</v>
      </c>
      <c r="F299" s="5" t="s">
        <v>2023</v>
      </c>
      <c r="G299" s="5" t="s">
        <v>2024</v>
      </c>
      <c r="H299" s="5" t="s">
        <v>2025</v>
      </c>
      <c r="J299" s="5" t="s">
        <v>3059</v>
      </c>
    </row>
    <row r="300" spans="1:10" ht="11.25">
      <c r="A300" s="5">
        <v>299</v>
      </c>
      <c r="B300" s="5" t="s">
        <v>978</v>
      </c>
      <c r="C300" s="5" t="s">
        <v>154</v>
      </c>
      <c r="D300" s="5" t="s">
        <v>2026</v>
      </c>
      <c r="E300" s="5" t="s">
        <v>2027</v>
      </c>
      <c r="F300" s="5" t="s">
        <v>2028</v>
      </c>
      <c r="G300" s="5" t="s">
        <v>1387</v>
      </c>
      <c r="J300" s="5" t="s">
        <v>3059</v>
      </c>
    </row>
    <row r="301" spans="1:10" ht="11.25">
      <c r="A301" s="5">
        <v>300</v>
      </c>
      <c r="B301" s="5" t="s">
        <v>978</v>
      </c>
      <c r="C301" s="5" t="s">
        <v>154</v>
      </c>
      <c r="D301" s="5" t="s">
        <v>2029</v>
      </c>
      <c r="E301" s="5" t="s">
        <v>2030</v>
      </c>
      <c r="F301" s="5" t="s">
        <v>2031</v>
      </c>
      <c r="G301" s="5" t="s">
        <v>1037</v>
      </c>
      <c r="J301" s="5" t="s">
        <v>3059</v>
      </c>
    </row>
    <row r="302" spans="1:10" ht="11.25">
      <c r="A302" s="5">
        <v>301</v>
      </c>
      <c r="B302" s="5" t="s">
        <v>978</v>
      </c>
      <c r="C302" s="5" t="s">
        <v>154</v>
      </c>
      <c r="D302" s="5" t="s">
        <v>2032</v>
      </c>
      <c r="E302" s="5" t="s">
        <v>2033</v>
      </c>
      <c r="F302" s="5" t="s">
        <v>2034</v>
      </c>
      <c r="G302" s="5" t="s">
        <v>1025</v>
      </c>
      <c r="J302" s="5" t="s">
        <v>3059</v>
      </c>
    </row>
    <row r="303" spans="1:10" ht="11.25">
      <c r="A303" s="5">
        <v>302</v>
      </c>
      <c r="B303" s="5" t="s">
        <v>978</v>
      </c>
      <c r="C303" s="5" t="s">
        <v>154</v>
      </c>
      <c r="D303" s="5" t="s">
        <v>2035</v>
      </c>
      <c r="E303" s="5" t="s">
        <v>2036</v>
      </c>
      <c r="F303" s="5" t="s">
        <v>2037</v>
      </c>
      <c r="G303" s="5" t="s">
        <v>1088</v>
      </c>
      <c r="J303" s="5" t="s">
        <v>3059</v>
      </c>
    </row>
    <row r="304" spans="1:10" ht="11.25">
      <c r="A304" s="5">
        <v>303</v>
      </c>
      <c r="B304" s="5" t="s">
        <v>978</v>
      </c>
      <c r="C304" s="5" t="s">
        <v>154</v>
      </c>
      <c r="D304" s="5" t="s">
        <v>2038</v>
      </c>
      <c r="E304" s="5" t="s">
        <v>2039</v>
      </c>
      <c r="F304" s="5" t="s">
        <v>2040</v>
      </c>
      <c r="G304" s="5" t="s">
        <v>2041</v>
      </c>
      <c r="J304" s="5" t="s">
        <v>3059</v>
      </c>
    </row>
    <row r="305" spans="1:10" ht="11.25">
      <c r="A305" s="5">
        <v>304</v>
      </c>
      <c r="B305" s="5" t="s">
        <v>978</v>
      </c>
      <c r="C305" s="5" t="s">
        <v>154</v>
      </c>
      <c r="D305" s="5" t="s">
        <v>2042</v>
      </c>
      <c r="E305" s="5" t="s">
        <v>2043</v>
      </c>
      <c r="F305" s="5" t="s">
        <v>2044</v>
      </c>
      <c r="G305" s="5" t="s">
        <v>1029</v>
      </c>
      <c r="J305" s="5" t="s">
        <v>3059</v>
      </c>
    </row>
    <row r="306" spans="1:10" ht="11.25">
      <c r="A306" s="5">
        <v>305</v>
      </c>
      <c r="B306" s="5" t="s">
        <v>978</v>
      </c>
      <c r="C306" s="5" t="s">
        <v>154</v>
      </c>
      <c r="D306" s="5" t="s">
        <v>2045</v>
      </c>
      <c r="E306" s="5" t="s">
        <v>2046</v>
      </c>
      <c r="F306" s="5" t="s">
        <v>2047</v>
      </c>
      <c r="G306" s="5" t="s">
        <v>2048</v>
      </c>
      <c r="J306" s="5" t="s">
        <v>3059</v>
      </c>
    </row>
    <row r="307" spans="1:10" ht="11.25">
      <c r="A307" s="5">
        <v>306</v>
      </c>
      <c r="B307" s="5" t="s">
        <v>978</v>
      </c>
      <c r="C307" s="5" t="s">
        <v>154</v>
      </c>
      <c r="D307" s="5" t="s">
        <v>2049</v>
      </c>
      <c r="E307" s="5" t="s">
        <v>2050</v>
      </c>
      <c r="F307" s="5" t="s">
        <v>2051</v>
      </c>
      <c r="G307" s="5" t="s">
        <v>1029</v>
      </c>
      <c r="J307" s="5" t="s">
        <v>3059</v>
      </c>
    </row>
    <row r="308" spans="1:10" ht="11.25">
      <c r="A308" s="5">
        <v>307</v>
      </c>
      <c r="B308" s="5" t="s">
        <v>978</v>
      </c>
      <c r="C308" s="5" t="s">
        <v>154</v>
      </c>
      <c r="D308" s="5" t="s">
        <v>2052</v>
      </c>
      <c r="E308" s="5" t="s">
        <v>2053</v>
      </c>
      <c r="F308" s="5" t="s">
        <v>2054</v>
      </c>
      <c r="G308" s="5" t="s">
        <v>1029</v>
      </c>
      <c r="J308" s="5" t="s">
        <v>3059</v>
      </c>
    </row>
    <row r="309" spans="1:10" ht="11.25">
      <c r="A309" s="5">
        <v>308</v>
      </c>
      <c r="B309" s="5" t="s">
        <v>978</v>
      </c>
      <c r="C309" s="5" t="s">
        <v>154</v>
      </c>
      <c r="D309" s="5" t="s">
        <v>2055</v>
      </c>
      <c r="E309" s="5" t="s">
        <v>2056</v>
      </c>
      <c r="F309" s="5" t="s">
        <v>2057</v>
      </c>
      <c r="G309" s="5" t="s">
        <v>1187</v>
      </c>
      <c r="J309" s="5" t="s">
        <v>3059</v>
      </c>
    </row>
    <row r="310" spans="1:10" ht="11.25">
      <c r="A310" s="5">
        <v>309</v>
      </c>
      <c r="B310" s="5" t="s">
        <v>978</v>
      </c>
      <c r="C310" s="5" t="s">
        <v>154</v>
      </c>
      <c r="D310" s="5" t="s">
        <v>2058</v>
      </c>
      <c r="E310" s="5" t="s">
        <v>2059</v>
      </c>
      <c r="F310" s="5" t="s">
        <v>2060</v>
      </c>
      <c r="G310" s="5" t="s">
        <v>1256</v>
      </c>
      <c r="J310" s="5" t="s">
        <v>3059</v>
      </c>
    </row>
    <row r="311" spans="1:10" ht="11.25">
      <c r="A311" s="5">
        <v>310</v>
      </c>
      <c r="B311" s="5" t="s">
        <v>978</v>
      </c>
      <c r="C311" s="5" t="s">
        <v>154</v>
      </c>
      <c r="D311" s="5" t="s">
        <v>2061</v>
      </c>
      <c r="E311" s="5" t="s">
        <v>2062</v>
      </c>
      <c r="F311" s="5" t="s">
        <v>2063</v>
      </c>
      <c r="G311" s="5" t="s">
        <v>1088</v>
      </c>
      <c r="J311" s="5" t="s">
        <v>3059</v>
      </c>
    </row>
    <row r="312" spans="1:10" ht="11.25">
      <c r="A312" s="5">
        <v>311</v>
      </c>
      <c r="B312" s="5" t="s">
        <v>978</v>
      </c>
      <c r="C312" s="5" t="s">
        <v>154</v>
      </c>
      <c r="D312" s="5" t="s">
        <v>3086</v>
      </c>
      <c r="E312" s="5" t="s">
        <v>3087</v>
      </c>
      <c r="F312" s="5" t="s">
        <v>3088</v>
      </c>
      <c r="G312" s="5" t="s">
        <v>1256</v>
      </c>
      <c r="J312" s="5" t="s">
        <v>3059</v>
      </c>
    </row>
    <row r="313" spans="1:10" ht="11.25">
      <c r="A313" s="5">
        <v>312</v>
      </c>
      <c r="B313" s="5" t="s">
        <v>978</v>
      </c>
      <c r="C313" s="5" t="s">
        <v>154</v>
      </c>
      <c r="D313" s="5" t="s">
        <v>2064</v>
      </c>
      <c r="E313" s="5" t="s">
        <v>2065</v>
      </c>
      <c r="F313" s="5" t="s">
        <v>2066</v>
      </c>
      <c r="G313" s="5" t="s">
        <v>1387</v>
      </c>
      <c r="J313" s="5" t="s">
        <v>3059</v>
      </c>
    </row>
    <row r="314" spans="1:10" ht="11.25">
      <c r="A314" s="5">
        <v>313</v>
      </c>
      <c r="B314" s="5" t="s">
        <v>978</v>
      </c>
      <c r="C314" s="5" t="s">
        <v>154</v>
      </c>
      <c r="D314" s="5" t="s">
        <v>2067</v>
      </c>
      <c r="E314" s="5" t="s">
        <v>2068</v>
      </c>
      <c r="F314" s="5" t="s">
        <v>2069</v>
      </c>
      <c r="G314" s="5" t="s">
        <v>1187</v>
      </c>
      <c r="J314" s="5" t="s">
        <v>3059</v>
      </c>
    </row>
    <row r="315" spans="1:10" ht="11.25">
      <c r="A315" s="5">
        <v>314</v>
      </c>
      <c r="B315" s="5" t="s">
        <v>978</v>
      </c>
      <c r="C315" s="5" t="s">
        <v>154</v>
      </c>
      <c r="D315" s="5" t="s">
        <v>2070</v>
      </c>
      <c r="E315" s="5" t="s">
        <v>2071</v>
      </c>
      <c r="F315" s="5" t="s">
        <v>2072</v>
      </c>
      <c r="G315" s="5" t="s">
        <v>1281</v>
      </c>
      <c r="J315" s="5" t="s">
        <v>3059</v>
      </c>
    </row>
    <row r="316" spans="1:10" ht="11.25">
      <c r="A316" s="5">
        <v>315</v>
      </c>
      <c r="B316" s="5" t="s">
        <v>978</v>
      </c>
      <c r="C316" s="5" t="s">
        <v>154</v>
      </c>
      <c r="D316" s="5" t="s">
        <v>2073</v>
      </c>
      <c r="E316" s="5" t="s">
        <v>2074</v>
      </c>
      <c r="F316" s="5" t="s">
        <v>2075</v>
      </c>
      <c r="G316" s="5" t="s">
        <v>1025</v>
      </c>
      <c r="J316" s="5" t="s">
        <v>3059</v>
      </c>
    </row>
    <row r="317" spans="1:10" ht="11.25">
      <c r="A317" s="5">
        <v>316</v>
      </c>
      <c r="B317" s="5" t="s">
        <v>978</v>
      </c>
      <c r="C317" s="5" t="s">
        <v>154</v>
      </c>
      <c r="D317" s="5" t="s">
        <v>2076</v>
      </c>
      <c r="E317" s="5" t="s">
        <v>2077</v>
      </c>
      <c r="F317" s="5" t="s">
        <v>2078</v>
      </c>
      <c r="G317" s="5" t="s">
        <v>1256</v>
      </c>
      <c r="J317" s="5" t="s">
        <v>3059</v>
      </c>
    </row>
    <row r="318" spans="1:10" ht="11.25">
      <c r="A318" s="5">
        <v>317</v>
      </c>
      <c r="B318" s="5" t="s">
        <v>978</v>
      </c>
      <c r="C318" s="5" t="s">
        <v>154</v>
      </c>
      <c r="D318" s="5" t="s">
        <v>2079</v>
      </c>
      <c r="E318" s="5" t="s">
        <v>2080</v>
      </c>
      <c r="F318" s="5" t="s">
        <v>2081</v>
      </c>
      <c r="G318" s="5" t="s">
        <v>1387</v>
      </c>
      <c r="J318" s="5" t="s">
        <v>3059</v>
      </c>
    </row>
    <row r="319" spans="1:10" ht="11.25">
      <c r="A319" s="5">
        <v>318</v>
      </c>
      <c r="B319" s="5" t="s">
        <v>978</v>
      </c>
      <c r="C319" s="5" t="s">
        <v>154</v>
      </c>
      <c r="D319" s="5" t="s">
        <v>2082</v>
      </c>
      <c r="E319" s="5" t="s">
        <v>2083</v>
      </c>
      <c r="F319" s="5" t="s">
        <v>2084</v>
      </c>
      <c r="G319" s="5" t="s">
        <v>1088</v>
      </c>
      <c r="J319" s="5" t="s">
        <v>3059</v>
      </c>
    </row>
    <row r="320" spans="1:10" ht="11.25">
      <c r="A320" s="5">
        <v>319</v>
      </c>
      <c r="B320" s="5" t="s">
        <v>978</v>
      </c>
      <c r="C320" s="5" t="s">
        <v>154</v>
      </c>
      <c r="D320" s="5" t="s">
        <v>2085</v>
      </c>
      <c r="E320" s="5" t="s">
        <v>2086</v>
      </c>
      <c r="F320" s="5" t="s">
        <v>2087</v>
      </c>
      <c r="G320" s="5" t="s">
        <v>1273</v>
      </c>
      <c r="J320" s="5" t="s">
        <v>3059</v>
      </c>
    </row>
    <row r="321" spans="1:10" ht="11.25">
      <c r="A321" s="5">
        <v>320</v>
      </c>
      <c r="B321" s="5" t="s">
        <v>978</v>
      </c>
      <c r="C321" s="5" t="s">
        <v>154</v>
      </c>
      <c r="D321" s="5" t="s">
        <v>2088</v>
      </c>
      <c r="E321" s="5" t="s">
        <v>2089</v>
      </c>
      <c r="F321" s="5" t="s">
        <v>2090</v>
      </c>
      <c r="G321" s="5" t="s">
        <v>1387</v>
      </c>
      <c r="J321" s="5" t="s">
        <v>3059</v>
      </c>
    </row>
    <row r="322" spans="1:10" ht="11.25">
      <c r="A322" s="5">
        <v>321</v>
      </c>
      <c r="B322" s="5" t="s">
        <v>978</v>
      </c>
      <c r="C322" s="5" t="s">
        <v>154</v>
      </c>
      <c r="D322" s="5" t="s">
        <v>2091</v>
      </c>
      <c r="E322" s="5" t="s">
        <v>2092</v>
      </c>
      <c r="F322" s="5" t="s">
        <v>2093</v>
      </c>
      <c r="G322" s="5" t="s">
        <v>1025</v>
      </c>
      <c r="J322" s="5" t="s">
        <v>3059</v>
      </c>
    </row>
    <row r="323" spans="1:10" ht="11.25">
      <c r="A323" s="5">
        <v>322</v>
      </c>
      <c r="B323" s="5" t="s">
        <v>978</v>
      </c>
      <c r="C323" s="5" t="s">
        <v>154</v>
      </c>
      <c r="D323" s="5" t="s">
        <v>2094</v>
      </c>
      <c r="E323" s="5" t="s">
        <v>2095</v>
      </c>
      <c r="F323" s="5" t="s">
        <v>2096</v>
      </c>
      <c r="G323" s="5" t="s">
        <v>1025</v>
      </c>
      <c r="J323" s="5" t="s">
        <v>3059</v>
      </c>
    </row>
    <row r="324" spans="1:10" ht="11.25">
      <c r="A324" s="5">
        <v>323</v>
      </c>
      <c r="B324" s="5" t="s">
        <v>978</v>
      </c>
      <c r="C324" s="5" t="s">
        <v>154</v>
      </c>
      <c r="D324" s="5" t="s">
        <v>2097</v>
      </c>
      <c r="E324" s="5" t="s">
        <v>2098</v>
      </c>
      <c r="F324" s="5" t="s">
        <v>2099</v>
      </c>
      <c r="G324" s="5" t="s">
        <v>1273</v>
      </c>
      <c r="J324" s="5" t="s">
        <v>3059</v>
      </c>
    </row>
    <row r="325" spans="1:10" ht="11.25">
      <c r="A325" s="5">
        <v>324</v>
      </c>
      <c r="B325" s="5" t="s">
        <v>978</v>
      </c>
      <c r="C325" s="5" t="s">
        <v>154</v>
      </c>
      <c r="D325" s="5" t="s">
        <v>2100</v>
      </c>
      <c r="E325" s="5" t="s">
        <v>2101</v>
      </c>
      <c r="F325" s="5" t="s">
        <v>2102</v>
      </c>
      <c r="G325" s="5" t="s">
        <v>1273</v>
      </c>
      <c r="J325" s="5" t="s">
        <v>3059</v>
      </c>
    </row>
    <row r="326" spans="1:10" ht="11.25">
      <c r="A326" s="5">
        <v>325</v>
      </c>
      <c r="B326" s="5" t="s">
        <v>978</v>
      </c>
      <c r="C326" s="5" t="s">
        <v>154</v>
      </c>
      <c r="D326" s="5" t="s">
        <v>2103</v>
      </c>
      <c r="E326" s="5" t="s">
        <v>2104</v>
      </c>
      <c r="F326" s="5" t="s">
        <v>2105</v>
      </c>
      <c r="G326" s="5" t="s">
        <v>1013</v>
      </c>
      <c r="J326" s="5" t="s">
        <v>3059</v>
      </c>
    </row>
    <row r="327" spans="1:10" ht="11.25">
      <c r="A327" s="5">
        <v>326</v>
      </c>
      <c r="B327" s="5" t="s">
        <v>978</v>
      </c>
      <c r="C327" s="5" t="s">
        <v>154</v>
      </c>
      <c r="D327" s="5" t="s">
        <v>2106</v>
      </c>
      <c r="E327" s="5" t="s">
        <v>2107</v>
      </c>
      <c r="F327" s="5" t="s">
        <v>2108</v>
      </c>
      <c r="G327" s="5" t="s">
        <v>1037</v>
      </c>
      <c r="J327" s="5" t="s">
        <v>3059</v>
      </c>
    </row>
    <row r="328" spans="1:10" ht="11.25">
      <c r="A328" s="5">
        <v>327</v>
      </c>
      <c r="B328" s="5" t="s">
        <v>978</v>
      </c>
      <c r="C328" s="5" t="s">
        <v>154</v>
      </c>
      <c r="D328" s="5" t="s">
        <v>2109</v>
      </c>
      <c r="E328" s="5" t="s">
        <v>2110</v>
      </c>
      <c r="F328" s="5" t="s">
        <v>2111</v>
      </c>
      <c r="G328" s="5" t="s">
        <v>1256</v>
      </c>
      <c r="J328" s="5" t="s">
        <v>3059</v>
      </c>
    </row>
    <row r="329" spans="1:10" ht="11.25">
      <c r="A329" s="5">
        <v>328</v>
      </c>
      <c r="B329" s="5" t="s">
        <v>978</v>
      </c>
      <c r="C329" s="5" t="s">
        <v>154</v>
      </c>
      <c r="D329" s="5" t="s">
        <v>2112</v>
      </c>
      <c r="E329" s="5" t="s">
        <v>2113</v>
      </c>
      <c r="F329" s="5" t="s">
        <v>2114</v>
      </c>
      <c r="G329" s="5" t="s">
        <v>1029</v>
      </c>
      <c r="J329" s="5" t="s">
        <v>3059</v>
      </c>
    </row>
    <row r="330" spans="1:10" ht="11.25">
      <c r="A330" s="5">
        <v>329</v>
      </c>
      <c r="B330" s="5" t="s">
        <v>978</v>
      </c>
      <c r="C330" s="5" t="s">
        <v>154</v>
      </c>
      <c r="D330" s="5" t="s">
        <v>2115</v>
      </c>
      <c r="E330" s="5" t="s">
        <v>2116</v>
      </c>
      <c r="F330" s="5" t="s">
        <v>2117</v>
      </c>
      <c r="G330" s="5" t="s">
        <v>1037</v>
      </c>
      <c r="J330" s="5" t="s">
        <v>3059</v>
      </c>
    </row>
    <row r="331" spans="1:10" ht="11.25">
      <c r="A331" s="5">
        <v>330</v>
      </c>
      <c r="B331" s="5" t="s">
        <v>978</v>
      </c>
      <c r="C331" s="5" t="s">
        <v>154</v>
      </c>
      <c r="D331" s="5" t="s">
        <v>2118</v>
      </c>
      <c r="E331" s="5" t="s">
        <v>2119</v>
      </c>
      <c r="F331" s="5" t="s">
        <v>2120</v>
      </c>
      <c r="G331" s="5" t="s">
        <v>1256</v>
      </c>
      <c r="J331" s="5" t="s">
        <v>3059</v>
      </c>
    </row>
    <row r="332" spans="1:10" ht="11.25">
      <c r="A332" s="5">
        <v>331</v>
      </c>
      <c r="B332" s="5" t="s">
        <v>978</v>
      </c>
      <c r="C332" s="5" t="s">
        <v>154</v>
      </c>
      <c r="D332" s="5" t="s">
        <v>2121</v>
      </c>
      <c r="E332" s="5" t="s">
        <v>2122</v>
      </c>
      <c r="F332" s="5" t="s">
        <v>2123</v>
      </c>
      <c r="G332" s="5" t="s">
        <v>2124</v>
      </c>
      <c r="J332" s="5" t="s">
        <v>3059</v>
      </c>
    </row>
    <row r="333" spans="1:10" ht="11.25">
      <c r="A333" s="5">
        <v>332</v>
      </c>
      <c r="B333" s="5" t="s">
        <v>978</v>
      </c>
      <c r="C333" s="5" t="s">
        <v>154</v>
      </c>
      <c r="D333" s="5" t="s">
        <v>2125</v>
      </c>
      <c r="E333" s="5" t="s">
        <v>2126</v>
      </c>
      <c r="F333" s="5" t="s">
        <v>2127</v>
      </c>
      <c r="G333" s="5" t="s">
        <v>2128</v>
      </c>
      <c r="J333" s="5" t="s">
        <v>3059</v>
      </c>
    </row>
    <row r="334" spans="1:10" ht="11.25">
      <c r="A334" s="5">
        <v>333</v>
      </c>
      <c r="B334" s="5" t="s">
        <v>978</v>
      </c>
      <c r="C334" s="5" t="s">
        <v>154</v>
      </c>
      <c r="D334" s="5" t="s">
        <v>2129</v>
      </c>
      <c r="E334" s="5" t="s">
        <v>2130</v>
      </c>
      <c r="F334" s="5" t="s">
        <v>2131</v>
      </c>
      <c r="G334" s="5" t="s">
        <v>1387</v>
      </c>
      <c r="J334" s="5" t="s">
        <v>3059</v>
      </c>
    </row>
    <row r="335" spans="1:10" ht="11.25">
      <c r="A335" s="5">
        <v>334</v>
      </c>
      <c r="B335" s="5" t="s">
        <v>978</v>
      </c>
      <c r="C335" s="5" t="s">
        <v>154</v>
      </c>
      <c r="D335" s="5" t="s">
        <v>2132</v>
      </c>
      <c r="E335" s="5" t="s">
        <v>2133</v>
      </c>
      <c r="F335" s="5" t="s">
        <v>2134</v>
      </c>
      <c r="G335" s="5" t="s">
        <v>2135</v>
      </c>
      <c r="J335" s="5" t="s">
        <v>3059</v>
      </c>
    </row>
    <row r="336" spans="1:10" ht="11.25">
      <c r="A336" s="5">
        <v>335</v>
      </c>
      <c r="B336" s="5" t="s">
        <v>978</v>
      </c>
      <c r="C336" s="5" t="s">
        <v>154</v>
      </c>
      <c r="D336" s="5" t="s">
        <v>2136</v>
      </c>
      <c r="E336" s="5" t="s">
        <v>2137</v>
      </c>
      <c r="F336" s="5" t="s">
        <v>2138</v>
      </c>
      <c r="G336" s="5" t="s">
        <v>1100</v>
      </c>
      <c r="J336" s="5" t="s">
        <v>3059</v>
      </c>
    </row>
    <row r="337" spans="1:10" ht="11.25">
      <c r="A337" s="5">
        <v>336</v>
      </c>
      <c r="B337" s="5" t="s">
        <v>978</v>
      </c>
      <c r="C337" s="5" t="s">
        <v>154</v>
      </c>
      <c r="D337" s="5" t="s">
        <v>2139</v>
      </c>
      <c r="E337" s="5" t="s">
        <v>2140</v>
      </c>
      <c r="F337" s="5" t="s">
        <v>2141</v>
      </c>
      <c r="G337" s="5" t="s">
        <v>1025</v>
      </c>
      <c r="J337" s="5" t="s">
        <v>3059</v>
      </c>
    </row>
    <row r="338" spans="1:10" ht="11.25">
      <c r="A338" s="5">
        <v>337</v>
      </c>
      <c r="B338" s="5" t="s">
        <v>978</v>
      </c>
      <c r="C338" s="5" t="s">
        <v>154</v>
      </c>
      <c r="D338" s="5" t="s">
        <v>2142</v>
      </c>
      <c r="E338" s="5" t="s">
        <v>2143</v>
      </c>
      <c r="F338" s="5" t="s">
        <v>2144</v>
      </c>
      <c r="G338" s="5" t="s">
        <v>1029</v>
      </c>
      <c r="J338" s="5" t="s">
        <v>3059</v>
      </c>
    </row>
    <row r="339" spans="1:10" ht="11.25">
      <c r="A339" s="5">
        <v>338</v>
      </c>
      <c r="B339" s="5" t="s">
        <v>978</v>
      </c>
      <c r="C339" s="5" t="s">
        <v>154</v>
      </c>
      <c r="D339" s="5" t="s">
        <v>2145</v>
      </c>
      <c r="E339" s="5" t="s">
        <v>2146</v>
      </c>
      <c r="F339" s="5" t="s">
        <v>2147</v>
      </c>
      <c r="G339" s="5" t="s">
        <v>1256</v>
      </c>
      <c r="J339" s="5" t="s">
        <v>3059</v>
      </c>
    </row>
    <row r="340" spans="1:10" ht="11.25">
      <c r="A340" s="5">
        <v>339</v>
      </c>
      <c r="B340" s="5" t="s">
        <v>978</v>
      </c>
      <c r="C340" s="5" t="s">
        <v>154</v>
      </c>
      <c r="D340" s="5" t="s">
        <v>2148</v>
      </c>
      <c r="E340" s="5" t="s">
        <v>2149</v>
      </c>
      <c r="F340" s="5" t="s">
        <v>2150</v>
      </c>
      <c r="G340" s="5" t="s">
        <v>1025</v>
      </c>
      <c r="J340" s="5" t="s">
        <v>3059</v>
      </c>
    </row>
    <row r="341" spans="1:10" ht="11.25">
      <c r="A341" s="5">
        <v>340</v>
      </c>
      <c r="B341" s="5" t="s">
        <v>978</v>
      </c>
      <c r="C341" s="5" t="s">
        <v>154</v>
      </c>
      <c r="D341" s="5" t="s">
        <v>2151</v>
      </c>
      <c r="E341" s="5" t="s">
        <v>2152</v>
      </c>
      <c r="F341" s="5" t="s">
        <v>2153</v>
      </c>
      <c r="G341" s="5" t="s">
        <v>1062</v>
      </c>
      <c r="J341" s="5" t="s">
        <v>3059</v>
      </c>
    </row>
    <row r="342" spans="1:10" ht="11.25">
      <c r="A342" s="5">
        <v>341</v>
      </c>
      <c r="B342" s="5" t="s">
        <v>978</v>
      </c>
      <c r="C342" s="5" t="s">
        <v>154</v>
      </c>
      <c r="D342" s="5" t="s">
        <v>2154</v>
      </c>
      <c r="E342" s="5" t="s">
        <v>2155</v>
      </c>
      <c r="F342" s="5" t="s">
        <v>2156</v>
      </c>
      <c r="G342" s="5" t="s">
        <v>1017</v>
      </c>
      <c r="J342" s="5" t="s">
        <v>3059</v>
      </c>
    </row>
    <row r="343" spans="1:10" ht="11.25">
      <c r="A343" s="5">
        <v>342</v>
      </c>
      <c r="B343" s="5" t="s">
        <v>978</v>
      </c>
      <c r="C343" s="5" t="s">
        <v>154</v>
      </c>
      <c r="D343" s="5" t="s">
        <v>2157</v>
      </c>
      <c r="E343" s="5" t="s">
        <v>2158</v>
      </c>
      <c r="F343" s="5" t="s">
        <v>2159</v>
      </c>
      <c r="G343" s="5" t="s">
        <v>1088</v>
      </c>
      <c r="J343" s="5" t="s">
        <v>3059</v>
      </c>
    </row>
    <row r="344" spans="1:10" ht="11.25">
      <c r="A344" s="5">
        <v>343</v>
      </c>
      <c r="B344" s="5" t="s">
        <v>978</v>
      </c>
      <c r="C344" s="5" t="s">
        <v>154</v>
      </c>
      <c r="D344" s="5" t="s">
        <v>2160</v>
      </c>
      <c r="E344" s="5" t="s">
        <v>2161</v>
      </c>
      <c r="F344" s="5" t="s">
        <v>2031</v>
      </c>
      <c r="G344" s="5" t="s">
        <v>1187</v>
      </c>
      <c r="J344" s="5" t="s">
        <v>3059</v>
      </c>
    </row>
    <row r="345" spans="1:10" ht="11.25">
      <c r="A345" s="5">
        <v>344</v>
      </c>
      <c r="B345" s="5" t="s">
        <v>978</v>
      </c>
      <c r="C345" s="5" t="s">
        <v>154</v>
      </c>
      <c r="D345" s="5" t="s">
        <v>2162</v>
      </c>
      <c r="E345" s="5" t="s">
        <v>2163</v>
      </c>
      <c r="F345" s="5" t="s">
        <v>2164</v>
      </c>
      <c r="G345" s="5" t="s">
        <v>1025</v>
      </c>
      <c r="J345" s="5" t="s">
        <v>3059</v>
      </c>
    </row>
    <row r="346" spans="1:10" ht="11.25">
      <c r="A346" s="5">
        <v>345</v>
      </c>
      <c r="B346" s="5" t="s">
        <v>978</v>
      </c>
      <c r="C346" s="5" t="s">
        <v>154</v>
      </c>
      <c r="D346" s="5" t="s">
        <v>2165</v>
      </c>
      <c r="E346" s="5" t="s">
        <v>2166</v>
      </c>
      <c r="F346" s="5" t="s">
        <v>2167</v>
      </c>
      <c r="G346" s="5" t="s">
        <v>1029</v>
      </c>
      <c r="J346" s="5" t="s">
        <v>3059</v>
      </c>
    </row>
    <row r="347" spans="1:10" ht="11.25">
      <c r="A347" s="5">
        <v>346</v>
      </c>
      <c r="B347" s="5" t="s">
        <v>978</v>
      </c>
      <c r="C347" s="5" t="s">
        <v>154</v>
      </c>
      <c r="D347" s="5" t="s">
        <v>2168</v>
      </c>
      <c r="E347" s="5" t="s">
        <v>2169</v>
      </c>
      <c r="F347" s="5" t="s">
        <v>2170</v>
      </c>
      <c r="G347" s="5" t="s">
        <v>1256</v>
      </c>
      <c r="J347" s="5" t="s">
        <v>3059</v>
      </c>
    </row>
    <row r="348" spans="1:10" ht="11.25">
      <c r="A348" s="5">
        <v>347</v>
      </c>
      <c r="B348" s="5" t="s">
        <v>978</v>
      </c>
      <c r="C348" s="5" t="s">
        <v>154</v>
      </c>
      <c r="D348" s="5" t="s">
        <v>2171</v>
      </c>
      <c r="E348" s="5" t="s">
        <v>2172</v>
      </c>
      <c r="F348" s="5" t="s">
        <v>2173</v>
      </c>
      <c r="G348" s="5" t="s">
        <v>1187</v>
      </c>
      <c r="J348" s="5" t="s">
        <v>3059</v>
      </c>
    </row>
    <row r="349" spans="1:10" ht="11.25">
      <c r="A349" s="5">
        <v>348</v>
      </c>
      <c r="B349" s="5" t="s">
        <v>978</v>
      </c>
      <c r="C349" s="5" t="s">
        <v>154</v>
      </c>
      <c r="D349" s="5" t="s">
        <v>2174</v>
      </c>
      <c r="E349" s="5" t="s">
        <v>2175</v>
      </c>
      <c r="F349" s="5" t="s">
        <v>2176</v>
      </c>
      <c r="G349" s="5" t="s">
        <v>1025</v>
      </c>
      <c r="J349" s="5" t="s">
        <v>3059</v>
      </c>
    </row>
    <row r="350" spans="1:10" ht="11.25">
      <c r="A350" s="5">
        <v>349</v>
      </c>
      <c r="B350" s="5" t="s">
        <v>978</v>
      </c>
      <c r="C350" s="5" t="s">
        <v>154</v>
      </c>
      <c r="D350" s="5" t="s">
        <v>2177</v>
      </c>
      <c r="E350" s="5" t="s">
        <v>2178</v>
      </c>
      <c r="F350" s="5" t="s">
        <v>2179</v>
      </c>
      <c r="G350" s="5" t="s">
        <v>1029</v>
      </c>
      <c r="J350" s="5" t="s">
        <v>3059</v>
      </c>
    </row>
    <row r="351" spans="1:10" ht="11.25">
      <c r="A351" s="5">
        <v>350</v>
      </c>
      <c r="B351" s="5" t="s">
        <v>978</v>
      </c>
      <c r="C351" s="5" t="s">
        <v>154</v>
      </c>
      <c r="D351" s="5" t="s">
        <v>2180</v>
      </c>
      <c r="E351" s="5" t="s">
        <v>2181</v>
      </c>
      <c r="F351" s="5" t="s">
        <v>2182</v>
      </c>
      <c r="G351" s="5" t="s">
        <v>1100</v>
      </c>
      <c r="J351" s="5" t="s">
        <v>3059</v>
      </c>
    </row>
    <row r="352" spans="1:10" ht="11.25">
      <c r="A352" s="5">
        <v>351</v>
      </c>
      <c r="B352" s="5" t="s">
        <v>978</v>
      </c>
      <c r="C352" s="5" t="s">
        <v>154</v>
      </c>
      <c r="D352" s="5" t="s">
        <v>2183</v>
      </c>
      <c r="E352" s="5" t="s">
        <v>2184</v>
      </c>
      <c r="F352" s="5" t="s">
        <v>2185</v>
      </c>
      <c r="G352" s="5" t="s">
        <v>1029</v>
      </c>
      <c r="J352" s="5" t="s">
        <v>3059</v>
      </c>
    </row>
    <row r="353" spans="1:10" ht="11.25">
      <c r="A353" s="5">
        <v>352</v>
      </c>
      <c r="B353" s="5" t="s">
        <v>978</v>
      </c>
      <c r="C353" s="5" t="s">
        <v>154</v>
      </c>
      <c r="D353" s="5" t="s">
        <v>2186</v>
      </c>
      <c r="E353" s="5" t="s">
        <v>2187</v>
      </c>
      <c r="F353" s="5" t="s">
        <v>2188</v>
      </c>
      <c r="G353" s="5" t="s">
        <v>1037</v>
      </c>
      <c r="J353" s="5" t="s">
        <v>3059</v>
      </c>
    </row>
    <row r="354" spans="1:10" ht="11.25">
      <c r="A354" s="5">
        <v>353</v>
      </c>
      <c r="B354" s="5" t="s">
        <v>978</v>
      </c>
      <c r="C354" s="5" t="s">
        <v>154</v>
      </c>
      <c r="D354" s="5" t="s">
        <v>2189</v>
      </c>
      <c r="E354" s="5" t="s">
        <v>2190</v>
      </c>
      <c r="F354" s="5" t="s">
        <v>985</v>
      </c>
      <c r="G354" s="5" t="s">
        <v>1166</v>
      </c>
      <c r="J354" s="5" t="s">
        <v>3059</v>
      </c>
    </row>
    <row r="355" spans="1:10" ht="11.25">
      <c r="A355" s="5">
        <v>354</v>
      </c>
      <c r="B355" s="5" t="s">
        <v>978</v>
      </c>
      <c r="C355" s="5" t="s">
        <v>154</v>
      </c>
      <c r="D355" s="5" t="s">
        <v>2191</v>
      </c>
      <c r="E355" s="5" t="s">
        <v>2192</v>
      </c>
      <c r="F355" s="5" t="s">
        <v>1108</v>
      </c>
      <c r="G355" s="5" t="s">
        <v>2193</v>
      </c>
      <c r="H355" s="5" t="s">
        <v>1109</v>
      </c>
      <c r="J355" s="5" t="s">
        <v>3059</v>
      </c>
    </row>
    <row r="356" spans="1:10" ht="11.25">
      <c r="A356" s="5">
        <v>355</v>
      </c>
      <c r="B356" s="5" t="s">
        <v>978</v>
      </c>
      <c r="C356" s="5" t="s">
        <v>154</v>
      </c>
      <c r="D356" s="5" t="s">
        <v>2194</v>
      </c>
      <c r="E356" s="5" t="s">
        <v>2195</v>
      </c>
      <c r="F356" s="5" t="s">
        <v>2196</v>
      </c>
      <c r="G356" s="5" t="s">
        <v>1281</v>
      </c>
      <c r="J356" s="5" t="s">
        <v>3059</v>
      </c>
    </row>
    <row r="357" spans="1:10" ht="11.25">
      <c r="A357" s="5">
        <v>356</v>
      </c>
      <c r="B357" s="5" t="s">
        <v>978</v>
      </c>
      <c r="C357" s="5" t="s">
        <v>154</v>
      </c>
      <c r="D357" s="5" t="s">
        <v>2197</v>
      </c>
      <c r="E357" s="5" t="s">
        <v>2198</v>
      </c>
      <c r="F357" s="5" t="s">
        <v>2199</v>
      </c>
      <c r="G357" s="5" t="s">
        <v>1037</v>
      </c>
      <c r="J357" s="5" t="s">
        <v>3059</v>
      </c>
    </row>
    <row r="358" spans="1:10" ht="11.25">
      <c r="A358" s="5">
        <v>357</v>
      </c>
      <c r="B358" s="5" t="s">
        <v>978</v>
      </c>
      <c r="C358" s="5" t="s">
        <v>154</v>
      </c>
      <c r="D358" s="5" t="s">
        <v>2200</v>
      </c>
      <c r="E358" s="5" t="s">
        <v>2201</v>
      </c>
      <c r="F358" s="5" t="s">
        <v>2202</v>
      </c>
      <c r="G358" s="5" t="s">
        <v>1029</v>
      </c>
      <c r="J358" s="5" t="s">
        <v>3059</v>
      </c>
    </row>
    <row r="359" spans="1:10" ht="11.25">
      <c r="A359" s="5">
        <v>358</v>
      </c>
      <c r="B359" s="5" t="s">
        <v>978</v>
      </c>
      <c r="C359" s="5" t="s">
        <v>154</v>
      </c>
      <c r="D359" s="5" t="s">
        <v>2203</v>
      </c>
      <c r="E359" s="5" t="s">
        <v>2204</v>
      </c>
      <c r="F359" s="5" t="s">
        <v>2205</v>
      </c>
      <c r="G359" s="5" t="s">
        <v>1025</v>
      </c>
      <c r="J359" s="5" t="s">
        <v>3059</v>
      </c>
    </row>
    <row r="360" spans="1:10" ht="11.25">
      <c r="A360" s="5">
        <v>359</v>
      </c>
      <c r="B360" s="5" t="s">
        <v>978</v>
      </c>
      <c r="C360" s="5" t="s">
        <v>154</v>
      </c>
      <c r="D360" s="5" t="s">
        <v>2206</v>
      </c>
      <c r="E360" s="5" t="s">
        <v>2207</v>
      </c>
      <c r="F360" s="5" t="s">
        <v>2208</v>
      </c>
      <c r="G360" s="5" t="s">
        <v>1088</v>
      </c>
      <c r="J360" s="5" t="s">
        <v>3059</v>
      </c>
    </row>
    <row r="361" spans="1:10" ht="11.25">
      <c r="A361" s="5">
        <v>360</v>
      </c>
      <c r="B361" s="5" t="s">
        <v>978</v>
      </c>
      <c r="C361" s="5" t="s">
        <v>154</v>
      </c>
      <c r="D361" s="5" t="s">
        <v>2209</v>
      </c>
      <c r="E361" s="5" t="s">
        <v>2210</v>
      </c>
      <c r="F361" s="5" t="s">
        <v>2211</v>
      </c>
      <c r="G361" s="5" t="s">
        <v>1062</v>
      </c>
      <c r="J361" s="5" t="s">
        <v>3059</v>
      </c>
    </row>
    <row r="362" spans="1:10" ht="11.25">
      <c r="A362" s="5">
        <v>361</v>
      </c>
      <c r="B362" s="5" t="s">
        <v>978</v>
      </c>
      <c r="C362" s="5" t="s">
        <v>154</v>
      </c>
      <c r="D362" s="5" t="s">
        <v>2212</v>
      </c>
      <c r="E362" s="5" t="s">
        <v>2213</v>
      </c>
      <c r="F362" s="5" t="s">
        <v>2214</v>
      </c>
      <c r="G362" s="5" t="s">
        <v>1281</v>
      </c>
      <c r="J362" s="5" t="s">
        <v>3059</v>
      </c>
    </row>
    <row r="363" spans="1:10" ht="11.25">
      <c r="A363" s="5">
        <v>362</v>
      </c>
      <c r="B363" s="5" t="s">
        <v>978</v>
      </c>
      <c r="C363" s="5" t="s">
        <v>154</v>
      </c>
      <c r="D363" s="5" t="s">
        <v>2215</v>
      </c>
      <c r="E363" s="5" t="s">
        <v>2216</v>
      </c>
      <c r="F363" s="5" t="s">
        <v>2217</v>
      </c>
      <c r="G363" s="5" t="s">
        <v>1431</v>
      </c>
      <c r="H363" s="5" t="s">
        <v>2218</v>
      </c>
      <c r="J363" s="5" t="s">
        <v>3059</v>
      </c>
    </row>
    <row r="364" spans="1:10" ht="11.25">
      <c r="A364" s="5">
        <v>363</v>
      </c>
      <c r="B364" s="5" t="s">
        <v>978</v>
      </c>
      <c r="C364" s="5" t="s">
        <v>154</v>
      </c>
      <c r="D364" s="5" t="s">
        <v>2219</v>
      </c>
      <c r="E364" s="5" t="s">
        <v>2220</v>
      </c>
      <c r="F364" s="5" t="s">
        <v>2221</v>
      </c>
      <c r="G364" s="5" t="s">
        <v>1187</v>
      </c>
      <c r="J364" s="5" t="s">
        <v>3059</v>
      </c>
    </row>
    <row r="365" spans="1:10" ht="11.25">
      <c r="A365" s="5">
        <v>364</v>
      </c>
      <c r="B365" s="5" t="s">
        <v>978</v>
      </c>
      <c r="C365" s="5" t="s">
        <v>154</v>
      </c>
      <c r="D365" s="5" t="s">
        <v>2222</v>
      </c>
      <c r="E365" s="5" t="s">
        <v>2223</v>
      </c>
      <c r="F365" s="5" t="s">
        <v>2224</v>
      </c>
      <c r="G365" s="5" t="s">
        <v>1062</v>
      </c>
      <c r="J365" s="5" t="s">
        <v>3059</v>
      </c>
    </row>
    <row r="366" spans="1:10" ht="11.25">
      <c r="A366" s="5">
        <v>365</v>
      </c>
      <c r="B366" s="5" t="s">
        <v>978</v>
      </c>
      <c r="C366" s="5" t="s">
        <v>154</v>
      </c>
      <c r="D366" s="5" t="s">
        <v>2225</v>
      </c>
      <c r="E366" s="5" t="s">
        <v>2226</v>
      </c>
      <c r="F366" s="5" t="s">
        <v>2227</v>
      </c>
      <c r="G366" s="5" t="s">
        <v>1608</v>
      </c>
      <c r="H366" s="5" t="s">
        <v>1821</v>
      </c>
      <c r="J366" s="5" t="s">
        <v>3059</v>
      </c>
    </row>
    <row r="367" spans="1:10" ht="11.25">
      <c r="A367" s="5">
        <v>366</v>
      </c>
      <c r="B367" s="5" t="s">
        <v>978</v>
      </c>
      <c r="C367" s="5" t="s">
        <v>154</v>
      </c>
      <c r="D367" s="5" t="s">
        <v>2228</v>
      </c>
      <c r="E367" s="5" t="s">
        <v>2229</v>
      </c>
      <c r="F367" s="5" t="s">
        <v>2230</v>
      </c>
      <c r="G367" s="5" t="s">
        <v>1017</v>
      </c>
      <c r="H367" s="5" t="s">
        <v>2231</v>
      </c>
      <c r="J367" s="5" t="s">
        <v>3059</v>
      </c>
    </row>
    <row r="368" spans="1:10" ht="11.25">
      <c r="A368" s="5">
        <v>367</v>
      </c>
      <c r="B368" s="5" t="s">
        <v>978</v>
      </c>
      <c r="C368" s="5" t="s">
        <v>154</v>
      </c>
      <c r="D368" s="5" t="s">
        <v>2232</v>
      </c>
      <c r="E368" s="5" t="s">
        <v>2233</v>
      </c>
      <c r="F368" s="5" t="s">
        <v>2234</v>
      </c>
      <c r="G368" s="5" t="s">
        <v>1029</v>
      </c>
      <c r="H368" s="5" t="s">
        <v>2235</v>
      </c>
      <c r="J368" s="5" t="s">
        <v>3059</v>
      </c>
    </row>
    <row r="369" spans="1:10" ht="11.25">
      <c r="A369" s="5">
        <v>368</v>
      </c>
      <c r="B369" s="5" t="s">
        <v>978</v>
      </c>
      <c r="C369" s="5" t="s">
        <v>154</v>
      </c>
      <c r="D369" s="5" t="s">
        <v>2236</v>
      </c>
      <c r="E369" s="5" t="s">
        <v>2237</v>
      </c>
      <c r="F369" s="5" t="s">
        <v>2238</v>
      </c>
      <c r="G369" s="5" t="s">
        <v>1029</v>
      </c>
      <c r="J369" s="5" t="s">
        <v>3059</v>
      </c>
    </row>
    <row r="370" spans="1:10" ht="11.25">
      <c r="A370" s="5">
        <v>369</v>
      </c>
      <c r="B370" s="5" t="s">
        <v>978</v>
      </c>
      <c r="C370" s="5" t="s">
        <v>154</v>
      </c>
      <c r="D370" s="5" t="s">
        <v>2239</v>
      </c>
      <c r="E370" s="5" t="s">
        <v>2240</v>
      </c>
      <c r="F370" s="5" t="s">
        <v>2241</v>
      </c>
      <c r="G370" s="5" t="s">
        <v>1062</v>
      </c>
      <c r="J370" s="5" t="s">
        <v>3059</v>
      </c>
    </row>
    <row r="371" spans="1:10" ht="11.25">
      <c r="A371" s="5">
        <v>370</v>
      </c>
      <c r="B371" s="5" t="s">
        <v>978</v>
      </c>
      <c r="C371" s="5" t="s">
        <v>154</v>
      </c>
      <c r="D371" s="5" t="s">
        <v>2242</v>
      </c>
      <c r="E371" s="5" t="s">
        <v>2243</v>
      </c>
      <c r="F371" s="5" t="s">
        <v>2244</v>
      </c>
      <c r="G371" s="5" t="s">
        <v>1431</v>
      </c>
      <c r="H371" s="5" t="s">
        <v>2245</v>
      </c>
      <c r="J371" s="5" t="s">
        <v>3059</v>
      </c>
    </row>
    <row r="372" spans="1:10" ht="11.25">
      <c r="A372" s="5">
        <v>371</v>
      </c>
      <c r="B372" s="5" t="s">
        <v>978</v>
      </c>
      <c r="C372" s="5" t="s">
        <v>154</v>
      </c>
      <c r="D372" s="5" t="s">
        <v>2246</v>
      </c>
      <c r="E372" s="5" t="s">
        <v>2247</v>
      </c>
      <c r="F372" s="5" t="s">
        <v>2248</v>
      </c>
      <c r="G372" s="5" t="s">
        <v>1062</v>
      </c>
      <c r="H372" s="5" t="s">
        <v>2249</v>
      </c>
      <c r="J372" s="5" t="s">
        <v>3059</v>
      </c>
    </row>
    <row r="373" spans="1:10" ht="11.25">
      <c r="A373" s="5">
        <v>372</v>
      </c>
      <c r="B373" s="5" t="s">
        <v>978</v>
      </c>
      <c r="C373" s="5" t="s">
        <v>154</v>
      </c>
      <c r="D373" s="5" t="s">
        <v>2250</v>
      </c>
      <c r="E373" s="5" t="s">
        <v>2251</v>
      </c>
      <c r="F373" s="5" t="s">
        <v>2252</v>
      </c>
      <c r="G373" s="5" t="s">
        <v>1100</v>
      </c>
      <c r="J373" s="5" t="s">
        <v>3059</v>
      </c>
    </row>
    <row r="374" spans="1:10" ht="11.25">
      <c r="A374" s="5">
        <v>373</v>
      </c>
      <c r="B374" s="5" t="s">
        <v>978</v>
      </c>
      <c r="C374" s="5" t="s">
        <v>154</v>
      </c>
      <c r="D374" s="5" t="s">
        <v>2253</v>
      </c>
      <c r="E374" s="5" t="s">
        <v>2254</v>
      </c>
      <c r="F374" s="5" t="s">
        <v>2255</v>
      </c>
      <c r="G374" s="5" t="s">
        <v>1476</v>
      </c>
      <c r="H374" s="5" t="s">
        <v>2256</v>
      </c>
      <c r="J374" s="5" t="s">
        <v>3059</v>
      </c>
    </row>
    <row r="375" spans="1:10" ht="11.25">
      <c r="A375" s="5">
        <v>374</v>
      </c>
      <c r="B375" s="5" t="s">
        <v>978</v>
      </c>
      <c r="C375" s="5" t="s">
        <v>154</v>
      </c>
      <c r="D375" s="5" t="s">
        <v>2257</v>
      </c>
      <c r="E375" s="5" t="s">
        <v>2258</v>
      </c>
      <c r="F375" s="5" t="s">
        <v>2259</v>
      </c>
      <c r="G375" s="5" t="s">
        <v>1387</v>
      </c>
      <c r="H375" s="5" t="s">
        <v>2260</v>
      </c>
      <c r="J375" s="5" t="s">
        <v>3059</v>
      </c>
    </row>
    <row r="376" spans="1:10" ht="11.25">
      <c r="A376" s="5">
        <v>375</v>
      </c>
      <c r="B376" s="5" t="s">
        <v>978</v>
      </c>
      <c r="C376" s="5" t="s">
        <v>154</v>
      </c>
      <c r="D376" s="5" t="s">
        <v>2261</v>
      </c>
      <c r="E376" s="5" t="s">
        <v>2262</v>
      </c>
      <c r="F376" s="5" t="s">
        <v>2263</v>
      </c>
      <c r="G376" s="5" t="s">
        <v>1187</v>
      </c>
      <c r="J376" s="5" t="s">
        <v>3059</v>
      </c>
    </row>
    <row r="377" spans="1:10" ht="11.25">
      <c r="A377" s="5">
        <v>376</v>
      </c>
      <c r="B377" s="5" t="s">
        <v>978</v>
      </c>
      <c r="C377" s="5" t="s">
        <v>154</v>
      </c>
      <c r="D377" s="5" t="s">
        <v>2264</v>
      </c>
      <c r="E377" s="5" t="s">
        <v>2265</v>
      </c>
      <c r="F377" s="5" t="s">
        <v>2266</v>
      </c>
      <c r="G377" s="5" t="s">
        <v>1029</v>
      </c>
      <c r="J377" s="5" t="s">
        <v>3059</v>
      </c>
    </row>
    <row r="378" spans="1:10" ht="11.25">
      <c r="A378" s="5">
        <v>377</v>
      </c>
      <c r="B378" s="5" t="s">
        <v>978</v>
      </c>
      <c r="C378" s="5" t="s">
        <v>154</v>
      </c>
      <c r="D378" s="5" t="s">
        <v>2267</v>
      </c>
      <c r="E378" s="5" t="s">
        <v>2268</v>
      </c>
      <c r="F378" s="5" t="s">
        <v>2269</v>
      </c>
      <c r="G378" s="5" t="s">
        <v>1062</v>
      </c>
      <c r="J378" s="5" t="s">
        <v>3059</v>
      </c>
    </row>
    <row r="379" spans="1:10" ht="11.25">
      <c r="A379" s="5">
        <v>378</v>
      </c>
      <c r="B379" s="5" t="s">
        <v>978</v>
      </c>
      <c r="C379" s="5" t="s">
        <v>154</v>
      </c>
      <c r="D379" s="5" t="s">
        <v>2270</v>
      </c>
      <c r="E379" s="5" t="s">
        <v>2271</v>
      </c>
      <c r="F379" s="5" t="s">
        <v>2272</v>
      </c>
      <c r="G379" s="5" t="s">
        <v>1073</v>
      </c>
      <c r="J379" s="5" t="s">
        <v>3059</v>
      </c>
    </row>
    <row r="380" spans="1:10" ht="11.25">
      <c r="A380" s="5">
        <v>379</v>
      </c>
      <c r="B380" s="5" t="s">
        <v>978</v>
      </c>
      <c r="C380" s="5" t="s">
        <v>154</v>
      </c>
      <c r="D380" s="5" t="s">
        <v>2273</v>
      </c>
      <c r="E380" s="5" t="s">
        <v>2274</v>
      </c>
      <c r="F380" s="5" t="s">
        <v>2275</v>
      </c>
      <c r="G380" s="5" t="s">
        <v>1483</v>
      </c>
      <c r="J380" s="5" t="s">
        <v>3059</v>
      </c>
    </row>
    <row r="381" spans="1:10" ht="11.25">
      <c r="A381" s="5">
        <v>380</v>
      </c>
      <c r="B381" s="5" t="s">
        <v>978</v>
      </c>
      <c r="C381" s="5" t="s">
        <v>154</v>
      </c>
      <c r="D381" s="5" t="s">
        <v>2276</v>
      </c>
      <c r="E381" s="5" t="s">
        <v>2277</v>
      </c>
      <c r="F381" s="5" t="s">
        <v>2278</v>
      </c>
      <c r="G381" s="5" t="s">
        <v>1088</v>
      </c>
      <c r="J381" s="5" t="s">
        <v>3059</v>
      </c>
    </row>
    <row r="382" spans="1:10" ht="11.25">
      <c r="A382" s="5">
        <v>381</v>
      </c>
      <c r="B382" s="5" t="s">
        <v>978</v>
      </c>
      <c r="C382" s="5" t="s">
        <v>154</v>
      </c>
      <c r="D382" s="5" t="s">
        <v>2279</v>
      </c>
      <c r="E382" s="5" t="s">
        <v>2280</v>
      </c>
      <c r="F382" s="5" t="s">
        <v>2281</v>
      </c>
      <c r="G382" s="5" t="s">
        <v>2282</v>
      </c>
      <c r="J382" s="5" t="s">
        <v>3059</v>
      </c>
    </row>
    <row r="383" spans="1:10" ht="11.25">
      <c r="A383" s="5">
        <v>382</v>
      </c>
      <c r="B383" s="5" t="s">
        <v>978</v>
      </c>
      <c r="C383" s="5" t="s">
        <v>154</v>
      </c>
      <c r="D383" s="5" t="s">
        <v>2283</v>
      </c>
      <c r="E383" s="5" t="s">
        <v>2284</v>
      </c>
      <c r="F383" s="5" t="s">
        <v>2281</v>
      </c>
      <c r="G383" s="5" t="s">
        <v>1062</v>
      </c>
      <c r="J383" s="5" t="s">
        <v>3059</v>
      </c>
    </row>
    <row r="384" spans="1:10" ht="11.25">
      <c r="A384" s="5">
        <v>383</v>
      </c>
      <c r="B384" s="5" t="s">
        <v>978</v>
      </c>
      <c r="C384" s="5" t="s">
        <v>154</v>
      </c>
      <c r="D384" s="5" t="s">
        <v>2285</v>
      </c>
      <c r="E384" s="5" t="s">
        <v>2286</v>
      </c>
      <c r="F384" s="5" t="s">
        <v>2281</v>
      </c>
      <c r="G384" s="5" t="s">
        <v>2287</v>
      </c>
      <c r="J384" s="5" t="s">
        <v>3059</v>
      </c>
    </row>
    <row r="385" spans="1:10" ht="11.25">
      <c r="A385" s="5">
        <v>384</v>
      </c>
      <c r="B385" s="5" t="s">
        <v>978</v>
      </c>
      <c r="C385" s="5" t="s">
        <v>154</v>
      </c>
      <c r="D385" s="5" t="s">
        <v>2288</v>
      </c>
      <c r="E385" s="5" t="s">
        <v>2289</v>
      </c>
      <c r="F385" s="5" t="s">
        <v>2281</v>
      </c>
      <c r="G385" s="5" t="s">
        <v>2290</v>
      </c>
      <c r="J385" s="5" t="s">
        <v>3059</v>
      </c>
    </row>
    <row r="386" spans="1:10" ht="11.25">
      <c r="A386" s="5">
        <v>385</v>
      </c>
      <c r="B386" s="5" t="s">
        <v>978</v>
      </c>
      <c r="C386" s="5" t="s">
        <v>154</v>
      </c>
      <c r="D386" s="5" t="s">
        <v>2291</v>
      </c>
      <c r="E386" s="5" t="s">
        <v>2292</v>
      </c>
      <c r="F386" s="5" t="s">
        <v>2281</v>
      </c>
      <c r="G386" s="5" t="s">
        <v>2293</v>
      </c>
      <c r="J386" s="5" t="s">
        <v>3059</v>
      </c>
    </row>
    <row r="387" spans="1:10" ht="11.25">
      <c r="A387" s="5">
        <v>386</v>
      </c>
      <c r="B387" s="5" t="s">
        <v>978</v>
      </c>
      <c r="C387" s="5" t="s">
        <v>154</v>
      </c>
      <c r="D387" s="5" t="s">
        <v>2294</v>
      </c>
      <c r="E387" s="5" t="s">
        <v>2295</v>
      </c>
      <c r="F387" s="5" t="s">
        <v>2281</v>
      </c>
      <c r="G387" s="5" t="s">
        <v>2296</v>
      </c>
      <c r="J387" s="5" t="s">
        <v>3059</v>
      </c>
    </row>
    <row r="388" spans="1:10" ht="11.25">
      <c r="A388" s="5">
        <v>387</v>
      </c>
      <c r="B388" s="5" t="s">
        <v>978</v>
      </c>
      <c r="C388" s="5" t="s">
        <v>154</v>
      </c>
      <c r="D388" s="5" t="s">
        <v>2297</v>
      </c>
      <c r="E388" s="5" t="s">
        <v>2298</v>
      </c>
      <c r="F388" s="5" t="s">
        <v>2281</v>
      </c>
      <c r="G388" s="5" t="s">
        <v>2299</v>
      </c>
      <c r="J388" s="5" t="s">
        <v>3059</v>
      </c>
    </row>
    <row r="389" spans="1:10" ht="11.25">
      <c r="A389" s="5">
        <v>388</v>
      </c>
      <c r="B389" s="5" t="s">
        <v>978</v>
      </c>
      <c r="C389" s="5" t="s">
        <v>154</v>
      </c>
      <c r="D389" s="5" t="s">
        <v>2300</v>
      </c>
      <c r="E389" s="5" t="s">
        <v>2301</v>
      </c>
      <c r="F389" s="5" t="s">
        <v>2281</v>
      </c>
      <c r="G389" s="5" t="s">
        <v>2302</v>
      </c>
      <c r="J389" s="5" t="s">
        <v>3059</v>
      </c>
    </row>
    <row r="390" spans="1:10" ht="11.25">
      <c r="A390" s="5">
        <v>389</v>
      </c>
      <c r="B390" s="5" t="s">
        <v>978</v>
      </c>
      <c r="C390" s="5" t="s">
        <v>154</v>
      </c>
      <c r="D390" s="5" t="s">
        <v>2303</v>
      </c>
      <c r="E390" s="5" t="s">
        <v>2304</v>
      </c>
      <c r="F390" s="5" t="s">
        <v>2281</v>
      </c>
      <c r="G390" s="5" t="s">
        <v>2305</v>
      </c>
      <c r="J390" s="5" t="s">
        <v>3059</v>
      </c>
    </row>
    <row r="391" spans="1:10" ht="11.25">
      <c r="A391" s="5">
        <v>390</v>
      </c>
      <c r="B391" s="5" t="s">
        <v>978</v>
      </c>
      <c r="C391" s="5" t="s">
        <v>154</v>
      </c>
      <c r="D391" s="5" t="s">
        <v>2306</v>
      </c>
      <c r="E391" s="5" t="s">
        <v>2307</v>
      </c>
      <c r="F391" s="5" t="s">
        <v>2281</v>
      </c>
      <c r="G391" s="5" t="s">
        <v>2308</v>
      </c>
      <c r="J391" s="5" t="s">
        <v>3059</v>
      </c>
    </row>
    <row r="392" spans="1:10" ht="11.25">
      <c r="A392" s="5">
        <v>391</v>
      </c>
      <c r="B392" s="5" t="s">
        <v>978</v>
      </c>
      <c r="C392" s="5" t="s">
        <v>154</v>
      </c>
      <c r="D392" s="5" t="s">
        <v>2309</v>
      </c>
      <c r="E392" s="5" t="s">
        <v>2310</v>
      </c>
      <c r="F392" s="5" t="s">
        <v>2311</v>
      </c>
      <c r="G392" s="5" t="s">
        <v>1368</v>
      </c>
      <c r="H392" s="5" t="s">
        <v>2312</v>
      </c>
      <c r="J392" s="5" t="s">
        <v>3059</v>
      </c>
    </row>
    <row r="393" spans="1:10" ht="11.25">
      <c r="A393" s="5">
        <v>392</v>
      </c>
      <c r="B393" s="5" t="s">
        <v>978</v>
      </c>
      <c r="C393" s="5" t="s">
        <v>154</v>
      </c>
      <c r="D393" s="5" t="s">
        <v>2313</v>
      </c>
      <c r="E393" s="5" t="s">
        <v>2314</v>
      </c>
      <c r="F393" s="5" t="s">
        <v>2311</v>
      </c>
      <c r="G393" s="5" t="s">
        <v>2315</v>
      </c>
      <c r="H393" s="5" t="s">
        <v>2312</v>
      </c>
      <c r="J393" s="5" t="s">
        <v>3059</v>
      </c>
    </row>
    <row r="394" spans="1:10" ht="11.25">
      <c r="A394" s="5">
        <v>393</v>
      </c>
      <c r="B394" s="5" t="s">
        <v>978</v>
      </c>
      <c r="C394" s="5" t="s">
        <v>154</v>
      </c>
      <c r="D394" s="5" t="s">
        <v>2316</v>
      </c>
      <c r="E394" s="5" t="s">
        <v>2317</v>
      </c>
      <c r="F394" s="5" t="s">
        <v>2318</v>
      </c>
      <c r="G394" s="5" t="s">
        <v>1673</v>
      </c>
      <c r="J394" s="5" t="s">
        <v>3059</v>
      </c>
    </row>
    <row r="395" spans="1:10" ht="11.25">
      <c r="A395" s="5">
        <v>394</v>
      </c>
      <c r="B395" s="5" t="s">
        <v>978</v>
      </c>
      <c r="C395" s="5" t="s">
        <v>154</v>
      </c>
      <c r="D395" s="5" t="s">
        <v>2319</v>
      </c>
      <c r="E395" s="5" t="s">
        <v>2320</v>
      </c>
      <c r="F395" s="5" t="s">
        <v>2321</v>
      </c>
      <c r="G395" s="5" t="s">
        <v>1256</v>
      </c>
      <c r="J395" s="5" t="s">
        <v>3059</v>
      </c>
    </row>
    <row r="396" spans="1:10" ht="11.25">
      <c r="A396" s="5">
        <v>395</v>
      </c>
      <c r="B396" s="5" t="s">
        <v>978</v>
      </c>
      <c r="C396" s="5" t="s">
        <v>154</v>
      </c>
      <c r="D396" s="5" t="s">
        <v>2322</v>
      </c>
      <c r="E396" s="5" t="s">
        <v>2323</v>
      </c>
      <c r="F396" s="5" t="s">
        <v>2324</v>
      </c>
      <c r="G396" s="5" t="s">
        <v>1058</v>
      </c>
      <c r="H396" s="5" t="s">
        <v>2325</v>
      </c>
      <c r="J396" s="5" t="s">
        <v>3059</v>
      </c>
    </row>
    <row r="397" spans="1:10" ht="11.25">
      <c r="A397" s="5">
        <v>396</v>
      </c>
      <c r="B397" s="5" t="s">
        <v>978</v>
      </c>
      <c r="C397" s="5" t="s">
        <v>154</v>
      </c>
      <c r="D397" s="5" t="s">
        <v>2326</v>
      </c>
      <c r="E397" s="5" t="s">
        <v>2327</v>
      </c>
      <c r="F397" s="5" t="s">
        <v>2328</v>
      </c>
      <c r="G397" s="5" t="s">
        <v>1187</v>
      </c>
      <c r="J397" s="5" t="s">
        <v>3059</v>
      </c>
    </row>
    <row r="398" spans="1:10" ht="11.25">
      <c r="A398" s="5">
        <v>397</v>
      </c>
      <c r="B398" s="5" t="s">
        <v>978</v>
      </c>
      <c r="C398" s="5" t="s">
        <v>154</v>
      </c>
      <c r="D398" s="5" t="s">
        <v>2329</v>
      </c>
      <c r="E398" s="5" t="s">
        <v>2330</v>
      </c>
      <c r="F398" s="5" t="s">
        <v>2331</v>
      </c>
      <c r="G398" s="5" t="s">
        <v>2332</v>
      </c>
      <c r="J398" s="5" t="s">
        <v>3059</v>
      </c>
    </row>
    <row r="399" spans="1:10" ht="11.25">
      <c r="A399" s="5">
        <v>398</v>
      </c>
      <c r="B399" s="5" t="s">
        <v>978</v>
      </c>
      <c r="C399" s="5" t="s">
        <v>154</v>
      </c>
      <c r="D399" s="5" t="s">
        <v>2333</v>
      </c>
      <c r="E399" s="5" t="s">
        <v>2334</v>
      </c>
      <c r="F399" s="5" t="s">
        <v>2335</v>
      </c>
      <c r="G399" s="5" t="s">
        <v>2336</v>
      </c>
      <c r="J399" s="5" t="s">
        <v>3059</v>
      </c>
    </row>
    <row r="400" spans="1:10" ht="11.25">
      <c r="A400" s="5">
        <v>399</v>
      </c>
      <c r="B400" s="5" t="s">
        <v>978</v>
      </c>
      <c r="C400" s="5" t="s">
        <v>154</v>
      </c>
      <c r="D400" s="5" t="s">
        <v>2337</v>
      </c>
      <c r="E400" s="5" t="s">
        <v>2338</v>
      </c>
      <c r="F400" s="5" t="s">
        <v>2339</v>
      </c>
      <c r="G400" s="5" t="s">
        <v>1604</v>
      </c>
      <c r="J400" s="5" t="s">
        <v>3059</v>
      </c>
    </row>
    <row r="401" spans="1:10" ht="11.25">
      <c r="A401" s="5">
        <v>400</v>
      </c>
      <c r="B401" s="5" t="s">
        <v>978</v>
      </c>
      <c r="C401" s="5" t="s">
        <v>154</v>
      </c>
      <c r="D401" s="5" t="s">
        <v>2340</v>
      </c>
      <c r="E401" s="5" t="s">
        <v>2341</v>
      </c>
      <c r="F401" s="5" t="s">
        <v>2342</v>
      </c>
      <c r="G401" s="5" t="s">
        <v>1088</v>
      </c>
      <c r="H401" s="5" t="s">
        <v>2343</v>
      </c>
      <c r="J401" s="5" t="s">
        <v>3059</v>
      </c>
    </row>
    <row r="402" spans="1:10" ht="11.25">
      <c r="A402" s="5">
        <v>401</v>
      </c>
      <c r="B402" s="5" t="s">
        <v>978</v>
      </c>
      <c r="C402" s="5" t="s">
        <v>154</v>
      </c>
      <c r="D402" s="5" t="s">
        <v>2344</v>
      </c>
      <c r="E402" s="5" t="s">
        <v>2345</v>
      </c>
      <c r="F402" s="5" t="s">
        <v>2346</v>
      </c>
      <c r="G402" s="5" t="s">
        <v>1017</v>
      </c>
      <c r="J402" s="5" t="s">
        <v>3059</v>
      </c>
    </row>
    <row r="403" spans="1:10" ht="11.25">
      <c r="A403" s="5">
        <v>402</v>
      </c>
      <c r="B403" s="5" t="s">
        <v>978</v>
      </c>
      <c r="C403" s="5" t="s">
        <v>154</v>
      </c>
      <c r="D403" s="5" t="s">
        <v>2347</v>
      </c>
      <c r="E403" s="5" t="s">
        <v>2348</v>
      </c>
      <c r="F403" s="5" t="s">
        <v>2349</v>
      </c>
      <c r="G403" s="5" t="s">
        <v>2350</v>
      </c>
      <c r="J403" s="5" t="s">
        <v>3059</v>
      </c>
    </row>
    <row r="404" spans="1:10" ht="11.25">
      <c r="A404" s="5">
        <v>403</v>
      </c>
      <c r="B404" s="5" t="s">
        <v>978</v>
      </c>
      <c r="C404" s="5" t="s">
        <v>154</v>
      </c>
      <c r="D404" s="5" t="s">
        <v>2351</v>
      </c>
      <c r="E404" s="5" t="s">
        <v>2352</v>
      </c>
      <c r="F404" s="5" t="s">
        <v>2353</v>
      </c>
      <c r="G404" s="5" t="s">
        <v>1017</v>
      </c>
      <c r="J404" s="5" t="s">
        <v>3059</v>
      </c>
    </row>
    <row r="405" spans="1:10" ht="11.25">
      <c r="A405" s="5">
        <v>404</v>
      </c>
      <c r="B405" s="5" t="s">
        <v>978</v>
      </c>
      <c r="C405" s="5" t="s">
        <v>154</v>
      </c>
      <c r="D405" s="5" t="s">
        <v>2354</v>
      </c>
      <c r="E405" s="5" t="s">
        <v>2355</v>
      </c>
      <c r="F405" s="5" t="s">
        <v>2356</v>
      </c>
      <c r="G405" s="5" t="s">
        <v>1025</v>
      </c>
      <c r="H405" s="5" t="s">
        <v>1432</v>
      </c>
      <c r="J405" s="5" t="s">
        <v>3059</v>
      </c>
    </row>
    <row r="406" spans="1:10" ht="11.25">
      <c r="A406" s="5">
        <v>405</v>
      </c>
      <c r="B406" s="5" t="s">
        <v>978</v>
      </c>
      <c r="C406" s="5" t="s">
        <v>154</v>
      </c>
      <c r="D406" s="5" t="s">
        <v>2357</v>
      </c>
      <c r="E406" s="5" t="s">
        <v>2358</v>
      </c>
      <c r="F406" s="5" t="s">
        <v>2359</v>
      </c>
      <c r="G406" s="5" t="s">
        <v>1058</v>
      </c>
      <c r="J406" s="5" t="s">
        <v>3059</v>
      </c>
    </row>
    <row r="407" spans="1:10" ht="11.25">
      <c r="A407" s="5">
        <v>406</v>
      </c>
      <c r="B407" s="5" t="s">
        <v>978</v>
      </c>
      <c r="C407" s="5" t="s">
        <v>154</v>
      </c>
      <c r="D407" s="5" t="s">
        <v>2360</v>
      </c>
      <c r="E407" s="5" t="s">
        <v>2361</v>
      </c>
      <c r="F407" s="5" t="s">
        <v>2362</v>
      </c>
      <c r="G407" s="5" t="s">
        <v>1062</v>
      </c>
      <c r="H407" s="5" t="s">
        <v>1779</v>
      </c>
      <c r="J407" s="5" t="s">
        <v>3059</v>
      </c>
    </row>
    <row r="408" spans="1:10" ht="11.25">
      <c r="A408" s="5">
        <v>407</v>
      </c>
      <c r="B408" s="5" t="s">
        <v>978</v>
      </c>
      <c r="C408" s="5" t="s">
        <v>154</v>
      </c>
      <c r="D408" s="5" t="s">
        <v>2363</v>
      </c>
      <c r="E408" s="5" t="s">
        <v>2364</v>
      </c>
      <c r="F408" s="5" t="s">
        <v>2365</v>
      </c>
      <c r="G408" s="5" t="s">
        <v>1025</v>
      </c>
      <c r="H408" s="5" t="s">
        <v>2366</v>
      </c>
      <c r="J408" s="5" t="s">
        <v>3059</v>
      </c>
    </row>
    <row r="409" spans="1:10" ht="11.25">
      <c r="A409" s="5">
        <v>408</v>
      </c>
      <c r="B409" s="5" t="s">
        <v>978</v>
      </c>
      <c r="C409" s="5" t="s">
        <v>154</v>
      </c>
      <c r="D409" s="5" t="s">
        <v>2367</v>
      </c>
      <c r="E409" s="5" t="s">
        <v>2368</v>
      </c>
      <c r="F409" s="5" t="s">
        <v>2369</v>
      </c>
      <c r="G409" s="5" t="s">
        <v>1483</v>
      </c>
      <c r="J409" s="5" t="s">
        <v>3059</v>
      </c>
    </row>
    <row r="410" spans="1:10" ht="11.25">
      <c r="A410" s="5">
        <v>409</v>
      </c>
      <c r="B410" s="5" t="s">
        <v>978</v>
      </c>
      <c r="C410" s="5" t="s">
        <v>154</v>
      </c>
      <c r="D410" s="5" t="s">
        <v>2370</v>
      </c>
      <c r="E410" s="5" t="s">
        <v>2371</v>
      </c>
      <c r="F410" s="5" t="s">
        <v>2372</v>
      </c>
      <c r="G410" s="5" t="s">
        <v>1256</v>
      </c>
      <c r="H410" s="5" t="s">
        <v>2373</v>
      </c>
      <c r="J410" s="5" t="s">
        <v>3059</v>
      </c>
    </row>
    <row r="411" spans="1:10" ht="11.25">
      <c r="A411" s="5">
        <v>410</v>
      </c>
      <c r="B411" s="5" t="s">
        <v>978</v>
      </c>
      <c r="C411" s="5" t="s">
        <v>154</v>
      </c>
      <c r="D411" s="5" t="s">
        <v>2374</v>
      </c>
      <c r="E411" s="5" t="s">
        <v>2375</v>
      </c>
      <c r="F411" s="5" t="s">
        <v>2376</v>
      </c>
      <c r="G411" s="5" t="s">
        <v>1025</v>
      </c>
      <c r="J411" s="5" t="s">
        <v>3059</v>
      </c>
    </row>
    <row r="412" spans="1:10" ht="11.25">
      <c r="A412" s="5">
        <v>411</v>
      </c>
      <c r="B412" s="5" t="s">
        <v>978</v>
      </c>
      <c r="C412" s="5" t="s">
        <v>154</v>
      </c>
      <c r="D412" s="5" t="s">
        <v>2377</v>
      </c>
      <c r="E412" s="5" t="s">
        <v>2378</v>
      </c>
      <c r="F412" s="5" t="s">
        <v>2379</v>
      </c>
      <c r="G412" s="5" t="s">
        <v>2380</v>
      </c>
      <c r="J412" s="5" t="s">
        <v>3059</v>
      </c>
    </row>
    <row r="413" spans="1:10" ht="11.25">
      <c r="A413" s="5">
        <v>412</v>
      </c>
      <c r="B413" s="5" t="s">
        <v>978</v>
      </c>
      <c r="C413" s="5" t="s">
        <v>154</v>
      </c>
      <c r="D413" s="5" t="s">
        <v>2381</v>
      </c>
      <c r="E413" s="5" t="s">
        <v>2382</v>
      </c>
      <c r="F413" s="5" t="s">
        <v>2383</v>
      </c>
      <c r="G413" s="5" t="s">
        <v>1256</v>
      </c>
      <c r="H413" s="5" t="s">
        <v>2384</v>
      </c>
      <c r="J413" s="5" t="s">
        <v>3059</v>
      </c>
    </row>
    <row r="414" spans="1:10" ht="11.25">
      <c r="A414" s="5">
        <v>413</v>
      </c>
      <c r="B414" s="5" t="s">
        <v>978</v>
      </c>
      <c r="C414" s="5" t="s">
        <v>154</v>
      </c>
      <c r="D414" s="5" t="s">
        <v>2385</v>
      </c>
      <c r="E414" s="5" t="s">
        <v>2386</v>
      </c>
      <c r="F414" s="5" t="s">
        <v>2387</v>
      </c>
      <c r="G414" s="5" t="s">
        <v>2388</v>
      </c>
      <c r="J414" s="5" t="s">
        <v>3059</v>
      </c>
    </row>
    <row r="415" spans="1:10" ht="11.25">
      <c r="A415" s="5">
        <v>414</v>
      </c>
      <c r="B415" s="5" t="s">
        <v>978</v>
      </c>
      <c r="C415" s="5" t="s">
        <v>154</v>
      </c>
      <c r="D415" s="5" t="s">
        <v>2389</v>
      </c>
      <c r="E415" s="5" t="s">
        <v>2390</v>
      </c>
      <c r="F415" s="5" t="s">
        <v>2391</v>
      </c>
      <c r="G415" s="5" t="s">
        <v>1088</v>
      </c>
      <c r="J415" s="5" t="s">
        <v>3059</v>
      </c>
    </row>
    <row r="416" spans="1:10" ht="11.25">
      <c r="A416" s="5">
        <v>415</v>
      </c>
      <c r="B416" s="5" t="s">
        <v>978</v>
      </c>
      <c r="C416" s="5" t="s">
        <v>154</v>
      </c>
      <c r="D416" s="5" t="s">
        <v>2392</v>
      </c>
      <c r="E416" s="5" t="s">
        <v>2393</v>
      </c>
      <c r="F416" s="5" t="s">
        <v>2394</v>
      </c>
      <c r="G416" s="5" t="s">
        <v>1025</v>
      </c>
      <c r="J416" s="5" t="s">
        <v>3059</v>
      </c>
    </row>
    <row r="417" spans="1:10" ht="11.25">
      <c r="A417" s="5">
        <v>416</v>
      </c>
      <c r="B417" s="5" t="s">
        <v>978</v>
      </c>
      <c r="C417" s="5" t="s">
        <v>154</v>
      </c>
      <c r="D417" s="5" t="s">
        <v>2395</v>
      </c>
      <c r="E417" s="5" t="s">
        <v>2396</v>
      </c>
      <c r="F417" s="5" t="s">
        <v>2397</v>
      </c>
      <c r="G417" s="5" t="s">
        <v>1041</v>
      </c>
      <c r="J417" s="5" t="s">
        <v>3059</v>
      </c>
    </row>
    <row r="418" spans="1:10" ht="11.25">
      <c r="A418" s="5">
        <v>417</v>
      </c>
      <c r="B418" s="5" t="s">
        <v>978</v>
      </c>
      <c r="C418" s="5" t="s">
        <v>154</v>
      </c>
      <c r="D418" s="5" t="s">
        <v>2398</v>
      </c>
      <c r="E418" s="5" t="s">
        <v>2399</v>
      </c>
      <c r="F418" s="5" t="s">
        <v>2400</v>
      </c>
      <c r="G418" s="5" t="s">
        <v>1062</v>
      </c>
      <c r="J418" s="5" t="s">
        <v>3059</v>
      </c>
    </row>
    <row r="419" spans="1:10" ht="11.25">
      <c r="A419" s="5">
        <v>418</v>
      </c>
      <c r="B419" s="5" t="s">
        <v>978</v>
      </c>
      <c r="C419" s="5" t="s">
        <v>154</v>
      </c>
      <c r="D419" s="5" t="s">
        <v>2401</v>
      </c>
      <c r="E419" s="5" t="s">
        <v>2402</v>
      </c>
      <c r="F419" s="5" t="s">
        <v>2403</v>
      </c>
      <c r="G419" s="5" t="s">
        <v>1033</v>
      </c>
      <c r="H419" s="5" t="s">
        <v>2404</v>
      </c>
      <c r="J419" s="5" t="s">
        <v>3059</v>
      </c>
    </row>
    <row r="420" spans="1:10" ht="11.25">
      <c r="A420" s="5">
        <v>419</v>
      </c>
      <c r="B420" s="5" t="s">
        <v>978</v>
      </c>
      <c r="C420" s="5" t="s">
        <v>154</v>
      </c>
      <c r="D420" s="5" t="s">
        <v>2405</v>
      </c>
      <c r="E420" s="5" t="s">
        <v>2406</v>
      </c>
      <c r="F420" s="5" t="s">
        <v>2407</v>
      </c>
      <c r="G420" s="5" t="s">
        <v>1387</v>
      </c>
      <c r="J420" s="5" t="s">
        <v>3059</v>
      </c>
    </row>
    <row r="421" spans="1:10" ht="11.25">
      <c r="A421" s="5">
        <v>420</v>
      </c>
      <c r="B421" s="5" t="s">
        <v>978</v>
      </c>
      <c r="C421" s="5" t="s">
        <v>154</v>
      </c>
      <c r="D421" s="5" t="s">
        <v>2408</v>
      </c>
      <c r="E421" s="5" t="s">
        <v>2409</v>
      </c>
      <c r="F421" s="5" t="s">
        <v>2410</v>
      </c>
      <c r="G421" s="5" t="s">
        <v>1187</v>
      </c>
      <c r="J421" s="5" t="s">
        <v>3059</v>
      </c>
    </row>
    <row r="422" spans="1:10" ht="11.25">
      <c r="A422" s="5">
        <v>421</v>
      </c>
      <c r="B422" s="5" t="s">
        <v>978</v>
      </c>
      <c r="C422" s="5" t="s">
        <v>154</v>
      </c>
      <c r="D422" s="5" t="s">
        <v>2411</v>
      </c>
      <c r="E422" s="5" t="s">
        <v>2412</v>
      </c>
      <c r="F422" s="5" t="s">
        <v>2413</v>
      </c>
      <c r="G422" s="5" t="s">
        <v>1187</v>
      </c>
      <c r="J422" s="5" t="s">
        <v>3059</v>
      </c>
    </row>
    <row r="423" spans="1:10" ht="11.25">
      <c r="A423" s="5">
        <v>422</v>
      </c>
      <c r="B423" s="5" t="s">
        <v>978</v>
      </c>
      <c r="C423" s="5" t="s">
        <v>154</v>
      </c>
      <c r="D423" s="5" t="s">
        <v>2414</v>
      </c>
      <c r="E423" s="5" t="s">
        <v>2415</v>
      </c>
      <c r="F423" s="5" t="s">
        <v>2416</v>
      </c>
      <c r="G423" s="5" t="s">
        <v>1062</v>
      </c>
      <c r="J423" s="5" t="s">
        <v>3059</v>
      </c>
    </row>
    <row r="424" spans="1:10" ht="11.25">
      <c r="A424" s="5">
        <v>423</v>
      </c>
      <c r="B424" s="5" t="s">
        <v>978</v>
      </c>
      <c r="C424" s="5" t="s">
        <v>154</v>
      </c>
      <c r="D424" s="5" t="s">
        <v>2417</v>
      </c>
      <c r="E424" s="5" t="s">
        <v>2418</v>
      </c>
      <c r="F424" s="5" t="s">
        <v>2419</v>
      </c>
      <c r="G424" s="5" t="s">
        <v>1088</v>
      </c>
      <c r="J424" s="5" t="s">
        <v>3059</v>
      </c>
    </row>
    <row r="425" spans="1:10" ht="11.25">
      <c r="A425" s="5">
        <v>424</v>
      </c>
      <c r="B425" s="5" t="s">
        <v>978</v>
      </c>
      <c r="C425" s="5" t="s">
        <v>154</v>
      </c>
      <c r="D425" s="5" t="s">
        <v>2420</v>
      </c>
      <c r="E425" s="5" t="s">
        <v>2421</v>
      </c>
      <c r="F425" s="5" t="s">
        <v>2422</v>
      </c>
      <c r="G425" s="5" t="s">
        <v>1066</v>
      </c>
      <c r="J425" s="5" t="s">
        <v>3059</v>
      </c>
    </row>
    <row r="426" spans="1:10" ht="11.25">
      <c r="A426" s="5">
        <v>425</v>
      </c>
      <c r="B426" s="5" t="s">
        <v>978</v>
      </c>
      <c r="C426" s="5" t="s">
        <v>154</v>
      </c>
      <c r="D426" s="5" t="s">
        <v>2423</v>
      </c>
      <c r="E426" s="5" t="s">
        <v>2424</v>
      </c>
      <c r="F426" s="5" t="s">
        <v>2425</v>
      </c>
      <c r="G426" s="5" t="s">
        <v>1088</v>
      </c>
      <c r="H426" s="5" t="s">
        <v>2426</v>
      </c>
      <c r="J426" s="5" t="s">
        <v>3059</v>
      </c>
    </row>
    <row r="427" spans="1:10" ht="11.25">
      <c r="A427" s="5">
        <v>426</v>
      </c>
      <c r="B427" s="5" t="s">
        <v>978</v>
      </c>
      <c r="C427" s="5" t="s">
        <v>154</v>
      </c>
      <c r="D427" s="5" t="s">
        <v>2427</v>
      </c>
      <c r="E427" s="5" t="s">
        <v>2428</v>
      </c>
      <c r="F427" s="5" t="s">
        <v>2429</v>
      </c>
      <c r="G427" s="5" t="s">
        <v>1062</v>
      </c>
      <c r="H427" s="5" t="s">
        <v>2430</v>
      </c>
      <c r="J427" s="5" t="s">
        <v>3059</v>
      </c>
    </row>
    <row r="428" spans="1:10" ht="11.25">
      <c r="A428" s="5">
        <v>427</v>
      </c>
      <c r="B428" s="5" t="s">
        <v>978</v>
      </c>
      <c r="C428" s="5" t="s">
        <v>154</v>
      </c>
      <c r="D428" s="5" t="s">
        <v>2431</v>
      </c>
      <c r="E428" s="5" t="s">
        <v>2432</v>
      </c>
      <c r="F428" s="5" t="s">
        <v>2433</v>
      </c>
      <c r="G428" s="5" t="s">
        <v>1058</v>
      </c>
      <c r="H428" s="5" t="s">
        <v>2434</v>
      </c>
      <c r="J428" s="5" t="s">
        <v>3059</v>
      </c>
    </row>
    <row r="429" spans="1:10" ht="11.25">
      <c r="A429" s="5">
        <v>428</v>
      </c>
      <c r="B429" s="5" t="s">
        <v>978</v>
      </c>
      <c r="C429" s="5" t="s">
        <v>154</v>
      </c>
      <c r="D429" s="5" t="s">
        <v>2435</v>
      </c>
      <c r="E429" s="5" t="s">
        <v>2436</v>
      </c>
      <c r="F429" s="5" t="s">
        <v>2437</v>
      </c>
      <c r="G429" s="5" t="s">
        <v>1037</v>
      </c>
      <c r="J429" s="5" t="s">
        <v>3059</v>
      </c>
    </row>
    <row r="430" spans="1:10" ht="11.25">
      <c r="A430" s="5">
        <v>429</v>
      </c>
      <c r="B430" s="5" t="s">
        <v>978</v>
      </c>
      <c r="C430" s="5" t="s">
        <v>154</v>
      </c>
      <c r="D430" s="5" t="s">
        <v>2438</v>
      </c>
      <c r="E430" s="5" t="s">
        <v>2439</v>
      </c>
      <c r="F430" s="5" t="s">
        <v>2440</v>
      </c>
      <c r="G430" s="5" t="s">
        <v>2441</v>
      </c>
      <c r="J430" s="5" t="s">
        <v>3059</v>
      </c>
    </row>
    <row r="431" spans="1:10" ht="11.25">
      <c r="A431" s="5">
        <v>430</v>
      </c>
      <c r="B431" s="5" t="s">
        <v>978</v>
      </c>
      <c r="C431" s="5" t="s">
        <v>154</v>
      </c>
      <c r="D431" s="5" t="s">
        <v>2442</v>
      </c>
      <c r="E431" s="5" t="s">
        <v>2443</v>
      </c>
      <c r="F431" s="5" t="s">
        <v>2444</v>
      </c>
      <c r="G431" s="5" t="s">
        <v>2445</v>
      </c>
      <c r="J431" s="5" t="s">
        <v>3059</v>
      </c>
    </row>
    <row r="432" spans="1:10" ht="11.25">
      <c r="A432" s="5">
        <v>431</v>
      </c>
      <c r="B432" s="5" t="s">
        <v>978</v>
      </c>
      <c r="C432" s="5" t="s">
        <v>154</v>
      </c>
      <c r="D432" s="5" t="s">
        <v>2446</v>
      </c>
      <c r="E432" s="5" t="s">
        <v>2447</v>
      </c>
      <c r="F432" s="5" t="s">
        <v>2448</v>
      </c>
      <c r="G432" s="5" t="s">
        <v>1281</v>
      </c>
      <c r="H432" s="5" t="s">
        <v>2449</v>
      </c>
      <c r="J432" s="5" t="s">
        <v>3059</v>
      </c>
    </row>
    <row r="433" spans="1:10" ht="11.25">
      <c r="A433" s="5">
        <v>432</v>
      </c>
      <c r="B433" s="5" t="s">
        <v>978</v>
      </c>
      <c r="C433" s="5" t="s">
        <v>154</v>
      </c>
      <c r="D433" s="5" t="s">
        <v>2450</v>
      </c>
      <c r="E433" s="5" t="s">
        <v>2451</v>
      </c>
      <c r="F433" s="5" t="s">
        <v>2452</v>
      </c>
      <c r="G433" s="5" t="s">
        <v>1037</v>
      </c>
      <c r="J433" s="5" t="s">
        <v>3059</v>
      </c>
    </row>
    <row r="434" spans="1:10" ht="11.25">
      <c r="A434" s="5">
        <v>433</v>
      </c>
      <c r="B434" s="5" t="s">
        <v>978</v>
      </c>
      <c r="C434" s="5" t="s">
        <v>154</v>
      </c>
      <c r="D434" s="5" t="s">
        <v>2453</v>
      </c>
      <c r="E434" s="5" t="s">
        <v>2454</v>
      </c>
      <c r="F434" s="5" t="s">
        <v>2455</v>
      </c>
      <c r="G434" s="5" t="s">
        <v>1281</v>
      </c>
      <c r="J434" s="5" t="s">
        <v>3059</v>
      </c>
    </row>
    <row r="435" spans="1:10" ht="11.25">
      <c r="A435" s="5">
        <v>434</v>
      </c>
      <c r="B435" s="5" t="s">
        <v>978</v>
      </c>
      <c r="C435" s="5" t="s">
        <v>154</v>
      </c>
      <c r="D435" s="5" t="s">
        <v>2456</v>
      </c>
      <c r="E435" s="5" t="s">
        <v>2457</v>
      </c>
      <c r="F435" s="5" t="s">
        <v>2458</v>
      </c>
      <c r="G435" s="5" t="s">
        <v>1187</v>
      </c>
      <c r="J435" s="5" t="s">
        <v>3059</v>
      </c>
    </row>
    <row r="436" spans="1:10" ht="11.25">
      <c r="A436" s="5">
        <v>435</v>
      </c>
      <c r="B436" s="5" t="s">
        <v>978</v>
      </c>
      <c r="C436" s="5" t="s">
        <v>154</v>
      </c>
      <c r="D436" s="5" t="s">
        <v>2459</v>
      </c>
      <c r="E436" s="5" t="s">
        <v>2460</v>
      </c>
      <c r="F436" s="5" t="s">
        <v>2461</v>
      </c>
      <c r="G436" s="5" t="s">
        <v>1062</v>
      </c>
      <c r="J436" s="5" t="s">
        <v>3059</v>
      </c>
    </row>
    <row r="437" spans="1:10" ht="11.25">
      <c r="A437" s="5">
        <v>436</v>
      </c>
      <c r="B437" s="5" t="s">
        <v>978</v>
      </c>
      <c r="C437" s="5" t="s">
        <v>154</v>
      </c>
      <c r="D437" s="5" t="s">
        <v>2462</v>
      </c>
      <c r="E437" s="5" t="s">
        <v>2463</v>
      </c>
      <c r="F437" s="5" t="s">
        <v>2464</v>
      </c>
      <c r="G437" s="5" t="s">
        <v>1561</v>
      </c>
      <c r="J437" s="5" t="s">
        <v>3059</v>
      </c>
    </row>
    <row r="438" spans="1:10" ht="11.25">
      <c r="A438" s="5">
        <v>437</v>
      </c>
      <c r="B438" s="5" t="s">
        <v>978</v>
      </c>
      <c r="C438" s="5" t="s">
        <v>154</v>
      </c>
      <c r="D438" s="5" t="s">
        <v>2465</v>
      </c>
      <c r="E438" s="5" t="s">
        <v>2466</v>
      </c>
      <c r="F438" s="5" t="s">
        <v>2467</v>
      </c>
      <c r="G438" s="5" t="s">
        <v>1062</v>
      </c>
      <c r="J438" s="5" t="s">
        <v>3059</v>
      </c>
    </row>
    <row r="439" spans="1:10" ht="11.25">
      <c r="A439" s="5">
        <v>438</v>
      </c>
      <c r="B439" s="5" t="s">
        <v>978</v>
      </c>
      <c r="C439" s="5" t="s">
        <v>154</v>
      </c>
      <c r="D439" s="5" t="s">
        <v>2468</v>
      </c>
      <c r="E439" s="5" t="s">
        <v>2469</v>
      </c>
      <c r="F439" s="5" t="s">
        <v>2470</v>
      </c>
      <c r="G439" s="5" t="s">
        <v>2471</v>
      </c>
      <c r="J439" s="5" t="s">
        <v>3059</v>
      </c>
    </row>
    <row r="440" spans="1:10" ht="11.25">
      <c r="A440" s="5">
        <v>439</v>
      </c>
      <c r="B440" s="5" t="s">
        <v>978</v>
      </c>
      <c r="C440" s="5" t="s">
        <v>154</v>
      </c>
      <c r="D440" s="5" t="s">
        <v>2472</v>
      </c>
      <c r="E440" s="5" t="s">
        <v>2473</v>
      </c>
      <c r="F440" s="5" t="s">
        <v>2474</v>
      </c>
      <c r="G440" s="5" t="s">
        <v>1256</v>
      </c>
      <c r="J440" s="5" t="s">
        <v>3059</v>
      </c>
    </row>
    <row r="441" spans="1:10" ht="11.25">
      <c r="A441" s="5">
        <v>440</v>
      </c>
      <c r="B441" s="5" t="s">
        <v>978</v>
      </c>
      <c r="C441" s="5" t="s">
        <v>154</v>
      </c>
      <c r="D441" s="5" t="s">
        <v>2475</v>
      </c>
      <c r="E441" s="5" t="s">
        <v>2476</v>
      </c>
      <c r="F441" s="5" t="s">
        <v>2477</v>
      </c>
      <c r="G441" s="5" t="s">
        <v>1013</v>
      </c>
      <c r="J441" s="5" t="s">
        <v>3059</v>
      </c>
    </row>
    <row r="442" spans="1:10" ht="11.25">
      <c r="A442" s="5">
        <v>441</v>
      </c>
      <c r="B442" s="5" t="s">
        <v>978</v>
      </c>
      <c r="C442" s="5" t="s">
        <v>154</v>
      </c>
      <c r="D442" s="5" t="s">
        <v>2478</v>
      </c>
      <c r="E442" s="5" t="s">
        <v>2479</v>
      </c>
      <c r="F442" s="5" t="s">
        <v>2480</v>
      </c>
      <c r="G442" s="5" t="s">
        <v>2350</v>
      </c>
      <c r="H442" s="5" t="s">
        <v>2481</v>
      </c>
      <c r="J442" s="5" t="s">
        <v>3059</v>
      </c>
    </row>
    <row r="443" spans="1:10" ht="11.25">
      <c r="A443" s="5">
        <v>442</v>
      </c>
      <c r="B443" s="5" t="s">
        <v>978</v>
      </c>
      <c r="C443" s="5" t="s">
        <v>154</v>
      </c>
      <c r="D443" s="5" t="s">
        <v>2482</v>
      </c>
      <c r="E443" s="5" t="s">
        <v>2483</v>
      </c>
      <c r="F443" s="5" t="s">
        <v>2484</v>
      </c>
      <c r="G443" s="5" t="s">
        <v>1013</v>
      </c>
      <c r="H443" s="5" t="s">
        <v>2485</v>
      </c>
      <c r="J443" s="5" t="s">
        <v>3059</v>
      </c>
    </row>
    <row r="444" spans="1:10" ht="11.25">
      <c r="A444" s="5">
        <v>443</v>
      </c>
      <c r="B444" s="5" t="s">
        <v>978</v>
      </c>
      <c r="C444" s="5" t="s">
        <v>154</v>
      </c>
      <c r="D444" s="5" t="s">
        <v>2486</v>
      </c>
      <c r="E444" s="5" t="s">
        <v>2487</v>
      </c>
      <c r="F444" s="5" t="s">
        <v>2488</v>
      </c>
      <c r="G444" s="5" t="s">
        <v>1033</v>
      </c>
      <c r="J444" s="5" t="s">
        <v>3059</v>
      </c>
    </row>
    <row r="445" spans="1:10" ht="11.25">
      <c r="A445" s="5">
        <v>444</v>
      </c>
      <c r="B445" s="5" t="s">
        <v>978</v>
      </c>
      <c r="C445" s="5" t="s">
        <v>154</v>
      </c>
      <c r="D445" s="5" t="s">
        <v>2489</v>
      </c>
      <c r="E445" s="5" t="s">
        <v>2490</v>
      </c>
      <c r="F445" s="5" t="s">
        <v>2491</v>
      </c>
      <c r="G445" s="5" t="s">
        <v>1256</v>
      </c>
      <c r="J445" s="5" t="s">
        <v>3059</v>
      </c>
    </row>
    <row r="446" spans="1:10" ht="11.25">
      <c r="A446" s="5">
        <v>445</v>
      </c>
      <c r="B446" s="5" t="s">
        <v>978</v>
      </c>
      <c r="C446" s="5" t="s">
        <v>154</v>
      </c>
      <c r="D446" s="5" t="s">
        <v>2492</v>
      </c>
      <c r="E446" s="5" t="s">
        <v>2493</v>
      </c>
      <c r="F446" s="5" t="s">
        <v>2494</v>
      </c>
      <c r="G446" s="5" t="s">
        <v>1256</v>
      </c>
      <c r="H446" s="5" t="s">
        <v>2495</v>
      </c>
      <c r="J446" s="5" t="s">
        <v>3059</v>
      </c>
    </row>
    <row r="447" spans="1:10" ht="11.25">
      <c r="A447" s="5">
        <v>446</v>
      </c>
      <c r="B447" s="5" t="s">
        <v>978</v>
      </c>
      <c r="C447" s="5" t="s">
        <v>154</v>
      </c>
      <c r="D447" s="5" t="s">
        <v>2496</v>
      </c>
      <c r="E447" s="5" t="s">
        <v>2497</v>
      </c>
      <c r="F447" s="5" t="s">
        <v>2498</v>
      </c>
      <c r="G447" s="5" t="s">
        <v>1256</v>
      </c>
      <c r="J447" s="5" t="s">
        <v>3059</v>
      </c>
    </row>
    <row r="448" spans="1:10" ht="11.25">
      <c r="A448" s="5">
        <v>447</v>
      </c>
      <c r="B448" s="5" t="s">
        <v>978</v>
      </c>
      <c r="C448" s="5" t="s">
        <v>154</v>
      </c>
      <c r="D448" s="5" t="s">
        <v>2499</v>
      </c>
      <c r="E448" s="5" t="s">
        <v>2500</v>
      </c>
      <c r="F448" s="5" t="s">
        <v>2501</v>
      </c>
      <c r="G448" s="5" t="s">
        <v>1017</v>
      </c>
      <c r="J448" s="5" t="s">
        <v>3059</v>
      </c>
    </row>
    <row r="449" spans="1:10" ht="11.25">
      <c r="A449" s="5">
        <v>448</v>
      </c>
      <c r="B449" s="5" t="s">
        <v>978</v>
      </c>
      <c r="C449" s="5" t="s">
        <v>154</v>
      </c>
      <c r="D449" s="5" t="s">
        <v>2502</v>
      </c>
      <c r="E449" s="5" t="s">
        <v>2503</v>
      </c>
      <c r="F449" s="5" t="s">
        <v>2504</v>
      </c>
      <c r="G449" s="5" t="s">
        <v>1037</v>
      </c>
      <c r="J449" s="5" t="s">
        <v>3059</v>
      </c>
    </row>
    <row r="450" spans="1:10" ht="11.25">
      <c r="A450" s="5">
        <v>449</v>
      </c>
      <c r="B450" s="5" t="s">
        <v>978</v>
      </c>
      <c r="C450" s="5" t="s">
        <v>154</v>
      </c>
      <c r="D450" s="5" t="s">
        <v>2505</v>
      </c>
      <c r="E450" s="5" t="s">
        <v>2506</v>
      </c>
      <c r="F450" s="5" t="s">
        <v>2507</v>
      </c>
      <c r="G450" s="5" t="s">
        <v>1476</v>
      </c>
      <c r="H450" s="5" t="s">
        <v>2508</v>
      </c>
      <c r="J450" s="5" t="s">
        <v>3059</v>
      </c>
    </row>
    <row r="451" spans="1:10" ht="11.25">
      <c r="A451" s="5">
        <v>450</v>
      </c>
      <c r="B451" s="5" t="s">
        <v>978</v>
      </c>
      <c r="C451" s="5" t="s">
        <v>154</v>
      </c>
      <c r="D451" s="5" t="s">
        <v>2509</v>
      </c>
      <c r="E451" s="5" t="s">
        <v>2510</v>
      </c>
      <c r="F451" s="5" t="s">
        <v>2511</v>
      </c>
      <c r="G451" s="5" t="s">
        <v>1088</v>
      </c>
      <c r="J451" s="5" t="s">
        <v>3059</v>
      </c>
    </row>
    <row r="452" spans="1:10" ht="11.25">
      <c r="A452" s="5">
        <v>451</v>
      </c>
      <c r="B452" s="5" t="s">
        <v>978</v>
      </c>
      <c r="C452" s="5" t="s">
        <v>154</v>
      </c>
      <c r="D452" s="5" t="s">
        <v>2512</v>
      </c>
      <c r="E452" s="5" t="s">
        <v>2513</v>
      </c>
      <c r="F452" s="5" t="s">
        <v>2514</v>
      </c>
      <c r="G452" s="5" t="s">
        <v>1053</v>
      </c>
      <c r="H452" s="5" t="s">
        <v>1658</v>
      </c>
      <c r="J452" s="5" t="s">
        <v>3059</v>
      </c>
    </row>
    <row r="453" spans="1:10" ht="11.25">
      <c r="A453" s="5">
        <v>452</v>
      </c>
      <c r="B453" s="5" t="s">
        <v>978</v>
      </c>
      <c r="C453" s="5" t="s">
        <v>154</v>
      </c>
      <c r="D453" s="5" t="s">
        <v>2515</v>
      </c>
      <c r="E453" s="5" t="s">
        <v>2516</v>
      </c>
      <c r="F453" s="5" t="s">
        <v>2517</v>
      </c>
      <c r="G453" s="5" t="s">
        <v>1903</v>
      </c>
      <c r="H453" s="5" t="s">
        <v>2518</v>
      </c>
      <c r="J453" s="5" t="s">
        <v>3059</v>
      </c>
    </row>
    <row r="454" spans="1:10" ht="11.25">
      <c r="A454" s="5">
        <v>453</v>
      </c>
      <c r="B454" s="5" t="s">
        <v>978</v>
      </c>
      <c r="C454" s="5" t="s">
        <v>154</v>
      </c>
      <c r="D454" s="5" t="s">
        <v>2519</v>
      </c>
      <c r="E454" s="5" t="s">
        <v>2520</v>
      </c>
      <c r="F454" s="5" t="s">
        <v>2521</v>
      </c>
      <c r="G454" s="5" t="s">
        <v>1273</v>
      </c>
      <c r="H454" s="5" t="s">
        <v>2522</v>
      </c>
      <c r="J454" s="5" t="s">
        <v>3059</v>
      </c>
    </row>
    <row r="455" spans="1:10" ht="11.25">
      <c r="A455" s="5">
        <v>454</v>
      </c>
      <c r="B455" s="5" t="s">
        <v>978</v>
      </c>
      <c r="C455" s="5" t="s">
        <v>154</v>
      </c>
      <c r="D455" s="5" t="s">
        <v>2523</v>
      </c>
      <c r="E455" s="5" t="s">
        <v>2524</v>
      </c>
      <c r="F455" s="5" t="s">
        <v>2525</v>
      </c>
      <c r="G455" s="5" t="s">
        <v>1062</v>
      </c>
      <c r="H455" s="5" t="s">
        <v>2526</v>
      </c>
      <c r="J455" s="5" t="s">
        <v>3059</v>
      </c>
    </row>
    <row r="456" spans="1:10" ht="11.25">
      <c r="A456" s="5">
        <v>455</v>
      </c>
      <c r="B456" s="5" t="s">
        <v>978</v>
      </c>
      <c r="C456" s="5" t="s">
        <v>154</v>
      </c>
      <c r="D456" s="5" t="s">
        <v>2527</v>
      </c>
      <c r="E456" s="5" t="s">
        <v>2528</v>
      </c>
      <c r="F456" s="5" t="s">
        <v>2529</v>
      </c>
      <c r="G456" s="5" t="s">
        <v>1256</v>
      </c>
      <c r="H456" s="5" t="s">
        <v>2530</v>
      </c>
      <c r="J456" s="5" t="s">
        <v>3059</v>
      </c>
    </row>
    <row r="457" spans="1:10" ht="11.25">
      <c r="A457" s="5">
        <v>456</v>
      </c>
      <c r="B457" s="5" t="s">
        <v>978</v>
      </c>
      <c r="C457" s="5" t="s">
        <v>154</v>
      </c>
      <c r="D457" s="5" t="s">
        <v>2531</v>
      </c>
      <c r="E457" s="5" t="s">
        <v>2532</v>
      </c>
      <c r="F457" s="5" t="s">
        <v>2533</v>
      </c>
      <c r="G457" s="5" t="s">
        <v>1029</v>
      </c>
      <c r="J457" s="5" t="s">
        <v>3059</v>
      </c>
    </row>
    <row r="458" spans="1:10" ht="11.25">
      <c r="A458" s="5">
        <v>457</v>
      </c>
      <c r="B458" s="5" t="s">
        <v>978</v>
      </c>
      <c r="C458" s="5" t="s">
        <v>154</v>
      </c>
      <c r="D458" s="5" t="s">
        <v>2534</v>
      </c>
      <c r="E458" s="5" t="s">
        <v>2535</v>
      </c>
      <c r="F458" s="5" t="s">
        <v>2536</v>
      </c>
      <c r="G458" s="5" t="s">
        <v>1062</v>
      </c>
      <c r="H458" s="5" t="s">
        <v>2537</v>
      </c>
      <c r="J458" s="5" t="s">
        <v>3059</v>
      </c>
    </row>
    <row r="459" spans="1:10" ht="11.25">
      <c r="A459" s="5">
        <v>458</v>
      </c>
      <c r="B459" s="5" t="s">
        <v>978</v>
      </c>
      <c r="C459" s="5" t="s">
        <v>154</v>
      </c>
      <c r="D459" s="5" t="s">
        <v>2538</v>
      </c>
      <c r="E459" s="5" t="s">
        <v>2539</v>
      </c>
      <c r="F459" s="5" t="s">
        <v>2540</v>
      </c>
      <c r="G459" s="5" t="s">
        <v>1427</v>
      </c>
      <c r="J459" s="5" t="s">
        <v>3059</v>
      </c>
    </row>
    <row r="460" spans="1:10" ht="11.25">
      <c r="A460" s="5">
        <v>459</v>
      </c>
      <c r="B460" s="5" t="s">
        <v>978</v>
      </c>
      <c r="C460" s="5" t="s">
        <v>154</v>
      </c>
      <c r="D460" s="5" t="s">
        <v>2541</v>
      </c>
      <c r="E460" s="5" t="s">
        <v>2542</v>
      </c>
      <c r="F460" s="5" t="s">
        <v>2543</v>
      </c>
      <c r="G460" s="5" t="s">
        <v>1604</v>
      </c>
      <c r="J460" s="5" t="s">
        <v>3059</v>
      </c>
    </row>
    <row r="461" spans="1:10" ht="11.25">
      <c r="A461" s="5">
        <v>460</v>
      </c>
      <c r="B461" s="5" t="s">
        <v>978</v>
      </c>
      <c r="C461" s="5" t="s">
        <v>154</v>
      </c>
      <c r="D461" s="5" t="s">
        <v>2544</v>
      </c>
      <c r="E461" s="5" t="s">
        <v>2545</v>
      </c>
      <c r="F461" s="5" t="s">
        <v>2546</v>
      </c>
      <c r="G461" s="5" t="s">
        <v>1088</v>
      </c>
      <c r="J461" s="5" t="s">
        <v>3059</v>
      </c>
    </row>
    <row r="462" spans="1:10" ht="11.25">
      <c r="A462" s="5">
        <v>461</v>
      </c>
      <c r="B462" s="5" t="s">
        <v>978</v>
      </c>
      <c r="C462" s="5" t="s">
        <v>154</v>
      </c>
      <c r="D462" s="5" t="s">
        <v>2547</v>
      </c>
      <c r="E462" s="5" t="s">
        <v>2548</v>
      </c>
      <c r="F462" s="5" t="s">
        <v>2549</v>
      </c>
      <c r="G462" s="5" t="s">
        <v>1187</v>
      </c>
      <c r="J462" s="5" t="s">
        <v>3059</v>
      </c>
    </row>
    <row r="463" spans="1:10" ht="11.25">
      <c r="A463" s="5">
        <v>462</v>
      </c>
      <c r="B463" s="5" t="s">
        <v>978</v>
      </c>
      <c r="C463" s="5" t="s">
        <v>154</v>
      </c>
      <c r="D463" s="5" t="s">
        <v>2550</v>
      </c>
      <c r="E463" s="5" t="s">
        <v>2551</v>
      </c>
      <c r="F463" s="5" t="s">
        <v>2552</v>
      </c>
      <c r="G463" s="5" t="s">
        <v>1062</v>
      </c>
      <c r="J463" s="5" t="s">
        <v>3059</v>
      </c>
    </row>
    <row r="464" spans="1:10" ht="11.25">
      <c r="A464" s="5">
        <v>463</v>
      </c>
      <c r="B464" s="5" t="s">
        <v>978</v>
      </c>
      <c r="C464" s="5" t="s">
        <v>154</v>
      </c>
      <c r="D464" s="5" t="s">
        <v>2553</v>
      </c>
      <c r="E464" s="5" t="s">
        <v>2554</v>
      </c>
      <c r="F464" s="5" t="s">
        <v>2555</v>
      </c>
      <c r="G464" s="5" t="s">
        <v>1013</v>
      </c>
      <c r="H464" s="5" t="s">
        <v>2556</v>
      </c>
      <c r="J464" s="5" t="s">
        <v>3059</v>
      </c>
    </row>
    <row r="465" spans="1:10" ht="11.25">
      <c r="A465" s="5">
        <v>464</v>
      </c>
      <c r="B465" s="5" t="s">
        <v>978</v>
      </c>
      <c r="C465" s="5" t="s">
        <v>154</v>
      </c>
      <c r="D465" s="5" t="s">
        <v>2557</v>
      </c>
      <c r="E465" s="5" t="s">
        <v>2558</v>
      </c>
      <c r="F465" s="5" t="s">
        <v>2559</v>
      </c>
      <c r="G465" s="5" t="s">
        <v>1281</v>
      </c>
      <c r="H465" s="5" t="s">
        <v>2560</v>
      </c>
      <c r="J465" s="5" t="s">
        <v>3059</v>
      </c>
    </row>
    <row r="466" spans="1:10" ht="11.25">
      <c r="A466" s="5">
        <v>465</v>
      </c>
      <c r="B466" s="5" t="s">
        <v>978</v>
      </c>
      <c r="C466" s="5" t="s">
        <v>154</v>
      </c>
      <c r="D466" s="5" t="s">
        <v>2561</v>
      </c>
      <c r="E466" s="5" t="s">
        <v>2562</v>
      </c>
      <c r="F466" s="5" t="s">
        <v>2563</v>
      </c>
      <c r="G466" s="5" t="s">
        <v>1029</v>
      </c>
      <c r="J466" s="5" t="s">
        <v>3059</v>
      </c>
    </row>
    <row r="467" spans="1:10" ht="11.25">
      <c r="A467" s="5">
        <v>466</v>
      </c>
      <c r="B467" s="5" t="s">
        <v>978</v>
      </c>
      <c r="C467" s="5" t="s">
        <v>154</v>
      </c>
      <c r="D467" s="5" t="s">
        <v>2564</v>
      </c>
      <c r="E467" s="5" t="s">
        <v>2565</v>
      </c>
      <c r="F467" s="5" t="s">
        <v>2566</v>
      </c>
      <c r="G467" s="5" t="s">
        <v>1273</v>
      </c>
      <c r="J467" s="5" t="s">
        <v>3059</v>
      </c>
    </row>
    <row r="468" spans="1:10" ht="11.25">
      <c r="A468" s="5">
        <v>467</v>
      </c>
      <c r="B468" s="5" t="s">
        <v>978</v>
      </c>
      <c r="C468" s="5" t="s">
        <v>154</v>
      </c>
      <c r="D468" s="5" t="s">
        <v>2567</v>
      </c>
      <c r="E468" s="5" t="s">
        <v>2568</v>
      </c>
      <c r="F468" s="5" t="s">
        <v>2569</v>
      </c>
      <c r="G468" s="5" t="s">
        <v>1088</v>
      </c>
      <c r="H468" s="5" t="s">
        <v>2570</v>
      </c>
      <c r="J468" s="5" t="s">
        <v>3059</v>
      </c>
    </row>
    <row r="469" spans="1:10" ht="11.25">
      <c r="A469" s="5">
        <v>468</v>
      </c>
      <c r="B469" s="5" t="s">
        <v>978</v>
      </c>
      <c r="C469" s="5" t="s">
        <v>154</v>
      </c>
      <c r="D469" s="5" t="s">
        <v>2571</v>
      </c>
      <c r="E469" s="5" t="s">
        <v>2572</v>
      </c>
      <c r="F469" s="5" t="s">
        <v>2573</v>
      </c>
      <c r="G469" s="5" t="s">
        <v>1062</v>
      </c>
      <c r="H469" s="5" t="s">
        <v>2574</v>
      </c>
      <c r="J469" s="5" t="s">
        <v>3059</v>
      </c>
    </row>
    <row r="470" spans="1:10" ht="11.25">
      <c r="A470" s="5">
        <v>469</v>
      </c>
      <c r="B470" s="5" t="s">
        <v>978</v>
      </c>
      <c r="C470" s="5" t="s">
        <v>154</v>
      </c>
      <c r="D470" s="5" t="s">
        <v>2575</v>
      </c>
      <c r="E470" s="5" t="s">
        <v>2576</v>
      </c>
      <c r="F470" s="5" t="s">
        <v>2577</v>
      </c>
      <c r="G470" s="5" t="s">
        <v>1895</v>
      </c>
      <c r="H470" s="5" t="s">
        <v>2578</v>
      </c>
      <c r="J470" s="5" t="s">
        <v>3059</v>
      </c>
    </row>
    <row r="471" spans="1:10" ht="11.25">
      <c r="A471" s="5">
        <v>470</v>
      </c>
      <c r="B471" s="5" t="s">
        <v>978</v>
      </c>
      <c r="C471" s="5" t="s">
        <v>154</v>
      </c>
      <c r="D471" s="5" t="s">
        <v>2579</v>
      </c>
      <c r="E471" s="5" t="s">
        <v>2580</v>
      </c>
      <c r="F471" s="5" t="s">
        <v>2581</v>
      </c>
      <c r="G471" s="5" t="s">
        <v>1387</v>
      </c>
      <c r="J471" s="5" t="s">
        <v>3059</v>
      </c>
    </row>
    <row r="472" spans="1:10" ht="11.25">
      <c r="A472" s="5">
        <v>471</v>
      </c>
      <c r="B472" s="5" t="s">
        <v>978</v>
      </c>
      <c r="C472" s="5" t="s">
        <v>154</v>
      </c>
      <c r="D472" s="5" t="s">
        <v>2582</v>
      </c>
      <c r="E472" s="5" t="s">
        <v>2583</v>
      </c>
      <c r="F472" s="5" t="s">
        <v>2584</v>
      </c>
      <c r="G472" s="5" t="s">
        <v>1029</v>
      </c>
      <c r="J472" s="5" t="s">
        <v>3059</v>
      </c>
    </row>
    <row r="473" spans="1:10" ht="11.25">
      <c r="A473" s="5">
        <v>472</v>
      </c>
      <c r="B473" s="5" t="s">
        <v>978</v>
      </c>
      <c r="C473" s="5" t="s">
        <v>154</v>
      </c>
      <c r="D473" s="5" t="s">
        <v>2585</v>
      </c>
      <c r="E473" s="5" t="s">
        <v>2586</v>
      </c>
      <c r="F473" s="5" t="s">
        <v>2587</v>
      </c>
      <c r="G473" s="5" t="s">
        <v>1387</v>
      </c>
      <c r="J473" s="5" t="s">
        <v>3059</v>
      </c>
    </row>
    <row r="474" spans="1:10" ht="11.25">
      <c r="A474" s="5">
        <v>473</v>
      </c>
      <c r="B474" s="5" t="s">
        <v>978</v>
      </c>
      <c r="C474" s="5" t="s">
        <v>154</v>
      </c>
      <c r="D474" s="5" t="s">
        <v>2588</v>
      </c>
      <c r="E474" s="5" t="s">
        <v>2589</v>
      </c>
      <c r="F474" s="5" t="s">
        <v>2590</v>
      </c>
      <c r="G474" s="5" t="s">
        <v>1608</v>
      </c>
      <c r="J474" s="5" t="s">
        <v>3059</v>
      </c>
    </row>
    <row r="475" spans="1:10" ht="11.25">
      <c r="A475" s="5">
        <v>474</v>
      </c>
      <c r="B475" s="5" t="s">
        <v>978</v>
      </c>
      <c r="C475" s="5" t="s">
        <v>154</v>
      </c>
      <c r="D475" s="5" t="s">
        <v>2591</v>
      </c>
      <c r="E475" s="5" t="s">
        <v>2592</v>
      </c>
      <c r="F475" s="5" t="s">
        <v>2593</v>
      </c>
      <c r="G475" s="5" t="s">
        <v>1187</v>
      </c>
      <c r="J475" s="5" t="s">
        <v>3059</v>
      </c>
    </row>
    <row r="476" spans="1:10" ht="11.25">
      <c r="A476" s="5">
        <v>475</v>
      </c>
      <c r="B476" s="5" t="s">
        <v>978</v>
      </c>
      <c r="C476" s="5" t="s">
        <v>154</v>
      </c>
      <c r="D476" s="5" t="s">
        <v>2594</v>
      </c>
      <c r="E476" s="5" t="s">
        <v>2595</v>
      </c>
      <c r="F476" s="5" t="s">
        <v>2596</v>
      </c>
      <c r="G476" s="5" t="s">
        <v>1062</v>
      </c>
      <c r="H476" s="5" t="s">
        <v>1353</v>
      </c>
      <c r="J476" s="5" t="s">
        <v>3059</v>
      </c>
    </row>
    <row r="477" spans="1:10" ht="11.25">
      <c r="A477" s="5">
        <v>476</v>
      </c>
      <c r="B477" s="5" t="s">
        <v>978</v>
      </c>
      <c r="C477" s="5" t="s">
        <v>154</v>
      </c>
      <c r="D477" s="5" t="s">
        <v>2597</v>
      </c>
      <c r="E477" s="5" t="s">
        <v>2598</v>
      </c>
      <c r="F477" s="5" t="s">
        <v>2599</v>
      </c>
      <c r="G477" s="5" t="s">
        <v>1187</v>
      </c>
      <c r="H477" s="5" t="s">
        <v>2434</v>
      </c>
      <c r="J477" s="5" t="s">
        <v>3059</v>
      </c>
    </row>
    <row r="478" spans="1:10" ht="11.25">
      <c r="A478" s="5">
        <v>477</v>
      </c>
      <c r="B478" s="5" t="s">
        <v>978</v>
      </c>
      <c r="C478" s="5" t="s">
        <v>154</v>
      </c>
      <c r="D478" s="5" t="s">
        <v>2600</v>
      </c>
      <c r="E478" s="5" t="s">
        <v>2601</v>
      </c>
      <c r="F478" s="5" t="s">
        <v>2602</v>
      </c>
      <c r="G478" s="5" t="s">
        <v>1187</v>
      </c>
      <c r="H478" s="5" t="s">
        <v>2603</v>
      </c>
      <c r="J478" s="5" t="s">
        <v>3059</v>
      </c>
    </row>
    <row r="479" spans="1:10" ht="11.25">
      <c r="A479" s="5">
        <v>478</v>
      </c>
      <c r="B479" s="5" t="s">
        <v>978</v>
      </c>
      <c r="C479" s="5" t="s">
        <v>154</v>
      </c>
      <c r="D479" s="5" t="s">
        <v>2604</v>
      </c>
      <c r="E479" s="5" t="s">
        <v>2605</v>
      </c>
      <c r="F479" s="5" t="s">
        <v>2606</v>
      </c>
      <c r="G479" s="5" t="s">
        <v>1256</v>
      </c>
      <c r="J479" s="5" t="s">
        <v>3059</v>
      </c>
    </row>
    <row r="480" spans="1:10" ht="11.25">
      <c r="A480" s="5">
        <v>479</v>
      </c>
      <c r="B480" s="5" t="s">
        <v>978</v>
      </c>
      <c r="C480" s="5" t="s">
        <v>154</v>
      </c>
      <c r="D480" s="5" t="s">
        <v>2607</v>
      </c>
      <c r="E480" s="5" t="s">
        <v>2608</v>
      </c>
      <c r="F480" s="5" t="s">
        <v>2609</v>
      </c>
      <c r="G480" s="5" t="s">
        <v>1062</v>
      </c>
      <c r="J480" s="5" t="s">
        <v>3059</v>
      </c>
    </row>
    <row r="481" spans="1:10" ht="11.25">
      <c r="A481" s="5">
        <v>480</v>
      </c>
      <c r="B481" s="5" t="s">
        <v>978</v>
      </c>
      <c r="C481" s="5" t="s">
        <v>154</v>
      </c>
      <c r="D481" s="5" t="s">
        <v>2610</v>
      </c>
      <c r="E481" s="5" t="s">
        <v>2611</v>
      </c>
      <c r="F481" s="5" t="s">
        <v>2612</v>
      </c>
      <c r="G481" s="5" t="s">
        <v>1025</v>
      </c>
      <c r="J481" s="5" t="s">
        <v>3059</v>
      </c>
    </row>
    <row r="482" spans="1:10" ht="11.25">
      <c r="A482" s="5">
        <v>481</v>
      </c>
      <c r="B482" s="5" t="s">
        <v>978</v>
      </c>
      <c r="C482" s="5" t="s">
        <v>154</v>
      </c>
      <c r="D482" s="5" t="s">
        <v>2613</v>
      </c>
      <c r="E482" s="5" t="s">
        <v>2614</v>
      </c>
      <c r="F482" s="5" t="s">
        <v>2615</v>
      </c>
      <c r="G482" s="5" t="s">
        <v>1062</v>
      </c>
      <c r="H482" s="5" t="s">
        <v>2616</v>
      </c>
      <c r="J482" s="5" t="s">
        <v>3059</v>
      </c>
    </row>
    <row r="483" spans="1:10" ht="11.25">
      <c r="A483" s="5">
        <v>482</v>
      </c>
      <c r="B483" s="5" t="s">
        <v>978</v>
      </c>
      <c r="C483" s="5" t="s">
        <v>154</v>
      </c>
      <c r="D483" s="5" t="s">
        <v>2617</v>
      </c>
      <c r="E483" s="5" t="s">
        <v>2618</v>
      </c>
      <c r="F483" s="5" t="s">
        <v>2619</v>
      </c>
      <c r="G483" s="5" t="s">
        <v>1041</v>
      </c>
      <c r="H483" s="5" t="s">
        <v>2620</v>
      </c>
      <c r="J483" s="5" t="s">
        <v>3059</v>
      </c>
    </row>
    <row r="484" spans="1:10" ht="11.25">
      <c r="A484" s="5">
        <v>483</v>
      </c>
      <c r="B484" s="5" t="s">
        <v>978</v>
      </c>
      <c r="C484" s="5" t="s">
        <v>154</v>
      </c>
      <c r="D484" s="5" t="s">
        <v>2621</v>
      </c>
      <c r="E484" s="5" t="s">
        <v>2622</v>
      </c>
      <c r="F484" s="5" t="s">
        <v>2623</v>
      </c>
      <c r="G484" s="5" t="s">
        <v>1088</v>
      </c>
      <c r="H484" s="5" t="s">
        <v>2624</v>
      </c>
      <c r="J484" s="5" t="s">
        <v>3059</v>
      </c>
    </row>
    <row r="485" spans="1:10" ht="11.25">
      <c r="A485" s="5">
        <v>484</v>
      </c>
      <c r="B485" s="5" t="s">
        <v>978</v>
      </c>
      <c r="C485" s="5" t="s">
        <v>154</v>
      </c>
      <c r="D485" s="5" t="s">
        <v>2625</v>
      </c>
      <c r="E485" s="5" t="s">
        <v>2626</v>
      </c>
      <c r="F485" s="5" t="s">
        <v>2627</v>
      </c>
      <c r="G485" s="5" t="s">
        <v>1088</v>
      </c>
      <c r="H485" s="5" t="s">
        <v>2628</v>
      </c>
      <c r="J485" s="5" t="s">
        <v>3059</v>
      </c>
    </row>
    <row r="486" spans="1:10" ht="11.25">
      <c r="A486" s="5">
        <v>485</v>
      </c>
      <c r="B486" s="5" t="s">
        <v>978</v>
      </c>
      <c r="C486" s="5" t="s">
        <v>154</v>
      </c>
      <c r="D486" s="5" t="s">
        <v>2629</v>
      </c>
      <c r="E486" s="5" t="s">
        <v>2630</v>
      </c>
      <c r="F486" s="5" t="s">
        <v>2631</v>
      </c>
      <c r="G486" s="5" t="s">
        <v>1088</v>
      </c>
      <c r="J486" s="5" t="s">
        <v>3059</v>
      </c>
    </row>
    <row r="487" spans="1:10" ht="11.25">
      <c r="A487" s="5">
        <v>486</v>
      </c>
      <c r="B487" s="5" t="s">
        <v>978</v>
      </c>
      <c r="C487" s="5" t="s">
        <v>154</v>
      </c>
      <c r="D487" s="5" t="s">
        <v>2632</v>
      </c>
      <c r="E487" s="5" t="s">
        <v>2633</v>
      </c>
      <c r="F487" s="5" t="s">
        <v>2634</v>
      </c>
      <c r="G487" s="5" t="s">
        <v>1273</v>
      </c>
      <c r="H487" s="5" t="s">
        <v>2635</v>
      </c>
      <c r="J487" s="5" t="s">
        <v>3059</v>
      </c>
    </row>
    <row r="488" spans="1:10" ht="11.25">
      <c r="A488" s="5">
        <v>487</v>
      </c>
      <c r="B488" s="5" t="s">
        <v>978</v>
      </c>
      <c r="C488" s="5" t="s">
        <v>154</v>
      </c>
      <c r="D488" s="5" t="s">
        <v>2636</v>
      </c>
      <c r="E488" s="5" t="s">
        <v>2637</v>
      </c>
      <c r="F488" s="5" t="s">
        <v>2638</v>
      </c>
      <c r="G488" s="5" t="s">
        <v>1029</v>
      </c>
      <c r="J488" s="5" t="s">
        <v>3059</v>
      </c>
    </row>
    <row r="489" spans="1:10" ht="11.25">
      <c r="A489" s="5">
        <v>488</v>
      </c>
      <c r="B489" s="5" t="s">
        <v>978</v>
      </c>
      <c r="C489" s="5" t="s">
        <v>154</v>
      </c>
      <c r="D489" s="5" t="s">
        <v>2639</v>
      </c>
      <c r="E489" s="5" t="s">
        <v>2640</v>
      </c>
      <c r="F489" s="5" t="s">
        <v>2641</v>
      </c>
      <c r="G489" s="5" t="s">
        <v>1025</v>
      </c>
      <c r="J489" s="5" t="s">
        <v>3059</v>
      </c>
    </row>
    <row r="490" spans="1:10" ht="11.25">
      <c r="A490" s="5">
        <v>489</v>
      </c>
      <c r="B490" s="5" t="s">
        <v>978</v>
      </c>
      <c r="C490" s="5" t="s">
        <v>154</v>
      </c>
      <c r="D490" s="5" t="s">
        <v>2642</v>
      </c>
      <c r="E490" s="5" t="s">
        <v>2643</v>
      </c>
      <c r="F490" s="5" t="s">
        <v>2644</v>
      </c>
      <c r="G490" s="5" t="s">
        <v>1187</v>
      </c>
      <c r="J490" s="5" t="s">
        <v>3059</v>
      </c>
    </row>
    <row r="491" spans="1:10" ht="11.25">
      <c r="A491" s="5">
        <v>490</v>
      </c>
      <c r="B491" s="5" t="s">
        <v>978</v>
      </c>
      <c r="C491" s="5" t="s">
        <v>154</v>
      </c>
      <c r="D491" s="5" t="s">
        <v>2645</v>
      </c>
      <c r="E491" s="5" t="s">
        <v>2646</v>
      </c>
      <c r="F491" s="5" t="s">
        <v>2647</v>
      </c>
      <c r="G491" s="5" t="s">
        <v>1448</v>
      </c>
      <c r="H491" s="5" t="s">
        <v>2648</v>
      </c>
      <c r="J491" s="5" t="s">
        <v>3059</v>
      </c>
    </row>
    <row r="492" spans="1:10" ht="11.25">
      <c r="A492" s="5">
        <v>491</v>
      </c>
      <c r="B492" s="5" t="s">
        <v>978</v>
      </c>
      <c r="C492" s="5" t="s">
        <v>154</v>
      </c>
      <c r="D492" s="5" t="s">
        <v>2649</v>
      </c>
      <c r="E492" s="5" t="s">
        <v>2650</v>
      </c>
      <c r="F492" s="5" t="s">
        <v>2651</v>
      </c>
      <c r="G492" s="5" t="s">
        <v>1029</v>
      </c>
      <c r="J492" s="5" t="s">
        <v>3059</v>
      </c>
    </row>
    <row r="493" spans="1:10" ht="11.25">
      <c r="A493" s="5">
        <v>492</v>
      </c>
      <c r="B493" s="5" t="s">
        <v>978</v>
      </c>
      <c r="C493" s="5" t="s">
        <v>154</v>
      </c>
      <c r="D493" s="5" t="s">
        <v>2652</v>
      </c>
      <c r="E493" s="5" t="s">
        <v>2653</v>
      </c>
      <c r="F493" s="5" t="s">
        <v>2654</v>
      </c>
      <c r="G493" s="5" t="s">
        <v>1459</v>
      </c>
      <c r="J493" s="5" t="s">
        <v>3059</v>
      </c>
    </row>
    <row r="494" spans="1:10" ht="11.25">
      <c r="A494" s="5">
        <v>493</v>
      </c>
      <c r="B494" s="5" t="s">
        <v>978</v>
      </c>
      <c r="C494" s="5" t="s">
        <v>154</v>
      </c>
      <c r="D494" s="5" t="s">
        <v>2655</v>
      </c>
      <c r="E494" s="5" t="s">
        <v>2656</v>
      </c>
      <c r="F494" s="5" t="s">
        <v>2657</v>
      </c>
      <c r="G494" s="5" t="s">
        <v>1029</v>
      </c>
      <c r="H494" s="5" t="s">
        <v>2658</v>
      </c>
      <c r="J494" s="5" t="s">
        <v>3059</v>
      </c>
    </row>
    <row r="495" spans="1:10" ht="11.25">
      <c r="A495" s="5">
        <v>494</v>
      </c>
      <c r="B495" s="5" t="s">
        <v>978</v>
      </c>
      <c r="C495" s="5" t="s">
        <v>154</v>
      </c>
      <c r="D495" s="5" t="s">
        <v>2659</v>
      </c>
      <c r="E495" s="5" t="s">
        <v>2660</v>
      </c>
      <c r="F495" s="5" t="s">
        <v>2661</v>
      </c>
      <c r="G495" s="5" t="s">
        <v>1187</v>
      </c>
      <c r="H495" s="5" t="s">
        <v>2481</v>
      </c>
      <c r="J495" s="5" t="s">
        <v>3059</v>
      </c>
    </row>
    <row r="496" spans="1:10" ht="11.25">
      <c r="A496" s="5">
        <v>495</v>
      </c>
      <c r="B496" s="5" t="s">
        <v>978</v>
      </c>
      <c r="C496" s="5" t="s">
        <v>154</v>
      </c>
      <c r="D496" s="5" t="s">
        <v>2662</v>
      </c>
      <c r="E496" s="5" t="s">
        <v>2663</v>
      </c>
      <c r="F496" s="5" t="s">
        <v>2664</v>
      </c>
      <c r="G496" s="5" t="s">
        <v>1903</v>
      </c>
      <c r="J496" s="5" t="s">
        <v>3059</v>
      </c>
    </row>
    <row r="497" spans="1:10" ht="11.25">
      <c r="A497" s="5">
        <v>496</v>
      </c>
      <c r="B497" s="5" t="s">
        <v>978</v>
      </c>
      <c r="C497" s="5" t="s">
        <v>154</v>
      </c>
      <c r="D497" s="5" t="s">
        <v>2665</v>
      </c>
      <c r="E497" s="5" t="s">
        <v>2666</v>
      </c>
      <c r="F497" s="5" t="s">
        <v>2667</v>
      </c>
      <c r="G497" s="5" t="s">
        <v>1256</v>
      </c>
      <c r="J497" s="5" t="s">
        <v>3059</v>
      </c>
    </row>
    <row r="498" spans="1:10" ht="11.25">
      <c r="A498" s="5">
        <v>497</v>
      </c>
      <c r="B498" s="5" t="s">
        <v>978</v>
      </c>
      <c r="C498" s="5" t="s">
        <v>154</v>
      </c>
      <c r="D498" s="5" t="s">
        <v>2668</v>
      </c>
      <c r="E498" s="5" t="s">
        <v>2669</v>
      </c>
      <c r="F498" s="5" t="s">
        <v>2670</v>
      </c>
      <c r="G498" s="5" t="s">
        <v>1025</v>
      </c>
      <c r="H498" s="5" t="s">
        <v>2671</v>
      </c>
      <c r="J498" s="5" t="s">
        <v>3059</v>
      </c>
    </row>
    <row r="499" spans="1:10" ht="11.25">
      <c r="A499" s="5">
        <v>498</v>
      </c>
      <c r="B499" s="5" t="s">
        <v>978</v>
      </c>
      <c r="C499" s="5" t="s">
        <v>154</v>
      </c>
      <c r="D499" s="5" t="s">
        <v>2672</v>
      </c>
      <c r="E499" s="5" t="s">
        <v>2673</v>
      </c>
      <c r="F499" s="5" t="s">
        <v>2674</v>
      </c>
      <c r="G499" s="5" t="s">
        <v>1088</v>
      </c>
      <c r="H499" s="5" t="s">
        <v>2675</v>
      </c>
      <c r="J499" s="5" t="s">
        <v>3059</v>
      </c>
    </row>
    <row r="500" spans="1:10" ht="11.25">
      <c r="A500" s="5">
        <v>499</v>
      </c>
      <c r="B500" s="5" t="s">
        <v>978</v>
      </c>
      <c r="C500" s="5" t="s">
        <v>154</v>
      </c>
      <c r="D500" s="5" t="s">
        <v>2676</v>
      </c>
      <c r="E500" s="5" t="s">
        <v>2677</v>
      </c>
      <c r="F500" s="5" t="s">
        <v>2678</v>
      </c>
      <c r="G500" s="5" t="s">
        <v>1256</v>
      </c>
      <c r="H500" s="5" t="s">
        <v>2679</v>
      </c>
      <c r="J500" s="5" t="s">
        <v>3059</v>
      </c>
    </row>
    <row r="501" spans="1:10" ht="11.25">
      <c r="A501" s="5">
        <v>500</v>
      </c>
      <c r="B501" s="5" t="s">
        <v>978</v>
      </c>
      <c r="C501" s="5" t="s">
        <v>154</v>
      </c>
      <c r="D501" s="5" t="s">
        <v>2680</v>
      </c>
      <c r="E501" s="5" t="s">
        <v>2681</v>
      </c>
      <c r="F501" s="5" t="s">
        <v>2682</v>
      </c>
      <c r="G501" s="5" t="s">
        <v>1187</v>
      </c>
      <c r="J501" s="5" t="s">
        <v>3059</v>
      </c>
    </row>
    <row r="502" spans="1:10" ht="11.25">
      <c r="A502" s="5">
        <v>501</v>
      </c>
      <c r="B502" s="5" t="s">
        <v>978</v>
      </c>
      <c r="C502" s="5" t="s">
        <v>154</v>
      </c>
      <c r="D502" s="5" t="s">
        <v>2683</v>
      </c>
      <c r="E502" s="5" t="s">
        <v>2684</v>
      </c>
      <c r="F502" s="5" t="s">
        <v>2685</v>
      </c>
      <c r="G502" s="5" t="s">
        <v>1062</v>
      </c>
      <c r="J502" s="5" t="s">
        <v>3059</v>
      </c>
    </row>
    <row r="503" spans="1:10" ht="11.25">
      <c r="A503" s="5">
        <v>502</v>
      </c>
      <c r="B503" s="5" t="s">
        <v>978</v>
      </c>
      <c r="C503" s="5" t="s">
        <v>154</v>
      </c>
      <c r="D503" s="5" t="s">
        <v>2686</v>
      </c>
      <c r="E503" s="5" t="s">
        <v>2687</v>
      </c>
      <c r="F503" s="5" t="s">
        <v>2688</v>
      </c>
      <c r="G503" s="5" t="s">
        <v>1187</v>
      </c>
      <c r="J503" s="5" t="s">
        <v>3059</v>
      </c>
    </row>
    <row r="504" spans="1:10" ht="11.25">
      <c r="A504" s="5">
        <v>503</v>
      </c>
      <c r="B504" s="5" t="s">
        <v>978</v>
      </c>
      <c r="C504" s="5" t="s">
        <v>154</v>
      </c>
      <c r="D504" s="5" t="s">
        <v>2689</v>
      </c>
      <c r="E504" s="5" t="s">
        <v>2690</v>
      </c>
      <c r="F504" s="5" t="s">
        <v>2691</v>
      </c>
      <c r="G504" s="5" t="s">
        <v>1025</v>
      </c>
      <c r="J504" s="5" t="s">
        <v>3059</v>
      </c>
    </row>
    <row r="505" spans="1:10" ht="11.25">
      <c r="A505" s="5">
        <v>504</v>
      </c>
      <c r="B505" s="5" t="s">
        <v>978</v>
      </c>
      <c r="C505" s="5" t="s">
        <v>154</v>
      </c>
      <c r="D505" s="5" t="s">
        <v>2692</v>
      </c>
      <c r="E505" s="5" t="s">
        <v>2693</v>
      </c>
      <c r="F505" s="5" t="s">
        <v>2694</v>
      </c>
      <c r="G505" s="5" t="s">
        <v>1256</v>
      </c>
      <c r="J505" s="5" t="s">
        <v>3059</v>
      </c>
    </row>
    <row r="506" spans="1:10" ht="11.25">
      <c r="A506" s="5">
        <v>505</v>
      </c>
      <c r="B506" s="5" t="s">
        <v>978</v>
      </c>
      <c r="C506" s="5" t="s">
        <v>154</v>
      </c>
      <c r="D506" s="5" t="s">
        <v>2695</v>
      </c>
      <c r="E506" s="5" t="s">
        <v>2696</v>
      </c>
      <c r="F506" s="5" t="s">
        <v>2697</v>
      </c>
      <c r="G506" s="5" t="s">
        <v>1420</v>
      </c>
      <c r="J506" s="5" t="s">
        <v>3059</v>
      </c>
    </row>
    <row r="507" spans="1:10" ht="11.25">
      <c r="A507" s="5">
        <v>506</v>
      </c>
      <c r="B507" s="5" t="s">
        <v>978</v>
      </c>
      <c r="C507" s="5" t="s">
        <v>154</v>
      </c>
      <c r="D507" s="5" t="s">
        <v>2698</v>
      </c>
      <c r="E507" s="5" t="s">
        <v>2699</v>
      </c>
      <c r="F507" s="5" t="s">
        <v>2700</v>
      </c>
      <c r="G507" s="5" t="s">
        <v>1041</v>
      </c>
      <c r="J507" s="5" t="s">
        <v>3059</v>
      </c>
    </row>
    <row r="508" spans="1:10" ht="11.25">
      <c r="A508" s="5">
        <v>507</v>
      </c>
      <c r="B508" s="5" t="s">
        <v>978</v>
      </c>
      <c r="C508" s="5" t="s">
        <v>154</v>
      </c>
      <c r="D508" s="5" t="s">
        <v>2701</v>
      </c>
      <c r="E508" s="5" t="s">
        <v>2702</v>
      </c>
      <c r="F508" s="5" t="s">
        <v>2134</v>
      </c>
      <c r="G508" s="5" t="s">
        <v>1187</v>
      </c>
      <c r="H508" s="5" t="s">
        <v>2703</v>
      </c>
      <c r="J508" s="5" t="s">
        <v>3059</v>
      </c>
    </row>
    <row r="509" spans="1:10" ht="11.25">
      <c r="A509" s="5">
        <v>508</v>
      </c>
      <c r="B509" s="5" t="s">
        <v>978</v>
      </c>
      <c r="C509" s="5" t="s">
        <v>154</v>
      </c>
      <c r="D509" s="5" t="s">
        <v>2704</v>
      </c>
      <c r="E509" s="5" t="s">
        <v>2705</v>
      </c>
      <c r="F509" s="5" t="s">
        <v>2706</v>
      </c>
      <c r="G509" s="5" t="s">
        <v>1187</v>
      </c>
      <c r="J509" s="5" t="s">
        <v>3059</v>
      </c>
    </row>
    <row r="510" spans="1:10" ht="11.25">
      <c r="A510" s="5">
        <v>509</v>
      </c>
      <c r="B510" s="5" t="s">
        <v>978</v>
      </c>
      <c r="C510" s="5" t="s">
        <v>154</v>
      </c>
      <c r="D510" s="5" t="s">
        <v>2707</v>
      </c>
      <c r="E510" s="5" t="s">
        <v>2708</v>
      </c>
      <c r="F510" s="5" t="s">
        <v>2709</v>
      </c>
      <c r="G510" s="5" t="s">
        <v>1273</v>
      </c>
      <c r="J510" s="5" t="s">
        <v>3059</v>
      </c>
    </row>
    <row r="511" spans="1:10" ht="11.25">
      <c r="A511" s="5">
        <v>510</v>
      </c>
      <c r="B511" s="5" t="s">
        <v>978</v>
      </c>
      <c r="C511" s="5" t="s">
        <v>154</v>
      </c>
      <c r="D511" s="5" t="s">
        <v>2710</v>
      </c>
      <c r="E511" s="5" t="s">
        <v>2711</v>
      </c>
      <c r="F511" s="5" t="s">
        <v>2712</v>
      </c>
      <c r="G511" s="5" t="s">
        <v>1187</v>
      </c>
      <c r="J511" s="5" t="s">
        <v>3059</v>
      </c>
    </row>
    <row r="512" spans="1:10" ht="11.25">
      <c r="A512" s="5">
        <v>511</v>
      </c>
      <c r="B512" s="5" t="s">
        <v>978</v>
      </c>
      <c r="C512" s="5" t="s">
        <v>154</v>
      </c>
      <c r="D512" s="5" t="s">
        <v>2713</v>
      </c>
      <c r="E512" s="5" t="s">
        <v>2714</v>
      </c>
      <c r="F512" s="5" t="s">
        <v>2715</v>
      </c>
      <c r="G512" s="5" t="s">
        <v>1029</v>
      </c>
      <c r="H512" s="5" t="s">
        <v>3089</v>
      </c>
      <c r="J512" s="5" t="s">
        <v>3059</v>
      </c>
    </row>
    <row r="513" spans="1:10" ht="11.25">
      <c r="A513" s="5">
        <v>512</v>
      </c>
      <c r="B513" s="5" t="s">
        <v>978</v>
      </c>
      <c r="C513" s="5" t="s">
        <v>154</v>
      </c>
      <c r="D513" s="5" t="s">
        <v>2716</v>
      </c>
      <c r="E513" s="5" t="s">
        <v>2717</v>
      </c>
      <c r="F513" s="5" t="s">
        <v>2718</v>
      </c>
      <c r="G513" s="5" t="s">
        <v>1037</v>
      </c>
      <c r="J513" s="5" t="s">
        <v>3059</v>
      </c>
    </row>
    <row r="514" spans="1:10" ht="11.25">
      <c r="A514" s="5">
        <v>513</v>
      </c>
      <c r="B514" s="5" t="s">
        <v>978</v>
      </c>
      <c r="C514" s="5" t="s">
        <v>154</v>
      </c>
      <c r="D514" s="5" t="s">
        <v>2719</v>
      </c>
      <c r="E514" s="5" t="s">
        <v>2720</v>
      </c>
      <c r="F514" s="5" t="s">
        <v>2721</v>
      </c>
      <c r="G514" s="5" t="s">
        <v>1583</v>
      </c>
      <c r="H514" s="5" t="s">
        <v>2722</v>
      </c>
      <c r="J514" s="5" t="s">
        <v>3059</v>
      </c>
    </row>
    <row r="515" spans="1:10" ht="11.25">
      <c r="A515" s="5">
        <v>514</v>
      </c>
      <c r="B515" s="5" t="s">
        <v>978</v>
      </c>
      <c r="C515" s="5" t="s">
        <v>154</v>
      </c>
      <c r="D515" s="5" t="s">
        <v>2723</v>
      </c>
      <c r="E515" s="5" t="s">
        <v>2724</v>
      </c>
      <c r="F515" s="5" t="s">
        <v>2725</v>
      </c>
      <c r="G515" s="5" t="s">
        <v>1583</v>
      </c>
      <c r="J515" s="5" t="s">
        <v>3059</v>
      </c>
    </row>
    <row r="516" spans="1:10" ht="11.25">
      <c r="A516" s="5">
        <v>515</v>
      </c>
      <c r="B516" s="5" t="s">
        <v>978</v>
      </c>
      <c r="C516" s="5" t="s">
        <v>154</v>
      </c>
      <c r="D516" s="5" t="s">
        <v>2726</v>
      </c>
      <c r="E516" s="5" t="s">
        <v>2727</v>
      </c>
      <c r="F516" s="5" t="s">
        <v>2728</v>
      </c>
      <c r="G516" s="5" t="s">
        <v>2729</v>
      </c>
      <c r="H516" s="5" t="s">
        <v>2730</v>
      </c>
      <c r="J516" s="5" t="s">
        <v>3059</v>
      </c>
    </row>
    <row r="517" spans="1:10" ht="11.25">
      <c r="A517" s="5">
        <v>516</v>
      </c>
      <c r="B517" s="5" t="s">
        <v>978</v>
      </c>
      <c r="C517" s="5" t="s">
        <v>154</v>
      </c>
      <c r="D517" s="5" t="s">
        <v>2731</v>
      </c>
      <c r="E517" s="5" t="s">
        <v>2732</v>
      </c>
      <c r="F517" s="5" t="s">
        <v>2733</v>
      </c>
      <c r="G517" s="5" t="s">
        <v>2734</v>
      </c>
      <c r="J517" s="5" t="s">
        <v>3059</v>
      </c>
    </row>
    <row r="518" spans="1:10" ht="11.25">
      <c r="A518" s="5">
        <v>517</v>
      </c>
      <c r="B518" s="5" t="s">
        <v>978</v>
      </c>
      <c r="C518" s="5" t="s">
        <v>154</v>
      </c>
      <c r="D518" s="5" t="s">
        <v>2735</v>
      </c>
      <c r="E518" s="5" t="s">
        <v>2736</v>
      </c>
      <c r="F518" s="5" t="s">
        <v>2281</v>
      </c>
      <c r="G518" s="5" t="s">
        <v>2737</v>
      </c>
      <c r="J518" s="5" t="s">
        <v>3059</v>
      </c>
    </row>
    <row r="519" spans="1:10" ht="11.25">
      <c r="A519" s="5">
        <v>518</v>
      </c>
      <c r="B519" s="5" t="s">
        <v>978</v>
      </c>
      <c r="C519" s="5" t="s">
        <v>154</v>
      </c>
      <c r="D519" s="5" t="s">
        <v>2738</v>
      </c>
      <c r="E519" s="5" t="s">
        <v>2739</v>
      </c>
      <c r="F519" s="5" t="s">
        <v>2740</v>
      </c>
      <c r="G519" s="5" t="s">
        <v>1058</v>
      </c>
      <c r="H519" s="5" t="s">
        <v>2741</v>
      </c>
      <c r="J519" s="5" t="s">
        <v>3059</v>
      </c>
    </row>
    <row r="520" spans="1:10" ht="11.25">
      <c r="A520" s="5">
        <v>519</v>
      </c>
      <c r="B520" s="5" t="s">
        <v>978</v>
      </c>
      <c r="C520" s="5" t="s">
        <v>154</v>
      </c>
      <c r="D520" s="5" t="s">
        <v>2742</v>
      </c>
      <c r="E520" s="5" t="s">
        <v>2743</v>
      </c>
      <c r="F520" s="5" t="s">
        <v>2744</v>
      </c>
      <c r="G520" s="5" t="s">
        <v>1029</v>
      </c>
      <c r="J520" s="5" t="s">
        <v>3059</v>
      </c>
    </row>
    <row r="521" spans="1:10" ht="11.25">
      <c r="A521" s="5">
        <v>520</v>
      </c>
      <c r="B521" s="5" t="s">
        <v>978</v>
      </c>
      <c r="C521" s="5" t="s">
        <v>154</v>
      </c>
      <c r="D521" s="5" t="s">
        <v>2745</v>
      </c>
      <c r="E521" s="5" t="s">
        <v>2746</v>
      </c>
      <c r="F521" s="5" t="s">
        <v>2747</v>
      </c>
      <c r="G521" s="5" t="s">
        <v>1029</v>
      </c>
      <c r="J521" s="5" t="s">
        <v>3059</v>
      </c>
    </row>
    <row r="522" spans="1:10" ht="11.25">
      <c r="A522" s="5">
        <v>521</v>
      </c>
      <c r="B522" s="5" t="s">
        <v>978</v>
      </c>
      <c r="C522" s="5" t="s">
        <v>154</v>
      </c>
      <c r="D522" s="5" t="s">
        <v>2748</v>
      </c>
      <c r="E522" s="5" t="s">
        <v>2749</v>
      </c>
      <c r="F522" s="5" t="s">
        <v>2750</v>
      </c>
      <c r="G522" s="5" t="s">
        <v>1025</v>
      </c>
      <c r="J522" s="5" t="s">
        <v>3059</v>
      </c>
    </row>
    <row r="523" spans="1:10" ht="11.25">
      <c r="A523" s="5">
        <v>522</v>
      </c>
      <c r="B523" s="5" t="s">
        <v>978</v>
      </c>
      <c r="C523" s="5" t="s">
        <v>154</v>
      </c>
      <c r="D523" s="5" t="s">
        <v>2751</v>
      </c>
      <c r="E523" s="5" t="s">
        <v>2752</v>
      </c>
      <c r="F523" s="5" t="s">
        <v>2753</v>
      </c>
      <c r="G523" s="5" t="s">
        <v>1062</v>
      </c>
      <c r="J523" s="5" t="s">
        <v>3059</v>
      </c>
    </row>
    <row r="524" spans="1:10" ht="11.25">
      <c r="A524" s="5">
        <v>523</v>
      </c>
      <c r="B524" s="5" t="s">
        <v>978</v>
      </c>
      <c r="C524" s="5" t="s">
        <v>154</v>
      </c>
      <c r="D524" s="5" t="s">
        <v>2754</v>
      </c>
      <c r="E524" s="5" t="s">
        <v>2755</v>
      </c>
      <c r="F524" s="5" t="s">
        <v>2756</v>
      </c>
      <c r="G524" s="5" t="s">
        <v>1100</v>
      </c>
      <c r="H524" s="5" t="s">
        <v>2757</v>
      </c>
      <c r="J524" s="5" t="s">
        <v>3059</v>
      </c>
    </row>
    <row r="525" spans="1:10" ht="11.25">
      <c r="A525" s="5">
        <v>524</v>
      </c>
      <c r="B525" s="5" t="s">
        <v>978</v>
      </c>
      <c r="C525" s="5" t="s">
        <v>154</v>
      </c>
      <c r="D525" s="5" t="s">
        <v>2758</v>
      </c>
      <c r="E525" s="5" t="s">
        <v>2759</v>
      </c>
      <c r="F525" s="5" t="s">
        <v>2760</v>
      </c>
      <c r="G525" s="5" t="s">
        <v>1187</v>
      </c>
      <c r="J525" s="5" t="s">
        <v>3059</v>
      </c>
    </row>
    <row r="526" spans="1:10" ht="11.25">
      <c r="A526" s="5">
        <v>525</v>
      </c>
      <c r="B526" s="5" t="s">
        <v>978</v>
      </c>
      <c r="C526" s="5" t="s">
        <v>154</v>
      </c>
      <c r="D526" s="5" t="s">
        <v>2761</v>
      </c>
      <c r="E526" s="5" t="s">
        <v>2762</v>
      </c>
      <c r="F526" s="5" t="s">
        <v>2763</v>
      </c>
      <c r="G526" s="5" t="s">
        <v>1037</v>
      </c>
      <c r="H526" s="5" t="s">
        <v>2764</v>
      </c>
      <c r="J526" s="5" t="s">
        <v>3059</v>
      </c>
    </row>
    <row r="527" spans="1:10" ht="11.25">
      <c r="A527" s="5">
        <v>526</v>
      </c>
      <c r="B527" s="5" t="s">
        <v>978</v>
      </c>
      <c r="C527" s="5" t="s">
        <v>154</v>
      </c>
      <c r="D527" s="5" t="s">
        <v>2765</v>
      </c>
      <c r="E527" s="5" t="s">
        <v>2766</v>
      </c>
      <c r="F527" s="5" t="s">
        <v>2767</v>
      </c>
      <c r="G527" s="5" t="s">
        <v>1410</v>
      </c>
      <c r="I527" s="5" t="s">
        <v>3090</v>
      </c>
      <c r="J527" s="5" t="s">
        <v>3059</v>
      </c>
    </row>
    <row r="528" spans="1:10" ht="11.25">
      <c r="A528" s="5">
        <v>527</v>
      </c>
      <c r="B528" s="5" t="s">
        <v>978</v>
      </c>
      <c r="C528" s="5" t="s">
        <v>154</v>
      </c>
      <c r="D528" s="5" t="s">
        <v>2768</v>
      </c>
      <c r="E528" s="5" t="s">
        <v>2769</v>
      </c>
      <c r="F528" s="5" t="s">
        <v>2770</v>
      </c>
      <c r="G528" s="5" t="s">
        <v>1256</v>
      </c>
      <c r="J528" s="5" t="s">
        <v>3059</v>
      </c>
    </row>
    <row r="529" spans="1:10" ht="11.25">
      <c r="A529" s="5">
        <v>528</v>
      </c>
      <c r="B529" s="5" t="s">
        <v>978</v>
      </c>
      <c r="C529" s="5" t="s">
        <v>154</v>
      </c>
      <c r="D529" s="5" t="s">
        <v>2771</v>
      </c>
      <c r="E529" s="5" t="s">
        <v>2772</v>
      </c>
      <c r="F529" s="5" t="s">
        <v>2773</v>
      </c>
      <c r="G529" s="5" t="s">
        <v>1281</v>
      </c>
      <c r="J529" s="5" t="s">
        <v>3059</v>
      </c>
    </row>
    <row r="530" spans="1:10" ht="11.25">
      <c r="A530" s="5">
        <v>529</v>
      </c>
      <c r="B530" s="5" t="s">
        <v>978</v>
      </c>
      <c r="C530" s="5" t="s">
        <v>154</v>
      </c>
      <c r="D530" s="5" t="s">
        <v>2774</v>
      </c>
      <c r="E530" s="5" t="s">
        <v>2775</v>
      </c>
      <c r="F530" s="5" t="s">
        <v>2776</v>
      </c>
      <c r="G530" s="5" t="s">
        <v>1476</v>
      </c>
      <c r="J530" s="5" t="s">
        <v>3059</v>
      </c>
    </row>
    <row r="531" spans="1:10" ht="11.25">
      <c r="A531" s="5">
        <v>530</v>
      </c>
      <c r="B531" s="5" t="s">
        <v>978</v>
      </c>
      <c r="C531" s="5" t="s">
        <v>154</v>
      </c>
      <c r="D531" s="5" t="s">
        <v>2777</v>
      </c>
      <c r="E531" s="5" t="s">
        <v>2778</v>
      </c>
      <c r="F531" s="5" t="s">
        <v>2779</v>
      </c>
      <c r="G531" s="5" t="s">
        <v>1895</v>
      </c>
      <c r="H531" s="5" t="s">
        <v>2780</v>
      </c>
      <c r="J531" s="5" t="s">
        <v>3059</v>
      </c>
    </row>
    <row r="532" spans="1:10" ht="11.25">
      <c r="A532" s="5">
        <v>531</v>
      </c>
      <c r="B532" s="5" t="s">
        <v>978</v>
      </c>
      <c r="C532" s="5" t="s">
        <v>154</v>
      </c>
      <c r="D532" s="5" t="s">
        <v>2781</v>
      </c>
      <c r="E532" s="5" t="s">
        <v>2782</v>
      </c>
      <c r="F532" s="5" t="s">
        <v>2783</v>
      </c>
      <c r="G532" s="5" t="s">
        <v>1281</v>
      </c>
      <c r="H532" s="5" t="s">
        <v>2784</v>
      </c>
      <c r="J532" s="5" t="s">
        <v>3059</v>
      </c>
    </row>
    <row r="533" spans="1:10" ht="11.25">
      <c r="A533" s="5">
        <v>532</v>
      </c>
      <c r="B533" s="5" t="s">
        <v>978</v>
      </c>
      <c r="C533" s="5" t="s">
        <v>154</v>
      </c>
      <c r="D533" s="5" t="s">
        <v>2785</v>
      </c>
      <c r="E533" s="5" t="s">
        <v>2786</v>
      </c>
      <c r="F533" s="5" t="s">
        <v>2787</v>
      </c>
      <c r="G533" s="5" t="s">
        <v>1077</v>
      </c>
      <c r="J533" s="5" t="s">
        <v>3059</v>
      </c>
    </row>
    <row r="534" spans="1:10" ht="11.25">
      <c r="A534" s="5">
        <v>533</v>
      </c>
      <c r="B534" s="5" t="s">
        <v>978</v>
      </c>
      <c r="C534" s="5" t="s">
        <v>154</v>
      </c>
      <c r="D534" s="5" t="s">
        <v>2788</v>
      </c>
      <c r="E534" s="5" t="s">
        <v>2789</v>
      </c>
      <c r="F534" s="5" t="s">
        <v>2790</v>
      </c>
      <c r="G534" s="5" t="s">
        <v>1049</v>
      </c>
      <c r="J534" s="5" t="s">
        <v>3059</v>
      </c>
    </row>
    <row r="535" spans="1:10" ht="11.25">
      <c r="A535" s="5">
        <v>534</v>
      </c>
      <c r="B535" s="5" t="s">
        <v>978</v>
      </c>
      <c r="C535" s="5" t="s">
        <v>154</v>
      </c>
      <c r="D535" s="5" t="s">
        <v>2791</v>
      </c>
      <c r="E535" s="5" t="s">
        <v>2792</v>
      </c>
      <c r="F535" s="5" t="s">
        <v>2793</v>
      </c>
      <c r="G535" s="5" t="s">
        <v>1062</v>
      </c>
      <c r="J535" s="5" t="s">
        <v>3059</v>
      </c>
    </row>
    <row r="536" spans="1:10" ht="11.25">
      <c r="A536" s="5">
        <v>535</v>
      </c>
      <c r="B536" s="5" t="s">
        <v>978</v>
      </c>
      <c r="C536" s="5" t="s">
        <v>154</v>
      </c>
      <c r="D536" s="5" t="s">
        <v>2794</v>
      </c>
      <c r="E536" s="5" t="s">
        <v>2795</v>
      </c>
      <c r="F536" s="5" t="s">
        <v>2796</v>
      </c>
      <c r="G536" s="5" t="s">
        <v>1187</v>
      </c>
      <c r="J536" s="5" t="s">
        <v>3059</v>
      </c>
    </row>
    <row r="537" spans="1:10" ht="11.25">
      <c r="A537" s="5">
        <v>536</v>
      </c>
      <c r="B537" s="5" t="s">
        <v>978</v>
      </c>
      <c r="C537" s="5" t="s">
        <v>154</v>
      </c>
      <c r="D537" s="5" t="s">
        <v>2797</v>
      </c>
      <c r="E537" s="5" t="s">
        <v>2798</v>
      </c>
      <c r="F537" s="5" t="s">
        <v>2799</v>
      </c>
      <c r="G537" s="5" t="s">
        <v>1561</v>
      </c>
      <c r="H537" s="5" t="s">
        <v>2800</v>
      </c>
      <c r="J537" s="5" t="s">
        <v>3059</v>
      </c>
    </row>
    <row r="538" spans="1:10" ht="11.25">
      <c r="A538" s="5">
        <v>537</v>
      </c>
      <c r="B538" s="5" t="s">
        <v>978</v>
      </c>
      <c r="C538" s="5" t="s">
        <v>154</v>
      </c>
      <c r="D538" s="5" t="s">
        <v>2801</v>
      </c>
      <c r="E538" s="5" t="s">
        <v>2802</v>
      </c>
      <c r="F538" s="5" t="s">
        <v>2803</v>
      </c>
      <c r="G538" s="5" t="s">
        <v>1273</v>
      </c>
      <c r="J538" s="5" t="s">
        <v>3059</v>
      </c>
    </row>
    <row r="539" spans="1:10" ht="11.25">
      <c r="A539" s="5">
        <v>538</v>
      </c>
      <c r="B539" s="5" t="s">
        <v>978</v>
      </c>
      <c r="C539" s="5" t="s">
        <v>154</v>
      </c>
      <c r="D539" s="5" t="s">
        <v>2804</v>
      </c>
      <c r="E539" s="5" t="s">
        <v>2805</v>
      </c>
      <c r="F539" s="5" t="s">
        <v>2806</v>
      </c>
      <c r="G539" s="5" t="s">
        <v>1073</v>
      </c>
      <c r="J539" s="5" t="s">
        <v>3059</v>
      </c>
    </row>
    <row r="540" spans="1:10" ht="11.25">
      <c r="A540" s="5">
        <v>539</v>
      </c>
      <c r="B540" s="5" t="s">
        <v>978</v>
      </c>
      <c r="C540" s="5" t="s">
        <v>154</v>
      </c>
      <c r="D540" s="5" t="s">
        <v>2807</v>
      </c>
      <c r="E540" s="5" t="s">
        <v>2808</v>
      </c>
      <c r="F540" s="5" t="s">
        <v>2809</v>
      </c>
      <c r="G540" s="5" t="s">
        <v>1476</v>
      </c>
      <c r="J540" s="5" t="s">
        <v>3059</v>
      </c>
    </row>
    <row r="541" spans="1:10" ht="11.25">
      <c r="A541" s="5">
        <v>540</v>
      </c>
      <c r="B541" s="5" t="s">
        <v>978</v>
      </c>
      <c r="C541" s="5" t="s">
        <v>154</v>
      </c>
      <c r="D541" s="5" t="s">
        <v>2810</v>
      </c>
      <c r="E541" s="5" t="s">
        <v>2811</v>
      </c>
      <c r="F541" s="5" t="s">
        <v>2812</v>
      </c>
      <c r="G541" s="5" t="s">
        <v>1256</v>
      </c>
      <c r="J541" s="5" t="s">
        <v>3059</v>
      </c>
    </row>
    <row r="542" spans="1:10" ht="11.25">
      <c r="A542" s="5">
        <v>541</v>
      </c>
      <c r="B542" s="5" t="s">
        <v>978</v>
      </c>
      <c r="C542" s="5" t="s">
        <v>154</v>
      </c>
      <c r="D542" s="5" t="s">
        <v>2813</v>
      </c>
      <c r="E542" s="5" t="s">
        <v>2814</v>
      </c>
      <c r="F542" s="5" t="s">
        <v>2815</v>
      </c>
      <c r="G542" s="5" t="s">
        <v>1468</v>
      </c>
      <c r="J542" s="5" t="s">
        <v>3059</v>
      </c>
    </row>
    <row r="543" spans="1:10" ht="11.25">
      <c r="A543" s="5">
        <v>542</v>
      </c>
      <c r="B543" s="5" t="s">
        <v>978</v>
      </c>
      <c r="C543" s="5" t="s">
        <v>154</v>
      </c>
      <c r="D543" s="5" t="s">
        <v>2816</v>
      </c>
      <c r="E543" s="5" t="s">
        <v>2817</v>
      </c>
      <c r="F543" s="5" t="s">
        <v>2818</v>
      </c>
      <c r="G543" s="5" t="s">
        <v>2819</v>
      </c>
      <c r="J543" s="5" t="s">
        <v>3059</v>
      </c>
    </row>
    <row r="544" spans="1:10" ht="11.25">
      <c r="A544" s="5">
        <v>543</v>
      </c>
      <c r="B544" s="5" t="s">
        <v>978</v>
      </c>
      <c r="C544" s="5" t="s">
        <v>154</v>
      </c>
      <c r="D544" s="5" t="s">
        <v>2820</v>
      </c>
      <c r="E544" s="5" t="s">
        <v>2821</v>
      </c>
      <c r="F544" s="5" t="s">
        <v>2822</v>
      </c>
      <c r="G544" s="5" t="s">
        <v>1017</v>
      </c>
      <c r="H544" s="5" t="s">
        <v>1926</v>
      </c>
      <c r="J544" s="5" t="s">
        <v>3059</v>
      </c>
    </row>
    <row r="545" spans="1:10" ht="11.25">
      <c r="A545" s="5">
        <v>544</v>
      </c>
      <c r="B545" s="5" t="s">
        <v>978</v>
      </c>
      <c r="C545" s="5" t="s">
        <v>154</v>
      </c>
      <c r="D545" s="5" t="s">
        <v>2823</v>
      </c>
      <c r="E545" s="5" t="s">
        <v>2824</v>
      </c>
      <c r="F545" s="5" t="s">
        <v>2825</v>
      </c>
      <c r="G545" s="5" t="s">
        <v>1256</v>
      </c>
      <c r="H545" s="5" t="s">
        <v>2826</v>
      </c>
      <c r="J545" s="5" t="s">
        <v>3059</v>
      </c>
    </row>
    <row r="546" spans="1:10" ht="11.25">
      <c r="A546" s="5">
        <v>545</v>
      </c>
      <c r="B546" s="5" t="s">
        <v>978</v>
      </c>
      <c r="C546" s="5" t="s">
        <v>154</v>
      </c>
      <c r="D546" s="5" t="s">
        <v>2827</v>
      </c>
      <c r="E546" s="5" t="s">
        <v>2828</v>
      </c>
      <c r="F546" s="5" t="s">
        <v>1238</v>
      </c>
      <c r="G546" s="5" t="s">
        <v>2829</v>
      </c>
      <c r="J546" s="5" t="s">
        <v>3059</v>
      </c>
    </row>
    <row r="547" spans="1:10" ht="11.25">
      <c r="A547" s="5">
        <v>546</v>
      </c>
      <c r="B547" s="5" t="s">
        <v>978</v>
      </c>
      <c r="C547" s="5" t="s">
        <v>154</v>
      </c>
      <c r="D547" s="5" t="s">
        <v>2830</v>
      </c>
      <c r="E547" s="5" t="s">
        <v>2831</v>
      </c>
      <c r="F547" s="5" t="s">
        <v>1238</v>
      </c>
      <c r="G547" s="5" t="s">
        <v>2832</v>
      </c>
      <c r="J547" s="5" t="s">
        <v>3059</v>
      </c>
    </row>
    <row r="548" spans="1:10" ht="11.25">
      <c r="A548" s="5">
        <v>547</v>
      </c>
      <c r="B548" s="5" t="s">
        <v>978</v>
      </c>
      <c r="C548" s="5" t="s">
        <v>154</v>
      </c>
      <c r="D548" s="5" t="s">
        <v>2833</v>
      </c>
      <c r="E548" s="5" t="s">
        <v>2834</v>
      </c>
      <c r="F548" s="5" t="s">
        <v>2835</v>
      </c>
      <c r="G548" s="5" t="s">
        <v>1281</v>
      </c>
      <c r="H548" s="5" t="s">
        <v>2836</v>
      </c>
      <c r="J548" s="5" t="s">
        <v>3059</v>
      </c>
    </row>
    <row r="549" spans="1:10" ht="11.25">
      <c r="A549" s="5">
        <v>548</v>
      </c>
      <c r="B549" s="5" t="s">
        <v>978</v>
      </c>
      <c r="C549" s="5" t="s">
        <v>154</v>
      </c>
      <c r="D549" s="5" t="s">
        <v>2837</v>
      </c>
      <c r="E549" s="5" t="s">
        <v>2838</v>
      </c>
      <c r="F549" s="5" t="s">
        <v>2839</v>
      </c>
      <c r="G549" s="5" t="s">
        <v>1029</v>
      </c>
      <c r="J549" s="5" t="s">
        <v>3059</v>
      </c>
    </row>
    <row r="550" spans="1:10" ht="11.25">
      <c r="A550" s="5">
        <v>549</v>
      </c>
      <c r="B550" s="5" t="s">
        <v>978</v>
      </c>
      <c r="C550" s="5" t="s">
        <v>154</v>
      </c>
      <c r="D550" s="5" t="s">
        <v>2840</v>
      </c>
      <c r="E550" s="5" t="s">
        <v>2841</v>
      </c>
      <c r="F550" s="5" t="s">
        <v>2842</v>
      </c>
      <c r="G550" s="5" t="s">
        <v>1448</v>
      </c>
      <c r="J550" s="5" t="s">
        <v>3059</v>
      </c>
    </row>
    <row r="551" spans="1:10" ht="11.25">
      <c r="A551" s="5">
        <v>550</v>
      </c>
      <c r="B551" s="5" t="s">
        <v>978</v>
      </c>
      <c r="C551" s="5" t="s">
        <v>154</v>
      </c>
      <c r="D551" s="5" t="s">
        <v>2843</v>
      </c>
      <c r="E551" s="5" t="s">
        <v>2844</v>
      </c>
      <c r="F551" s="5" t="s">
        <v>2845</v>
      </c>
      <c r="G551" s="5" t="s">
        <v>1058</v>
      </c>
      <c r="H551" s="5" t="s">
        <v>2426</v>
      </c>
      <c r="J551" s="5" t="s">
        <v>3059</v>
      </c>
    </row>
    <row r="552" spans="1:10" ht="11.25">
      <c r="A552" s="5">
        <v>551</v>
      </c>
      <c r="B552" s="5" t="s">
        <v>978</v>
      </c>
      <c r="C552" s="5" t="s">
        <v>154</v>
      </c>
      <c r="D552" s="5" t="s">
        <v>2846</v>
      </c>
      <c r="E552" s="5" t="s">
        <v>2847</v>
      </c>
      <c r="F552" s="5" t="s">
        <v>2848</v>
      </c>
      <c r="G552" s="5" t="s">
        <v>1062</v>
      </c>
      <c r="J552" s="5" t="s">
        <v>3059</v>
      </c>
    </row>
    <row r="553" spans="1:10" ht="11.25">
      <c r="A553" s="5">
        <v>552</v>
      </c>
      <c r="B553" s="5" t="s">
        <v>978</v>
      </c>
      <c r="C553" s="5" t="s">
        <v>154</v>
      </c>
      <c r="D553" s="5" t="s">
        <v>2849</v>
      </c>
      <c r="E553" s="5" t="s">
        <v>2850</v>
      </c>
      <c r="F553" s="5" t="s">
        <v>2851</v>
      </c>
      <c r="G553" s="5" t="s">
        <v>1281</v>
      </c>
      <c r="J553" s="5" t="s">
        <v>3059</v>
      </c>
    </row>
    <row r="554" spans="1:10" ht="11.25">
      <c r="A554" s="5">
        <v>553</v>
      </c>
      <c r="B554" s="5" t="s">
        <v>978</v>
      </c>
      <c r="C554" s="5" t="s">
        <v>154</v>
      </c>
      <c r="D554" s="5" t="s">
        <v>2852</v>
      </c>
      <c r="E554" s="5" t="s">
        <v>2853</v>
      </c>
      <c r="F554" s="5" t="s">
        <v>2854</v>
      </c>
      <c r="G554" s="5" t="s">
        <v>1427</v>
      </c>
      <c r="J554" s="5" t="s">
        <v>3059</v>
      </c>
    </row>
    <row r="555" spans="1:10" ht="11.25">
      <c r="A555" s="5">
        <v>554</v>
      </c>
      <c r="B555" s="5" t="s">
        <v>978</v>
      </c>
      <c r="C555" s="5" t="s">
        <v>154</v>
      </c>
      <c r="D555" s="5" t="s">
        <v>2855</v>
      </c>
      <c r="E555" s="5" t="s">
        <v>2856</v>
      </c>
      <c r="F555" s="5" t="s">
        <v>2857</v>
      </c>
      <c r="G555" s="5" t="s">
        <v>1025</v>
      </c>
      <c r="J555" s="5" t="s">
        <v>3059</v>
      </c>
    </row>
    <row r="556" spans="1:10" ht="11.25">
      <c r="A556" s="5">
        <v>555</v>
      </c>
      <c r="B556" s="5" t="s">
        <v>978</v>
      </c>
      <c r="C556" s="5" t="s">
        <v>154</v>
      </c>
      <c r="D556" s="5" t="s">
        <v>2858</v>
      </c>
      <c r="E556" s="5" t="s">
        <v>2859</v>
      </c>
      <c r="F556" s="5" t="s">
        <v>2860</v>
      </c>
      <c r="G556" s="5" t="s">
        <v>1049</v>
      </c>
      <c r="J556" s="5" t="s">
        <v>3059</v>
      </c>
    </row>
    <row r="557" spans="1:10" ht="11.25">
      <c r="A557" s="5">
        <v>556</v>
      </c>
      <c r="B557" s="5" t="s">
        <v>978</v>
      </c>
      <c r="C557" s="5" t="s">
        <v>154</v>
      </c>
      <c r="D557" s="5" t="s">
        <v>2861</v>
      </c>
      <c r="E557" s="5" t="s">
        <v>2862</v>
      </c>
      <c r="F557" s="5" t="s">
        <v>2863</v>
      </c>
      <c r="G557" s="5" t="s">
        <v>1604</v>
      </c>
      <c r="J557" s="5" t="s">
        <v>3059</v>
      </c>
    </row>
    <row r="558" spans="1:10" ht="11.25">
      <c r="A558" s="5">
        <v>557</v>
      </c>
      <c r="B558" s="5" t="s">
        <v>978</v>
      </c>
      <c r="C558" s="5" t="s">
        <v>154</v>
      </c>
      <c r="D558" s="5" t="s">
        <v>2864</v>
      </c>
      <c r="E558" s="5" t="s">
        <v>2865</v>
      </c>
      <c r="F558" s="5" t="s">
        <v>2866</v>
      </c>
      <c r="G558" s="5" t="s">
        <v>1895</v>
      </c>
      <c r="J558" s="5" t="s">
        <v>3059</v>
      </c>
    </row>
    <row r="559" spans="1:10" ht="11.25">
      <c r="A559" s="5">
        <v>558</v>
      </c>
      <c r="B559" s="5" t="s">
        <v>978</v>
      </c>
      <c r="C559" s="5" t="s">
        <v>154</v>
      </c>
      <c r="D559" s="5" t="s">
        <v>2867</v>
      </c>
      <c r="E559" s="5" t="s">
        <v>2868</v>
      </c>
      <c r="F559" s="5" t="s">
        <v>2869</v>
      </c>
      <c r="G559" s="5" t="s">
        <v>1187</v>
      </c>
      <c r="J559" s="5" t="s">
        <v>3059</v>
      </c>
    </row>
    <row r="560" spans="1:10" ht="11.25">
      <c r="A560" s="5">
        <v>559</v>
      </c>
      <c r="B560" s="5" t="s">
        <v>978</v>
      </c>
      <c r="C560" s="5" t="s">
        <v>154</v>
      </c>
      <c r="D560" s="5" t="s">
        <v>2870</v>
      </c>
      <c r="E560" s="5" t="s">
        <v>2871</v>
      </c>
      <c r="F560" s="5" t="s">
        <v>2872</v>
      </c>
      <c r="G560" s="5" t="s">
        <v>2873</v>
      </c>
      <c r="J560" s="5" t="s">
        <v>3059</v>
      </c>
    </row>
    <row r="561" spans="1:10" ht="11.25">
      <c r="A561" s="5">
        <v>560</v>
      </c>
      <c r="B561" s="5" t="s">
        <v>978</v>
      </c>
      <c r="C561" s="5" t="s">
        <v>154</v>
      </c>
      <c r="D561" s="5" t="s">
        <v>2874</v>
      </c>
      <c r="E561" s="5" t="s">
        <v>2875</v>
      </c>
      <c r="F561" s="5" t="s">
        <v>2876</v>
      </c>
      <c r="G561" s="5" t="s">
        <v>2877</v>
      </c>
      <c r="J561" s="5" t="s">
        <v>3059</v>
      </c>
    </row>
    <row r="562" spans="1:10" ht="11.25">
      <c r="A562" s="5">
        <v>561</v>
      </c>
      <c r="B562" s="5" t="s">
        <v>978</v>
      </c>
      <c r="C562" s="5" t="s">
        <v>154</v>
      </c>
      <c r="D562" s="5" t="s">
        <v>2878</v>
      </c>
      <c r="E562" s="5" t="s">
        <v>2879</v>
      </c>
      <c r="F562" s="5" t="s">
        <v>2880</v>
      </c>
      <c r="G562" s="5" t="s">
        <v>1273</v>
      </c>
      <c r="H562" s="5" t="s">
        <v>2426</v>
      </c>
      <c r="J562" s="5" t="s">
        <v>3059</v>
      </c>
    </row>
    <row r="563" spans="1:10" ht="11.25">
      <c r="A563" s="5">
        <v>562</v>
      </c>
      <c r="B563" s="5" t="s">
        <v>978</v>
      </c>
      <c r="C563" s="5" t="s">
        <v>154</v>
      </c>
      <c r="D563" s="5" t="s">
        <v>2881</v>
      </c>
      <c r="E563" s="5" t="s">
        <v>2882</v>
      </c>
      <c r="F563" s="5" t="s">
        <v>2883</v>
      </c>
      <c r="G563" s="5" t="s">
        <v>2884</v>
      </c>
      <c r="J563" s="5" t="s">
        <v>3059</v>
      </c>
    </row>
    <row r="564" spans="1:10" ht="11.25">
      <c r="A564" s="5">
        <v>563</v>
      </c>
      <c r="B564" s="5" t="s">
        <v>978</v>
      </c>
      <c r="C564" s="5" t="s">
        <v>154</v>
      </c>
      <c r="D564" s="5" t="s">
        <v>2885</v>
      </c>
      <c r="E564" s="5" t="s">
        <v>2886</v>
      </c>
      <c r="F564" s="5" t="s">
        <v>2887</v>
      </c>
      <c r="G564" s="5" t="s">
        <v>2729</v>
      </c>
      <c r="H564" s="5" t="s">
        <v>2888</v>
      </c>
      <c r="J564" s="5" t="s">
        <v>3059</v>
      </c>
    </row>
    <row r="565" spans="1:10" ht="11.25">
      <c r="A565" s="5">
        <v>564</v>
      </c>
      <c r="B565" s="5" t="s">
        <v>978</v>
      </c>
      <c r="C565" s="5" t="s">
        <v>154</v>
      </c>
      <c r="D565" s="5" t="s">
        <v>2889</v>
      </c>
      <c r="E565" s="5" t="s">
        <v>2890</v>
      </c>
      <c r="F565" s="5" t="s">
        <v>2891</v>
      </c>
      <c r="G565" s="5" t="s">
        <v>1017</v>
      </c>
      <c r="H565" s="5" t="s">
        <v>2892</v>
      </c>
      <c r="J565" s="5" t="s">
        <v>3059</v>
      </c>
    </row>
    <row r="566" spans="1:10" ht="11.25">
      <c r="A566" s="5">
        <v>565</v>
      </c>
      <c r="B566" s="5" t="s">
        <v>978</v>
      </c>
      <c r="C566" s="5" t="s">
        <v>154</v>
      </c>
      <c r="D566" s="5" t="s">
        <v>2893</v>
      </c>
      <c r="E566" s="5" t="s">
        <v>2894</v>
      </c>
      <c r="F566" s="5" t="s">
        <v>2895</v>
      </c>
      <c r="G566" s="5" t="s">
        <v>1017</v>
      </c>
      <c r="J566" s="5" t="s">
        <v>3059</v>
      </c>
    </row>
    <row r="567" spans="1:10" ht="11.25">
      <c r="A567" s="5">
        <v>566</v>
      </c>
      <c r="B567" s="5" t="s">
        <v>978</v>
      </c>
      <c r="C567" s="5" t="s">
        <v>154</v>
      </c>
      <c r="D567" s="5" t="s">
        <v>2896</v>
      </c>
      <c r="E567" s="5" t="s">
        <v>2897</v>
      </c>
      <c r="F567" s="5" t="s">
        <v>2898</v>
      </c>
      <c r="G567" s="5" t="s">
        <v>1420</v>
      </c>
      <c r="J567" s="5" t="s">
        <v>3059</v>
      </c>
    </row>
    <row r="568" spans="1:10" ht="11.25">
      <c r="A568" s="5">
        <v>567</v>
      </c>
      <c r="B568" s="5" t="s">
        <v>978</v>
      </c>
      <c r="C568" s="5" t="s">
        <v>154</v>
      </c>
      <c r="D568" s="5" t="s">
        <v>2899</v>
      </c>
      <c r="E568" s="5" t="s">
        <v>2900</v>
      </c>
      <c r="F568" s="5" t="s">
        <v>2901</v>
      </c>
      <c r="G568" s="5" t="s">
        <v>1420</v>
      </c>
      <c r="J568" s="5" t="s">
        <v>3059</v>
      </c>
    </row>
    <row r="569" spans="1:10" ht="11.25">
      <c r="A569" s="5">
        <v>568</v>
      </c>
      <c r="B569" s="5" t="s">
        <v>978</v>
      </c>
      <c r="C569" s="5" t="s">
        <v>154</v>
      </c>
      <c r="D569" s="5" t="s">
        <v>2902</v>
      </c>
      <c r="E569" s="5" t="s">
        <v>2903</v>
      </c>
      <c r="F569" s="5" t="s">
        <v>2904</v>
      </c>
      <c r="G569" s="5" t="s">
        <v>1025</v>
      </c>
      <c r="H569" s="5" t="s">
        <v>2905</v>
      </c>
      <c r="J569" s="5" t="s">
        <v>3059</v>
      </c>
    </row>
    <row r="570" spans="1:10" ht="11.25">
      <c r="A570" s="5">
        <v>569</v>
      </c>
      <c r="B570" s="5" t="s">
        <v>978</v>
      </c>
      <c r="C570" s="5" t="s">
        <v>154</v>
      </c>
      <c r="D570" s="5" t="s">
        <v>2906</v>
      </c>
      <c r="E570" s="5" t="s">
        <v>2907</v>
      </c>
      <c r="F570" s="5" t="s">
        <v>2908</v>
      </c>
      <c r="G570" s="5" t="s">
        <v>1256</v>
      </c>
      <c r="H570" s="5" t="s">
        <v>2909</v>
      </c>
      <c r="J570" s="5" t="s">
        <v>3059</v>
      </c>
    </row>
    <row r="571" spans="1:10" ht="11.25">
      <c r="A571" s="5">
        <v>570</v>
      </c>
      <c r="B571" s="5" t="s">
        <v>978</v>
      </c>
      <c r="C571" s="5" t="s">
        <v>154</v>
      </c>
      <c r="D571" s="5" t="s">
        <v>2910</v>
      </c>
      <c r="E571" s="5" t="s">
        <v>2911</v>
      </c>
      <c r="F571" s="5" t="s">
        <v>2912</v>
      </c>
      <c r="G571" s="5" t="s">
        <v>1073</v>
      </c>
      <c r="J571" s="5" t="s">
        <v>3059</v>
      </c>
    </row>
    <row r="572" spans="1:10" ht="11.25">
      <c r="A572" s="5">
        <v>571</v>
      </c>
      <c r="B572" s="5" t="s">
        <v>978</v>
      </c>
      <c r="C572" s="5" t="s">
        <v>154</v>
      </c>
      <c r="D572" s="5" t="s">
        <v>2913</v>
      </c>
      <c r="E572" s="5" t="s">
        <v>2914</v>
      </c>
      <c r="F572" s="5" t="s">
        <v>2915</v>
      </c>
      <c r="G572" s="5" t="s">
        <v>1077</v>
      </c>
      <c r="H572" s="5" t="s">
        <v>2916</v>
      </c>
      <c r="J572" s="5" t="s">
        <v>3059</v>
      </c>
    </row>
    <row r="573" spans="1:10" ht="11.25">
      <c r="A573" s="5">
        <v>572</v>
      </c>
      <c r="B573" s="5" t="s">
        <v>978</v>
      </c>
      <c r="C573" s="5" t="s">
        <v>154</v>
      </c>
      <c r="D573" s="5" t="s">
        <v>2917</v>
      </c>
      <c r="E573" s="5" t="s">
        <v>2918</v>
      </c>
      <c r="F573" s="5" t="s">
        <v>2919</v>
      </c>
      <c r="G573" s="5" t="s">
        <v>1037</v>
      </c>
      <c r="H573" s="5" t="s">
        <v>2920</v>
      </c>
      <c r="J573" s="5" t="s">
        <v>3059</v>
      </c>
    </row>
    <row r="574" spans="1:10" ht="11.25">
      <c r="A574" s="5">
        <v>573</v>
      </c>
      <c r="B574" s="5" t="s">
        <v>978</v>
      </c>
      <c r="C574" s="5" t="s">
        <v>154</v>
      </c>
      <c r="D574" s="5" t="s">
        <v>2921</v>
      </c>
      <c r="E574" s="5" t="s">
        <v>2922</v>
      </c>
      <c r="F574" s="5" t="s">
        <v>2923</v>
      </c>
      <c r="G574" s="5" t="s">
        <v>1903</v>
      </c>
      <c r="H574" s="5" t="s">
        <v>2924</v>
      </c>
      <c r="J574" s="5" t="s">
        <v>3059</v>
      </c>
    </row>
    <row r="575" spans="1:10" ht="11.25">
      <c r="A575" s="5">
        <v>574</v>
      </c>
      <c r="B575" s="5" t="s">
        <v>978</v>
      </c>
      <c r="C575" s="5" t="s">
        <v>154</v>
      </c>
      <c r="D575" s="5" t="s">
        <v>2927</v>
      </c>
      <c r="E575" s="5" t="s">
        <v>2928</v>
      </c>
      <c r="F575" s="5" t="s">
        <v>2929</v>
      </c>
      <c r="G575" s="5" t="s">
        <v>1017</v>
      </c>
      <c r="H575" s="5" t="s">
        <v>2930</v>
      </c>
      <c r="J575" s="5" t="s">
        <v>3059</v>
      </c>
    </row>
    <row r="576" spans="1:10" ht="11.25">
      <c r="A576" s="5">
        <v>575</v>
      </c>
      <c r="B576" s="5" t="s">
        <v>978</v>
      </c>
      <c r="C576" s="5" t="s">
        <v>154</v>
      </c>
      <c r="D576" s="5" t="s">
        <v>2931</v>
      </c>
      <c r="E576" s="5" t="s">
        <v>2932</v>
      </c>
      <c r="F576" s="5" t="s">
        <v>2933</v>
      </c>
      <c r="G576" s="5" t="s">
        <v>2934</v>
      </c>
      <c r="H576" s="5" t="s">
        <v>2935</v>
      </c>
      <c r="J576" s="5" t="s">
        <v>3059</v>
      </c>
    </row>
    <row r="577" spans="1:10" ht="11.25">
      <c r="A577" s="5">
        <v>576</v>
      </c>
      <c r="B577" s="5" t="s">
        <v>978</v>
      </c>
      <c r="C577" s="5" t="s">
        <v>154</v>
      </c>
      <c r="D577" s="5" t="s">
        <v>2936</v>
      </c>
      <c r="E577" s="5" t="s">
        <v>2937</v>
      </c>
      <c r="F577" s="5" t="s">
        <v>2938</v>
      </c>
      <c r="G577" s="5" t="s">
        <v>1013</v>
      </c>
      <c r="H577" s="5" t="s">
        <v>2939</v>
      </c>
      <c r="J577" s="5" t="s">
        <v>3059</v>
      </c>
    </row>
    <row r="578" spans="1:10" ht="11.25">
      <c r="A578" s="5">
        <v>577</v>
      </c>
      <c r="B578" s="5" t="s">
        <v>978</v>
      </c>
      <c r="C578" s="5" t="s">
        <v>154</v>
      </c>
      <c r="D578" s="5" t="s">
        <v>2940</v>
      </c>
      <c r="E578" s="5" t="s">
        <v>2941</v>
      </c>
      <c r="F578" s="5" t="s">
        <v>2942</v>
      </c>
      <c r="G578" s="5" t="s">
        <v>1256</v>
      </c>
      <c r="J578" s="5" t="s">
        <v>3059</v>
      </c>
    </row>
    <row r="579" spans="1:10" ht="11.25">
      <c r="A579" s="5">
        <v>578</v>
      </c>
      <c r="B579" s="5" t="s">
        <v>978</v>
      </c>
      <c r="C579" s="5" t="s">
        <v>154</v>
      </c>
      <c r="D579" s="5" t="s">
        <v>2943</v>
      </c>
      <c r="E579" s="5" t="s">
        <v>2944</v>
      </c>
      <c r="F579" s="5" t="s">
        <v>2945</v>
      </c>
      <c r="G579" s="5" t="s">
        <v>1088</v>
      </c>
      <c r="J579" s="5" t="s">
        <v>3059</v>
      </c>
    </row>
    <row r="580" spans="1:10" ht="11.25">
      <c r="A580" s="5">
        <v>579</v>
      </c>
      <c r="B580" s="5" t="s">
        <v>978</v>
      </c>
      <c r="C580" s="5" t="s">
        <v>154</v>
      </c>
      <c r="D580" s="5" t="s">
        <v>2946</v>
      </c>
      <c r="E580" s="5" t="s">
        <v>2947</v>
      </c>
      <c r="F580" s="5" t="s">
        <v>2945</v>
      </c>
      <c r="G580" s="5" t="s">
        <v>2948</v>
      </c>
      <c r="J580" s="5" t="s">
        <v>3059</v>
      </c>
    </row>
    <row r="581" spans="1:10" ht="11.25">
      <c r="A581" s="5">
        <v>580</v>
      </c>
      <c r="B581" s="5" t="s">
        <v>978</v>
      </c>
      <c r="C581" s="5" t="s">
        <v>154</v>
      </c>
      <c r="D581" s="5" t="s">
        <v>2949</v>
      </c>
      <c r="E581" s="5" t="s">
        <v>2950</v>
      </c>
      <c r="F581" s="5" t="s">
        <v>2945</v>
      </c>
      <c r="G581" s="5" t="s">
        <v>1554</v>
      </c>
      <c r="H581" s="5" t="s">
        <v>2951</v>
      </c>
      <c r="J581" s="5" t="s">
        <v>3059</v>
      </c>
    </row>
    <row r="582" spans="1:10" ht="11.25">
      <c r="A582" s="5">
        <v>581</v>
      </c>
      <c r="B582" s="5" t="s">
        <v>978</v>
      </c>
      <c r="C582" s="5" t="s">
        <v>154</v>
      </c>
      <c r="D582" s="5" t="s">
        <v>2952</v>
      </c>
      <c r="E582" s="5" t="s">
        <v>2953</v>
      </c>
      <c r="F582" s="5" t="s">
        <v>2954</v>
      </c>
      <c r="G582" s="5" t="s">
        <v>1235</v>
      </c>
      <c r="J582" s="5" t="s">
        <v>3059</v>
      </c>
    </row>
    <row r="583" spans="1:10" ht="11.25">
      <c r="A583" s="5">
        <v>582</v>
      </c>
      <c r="B583" s="5" t="s">
        <v>978</v>
      </c>
      <c r="C583" s="5" t="s">
        <v>154</v>
      </c>
      <c r="D583" s="5" t="s">
        <v>2955</v>
      </c>
      <c r="E583" s="5" t="s">
        <v>2956</v>
      </c>
      <c r="F583" s="5" t="s">
        <v>2957</v>
      </c>
      <c r="G583" s="5" t="s">
        <v>1004</v>
      </c>
      <c r="H583" s="5" t="s">
        <v>2958</v>
      </c>
      <c r="J583" s="5" t="s">
        <v>3059</v>
      </c>
    </row>
    <row r="584" spans="1:10" ht="11.25">
      <c r="A584" s="5">
        <v>583</v>
      </c>
      <c r="B584" s="5" t="s">
        <v>978</v>
      </c>
      <c r="C584" s="5" t="s">
        <v>154</v>
      </c>
      <c r="D584" s="5" t="s">
        <v>2959</v>
      </c>
      <c r="E584" s="5" t="s">
        <v>2960</v>
      </c>
      <c r="F584" s="5" t="s">
        <v>2961</v>
      </c>
      <c r="G584" s="5" t="s">
        <v>1459</v>
      </c>
      <c r="J584" s="5" t="s">
        <v>3059</v>
      </c>
    </row>
    <row r="585" spans="1:10" ht="11.25">
      <c r="A585" s="5">
        <v>584</v>
      </c>
      <c r="B585" s="5" t="s">
        <v>978</v>
      </c>
      <c r="C585" s="5" t="s">
        <v>154</v>
      </c>
      <c r="D585" s="5" t="s">
        <v>2962</v>
      </c>
      <c r="E585" s="5" t="s">
        <v>2963</v>
      </c>
      <c r="F585" s="5" t="s">
        <v>2964</v>
      </c>
      <c r="G585" s="5" t="s">
        <v>1427</v>
      </c>
      <c r="J585" s="5" t="s">
        <v>3059</v>
      </c>
    </row>
    <row r="586" spans="1:10" ht="11.25">
      <c r="A586" s="5">
        <v>585</v>
      </c>
      <c r="B586" s="5" t="s">
        <v>978</v>
      </c>
      <c r="C586" s="5" t="s">
        <v>154</v>
      </c>
      <c r="D586" s="5" t="s">
        <v>2965</v>
      </c>
      <c r="E586" s="5" t="s">
        <v>2966</v>
      </c>
      <c r="F586" s="5" t="s">
        <v>2967</v>
      </c>
      <c r="G586" s="5" t="s">
        <v>1025</v>
      </c>
      <c r="J586" s="5" t="s">
        <v>3059</v>
      </c>
    </row>
    <row r="587" spans="1:10" ht="11.25">
      <c r="A587" s="5">
        <v>586</v>
      </c>
      <c r="B587" s="5" t="s">
        <v>978</v>
      </c>
      <c r="C587" s="5" t="s">
        <v>154</v>
      </c>
      <c r="D587" s="5" t="s">
        <v>2968</v>
      </c>
      <c r="E587" s="5" t="s">
        <v>2969</v>
      </c>
      <c r="F587" s="5" t="s">
        <v>2970</v>
      </c>
      <c r="G587" s="5" t="s">
        <v>1483</v>
      </c>
      <c r="J587" s="5" t="s">
        <v>3059</v>
      </c>
    </row>
    <row r="588" spans="1:10" ht="11.25">
      <c r="A588" s="5">
        <v>587</v>
      </c>
      <c r="B588" s="5" t="s">
        <v>978</v>
      </c>
      <c r="C588" s="5" t="s">
        <v>154</v>
      </c>
      <c r="D588" s="5" t="s">
        <v>2971</v>
      </c>
      <c r="E588" s="5" t="s">
        <v>2972</v>
      </c>
      <c r="F588" s="5" t="s">
        <v>2973</v>
      </c>
      <c r="G588" s="5" t="s">
        <v>1037</v>
      </c>
      <c r="J588" s="5" t="s">
        <v>3059</v>
      </c>
    </row>
    <row r="589" spans="1:10" ht="11.25">
      <c r="A589" s="5">
        <v>588</v>
      </c>
      <c r="B589" s="5" t="s">
        <v>978</v>
      </c>
      <c r="C589" s="5" t="s">
        <v>154</v>
      </c>
      <c r="D589" s="5" t="s">
        <v>2974</v>
      </c>
      <c r="E589" s="5" t="s">
        <v>2975</v>
      </c>
      <c r="F589" s="5" t="s">
        <v>2976</v>
      </c>
      <c r="G589" s="5" t="s">
        <v>1025</v>
      </c>
      <c r="H589" s="5" t="s">
        <v>2977</v>
      </c>
      <c r="J589" s="5" t="s">
        <v>3059</v>
      </c>
    </row>
    <row r="590" spans="1:10" ht="11.25">
      <c r="A590" s="5">
        <v>589</v>
      </c>
      <c r="B590" s="5" t="s">
        <v>978</v>
      </c>
      <c r="C590" s="5" t="s">
        <v>154</v>
      </c>
      <c r="D590" s="5" t="s">
        <v>2978</v>
      </c>
      <c r="E590" s="5" t="s">
        <v>2979</v>
      </c>
      <c r="F590" s="5" t="s">
        <v>2980</v>
      </c>
      <c r="G590" s="5" t="s">
        <v>2981</v>
      </c>
      <c r="J590" s="5" t="s">
        <v>3059</v>
      </c>
    </row>
    <row r="591" spans="1:10" ht="11.25">
      <c r="A591" s="5">
        <v>590</v>
      </c>
      <c r="B591" s="5" t="s">
        <v>978</v>
      </c>
      <c r="C591" s="5" t="s">
        <v>154</v>
      </c>
      <c r="D591" s="5" t="s">
        <v>2982</v>
      </c>
      <c r="E591" s="5" t="s">
        <v>2983</v>
      </c>
      <c r="F591" s="5" t="s">
        <v>2984</v>
      </c>
      <c r="G591" s="5" t="s">
        <v>2985</v>
      </c>
      <c r="H591" s="5" t="s">
        <v>2986</v>
      </c>
      <c r="J591" s="5" t="s">
        <v>3059</v>
      </c>
    </row>
    <row r="592" spans="1:10" ht="11.25">
      <c r="A592" s="5">
        <v>591</v>
      </c>
      <c r="B592" s="5" t="s">
        <v>978</v>
      </c>
      <c r="C592" s="5" t="s">
        <v>154</v>
      </c>
      <c r="D592" s="5" t="s">
        <v>2987</v>
      </c>
      <c r="E592" s="5" t="s">
        <v>2988</v>
      </c>
      <c r="F592" s="5" t="s">
        <v>2989</v>
      </c>
      <c r="G592" s="5" t="s">
        <v>2990</v>
      </c>
      <c r="J592" s="5" t="s">
        <v>3059</v>
      </c>
    </row>
    <row r="593" spans="1:10" ht="11.25">
      <c r="A593" s="5">
        <v>592</v>
      </c>
      <c r="B593" s="5" t="s">
        <v>978</v>
      </c>
      <c r="C593" s="5" t="s">
        <v>154</v>
      </c>
      <c r="D593" s="5" t="s">
        <v>2991</v>
      </c>
      <c r="E593" s="5" t="s">
        <v>2992</v>
      </c>
      <c r="F593" s="5" t="s">
        <v>2993</v>
      </c>
      <c r="G593" s="5" t="s">
        <v>1025</v>
      </c>
      <c r="J593" s="5" t="s">
        <v>3059</v>
      </c>
    </row>
    <row r="594" spans="1:10" ht="11.25">
      <c r="A594" s="5">
        <v>593</v>
      </c>
      <c r="B594" s="5" t="s">
        <v>978</v>
      </c>
      <c r="C594" s="5" t="s">
        <v>154</v>
      </c>
      <c r="D594" s="5" t="s">
        <v>2994</v>
      </c>
      <c r="E594" s="5" t="s">
        <v>2995</v>
      </c>
      <c r="F594" s="5" t="s">
        <v>2996</v>
      </c>
      <c r="G594" s="5" t="s">
        <v>1025</v>
      </c>
      <c r="H594" s="5" t="s">
        <v>2997</v>
      </c>
      <c r="J594" s="5" t="s">
        <v>3059</v>
      </c>
    </row>
    <row r="595" spans="1:10" ht="11.25">
      <c r="A595" s="5">
        <v>594</v>
      </c>
      <c r="B595" s="5" t="s">
        <v>978</v>
      </c>
      <c r="C595" s="5" t="s">
        <v>154</v>
      </c>
      <c r="D595" s="5" t="s">
        <v>2998</v>
      </c>
      <c r="E595" s="5" t="s">
        <v>2999</v>
      </c>
      <c r="F595" s="5" t="s">
        <v>3000</v>
      </c>
      <c r="G595" s="5" t="s">
        <v>1088</v>
      </c>
      <c r="J595" s="5" t="s">
        <v>3059</v>
      </c>
    </row>
    <row r="596" spans="1:10" ht="11.25">
      <c r="A596" s="5">
        <v>595</v>
      </c>
      <c r="B596" s="5" t="s">
        <v>978</v>
      </c>
      <c r="C596" s="5" t="s">
        <v>154</v>
      </c>
      <c r="D596" s="5" t="s">
        <v>3001</v>
      </c>
      <c r="E596" s="5" t="s">
        <v>3002</v>
      </c>
      <c r="F596" s="5" t="s">
        <v>3003</v>
      </c>
      <c r="G596" s="5" t="s">
        <v>3004</v>
      </c>
      <c r="J596" s="5" t="s">
        <v>3059</v>
      </c>
    </row>
    <row r="597" spans="1:10" ht="11.25">
      <c r="A597" s="5">
        <v>596</v>
      </c>
      <c r="B597" s="5" t="s">
        <v>978</v>
      </c>
      <c r="C597" s="5" t="s">
        <v>154</v>
      </c>
      <c r="D597" s="5" t="s">
        <v>3005</v>
      </c>
      <c r="E597" s="5" t="s">
        <v>3006</v>
      </c>
      <c r="F597" s="5" t="s">
        <v>3007</v>
      </c>
      <c r="G597" s="5" t="s">
        <v>1033</v>
      </c>
      <c r="J597" s="5" t="s">
        <v>3059</v>
      </c>
    </row>
    <row r="598" spans="1:10" ht="11.25">
      <c r="A598" s="5">
        <v>597</v>
      </c>
      <c r="B598" s="5" t="s">
        <v>978</v>
      </c>
      <c r="C598" s="5" t="s">
        <v>154</v>
      </c>
      <c r="D598" s="5" t="s">
        <v>3008</v>
      </c>
      <c r="E598" s="5" t="s">
        <v>3009</v>
      </c>
      <c r="F598" s="5" t="s">
        <v>3010</v>
      </c>
      <c r="G598" s="5" t="s">
        <v>1088</v>
      </c>
      <c r="J598" s="5" t="s">
        <v>3059</v>
      </c>
    </row>
    <row r="599" spans="1:10" ht="11.25">
      <c r="A599" s="5">
        <v>598</v>
      </c>
      <c r="B599" s="5" t="s">
        <v>978</v>
      </c>
      <c r="C599" s="5" t="s">
        <v>154</v>
      </c>
      <c r="D599" s="5" t="s">
        <v>3011</v>
      </c>
      <c r="E599" s="5" t="s">
        <v>3012</v>
      </c>
      <c r="F599" s="5" t="s">
        <v>3013</v>
      </c>
      <c r="G599" s="5" t="s">
        <v>1037</v>
      </c>
      <c r="J599" s="5" t="s">
        <v>3059</v>
      </c>
    </row>
    <row r="600" spans="1:10" ht="11.25">
      <c r="A600" s="5">
        <v>599</v>
      </c>
      <c r="B600" s="5" t="s">
        <v>978</v>
      </c>
      <c r="C600" s="5" t="s">
        <v>154</v>
      </c>
      <c r="D600" s="5" t="s">
        <v>3014</v>
      </c>
      <c r="E600" s="5" t="s">
        <v>3015</v>
      </c>
      <c r="F600" s="5" t="s">
        <v>3016</v>
      </c>
      <c r="G600" s="5" t="s">
        <v>1058</v>
      </c>
      <c r="H600" s="5" t="s">
        <v>3017</v>
      </c>
      <c r="J600" s="5" t="s">
        <v>3059</v>
      </c>
    </row>
    <row r="601" spans="1:10" ht="11.25">
      <c r="A601" s="5">
        <v>600</v>
      </c>
      <c r="B601" s="5" t="s">
        <v>978</v>
      </c>
      <c r="C601" s="5" t="s">
        <v>154</v>
      </c>
      <c r="D601" s="5" t="s">
        <v>3018</v>
      </c>
      <c r="E601" s="5" t="s">
        <v>3019</v>
      </c>
      <c r="F601" s="5" t="s">
        <v>3020</v>
      </c>
      <c r="G601" s="5" t="s">
        <v>1273</v>
      </c>
      <c r="J601" s="5" t="s">
        <v>3059</v>
      </c>
    </row>
    <row r="602" spans="1:10" ht="11.25">
      <c r="A602" s="5">
        <v>601</v>
      </c>
      <c r="B602" s="5" t="s">
        <v>978</v>
      </c>
      <c r="C602" s="5" t="s">
        <v>154</v>
      </c>
      <c r="D602" s="5" t="s">
        <v>3021</v>
      </c>
      <c r="E602" s="5" t="s">
        <v>3022</v>
      </c>
      <c r="F602" s="5" t="s">
        <v>3023</v>
      </c>
      <c r="G602" s="5" t="s">
        <v>1884</v>
      </c>
      <c r="J602" s="5" t="s">
        <v>3059</v>
      </c>
    </row>
    <row r="603" spans="1:10" ht="11.25">
      <c r="A603" s="5">
        <v>602</v>
      </c>
      <c r="B603" s="5" t="s">
        <v>978</v>
      </c>
      <c r="C603" s="5" t="s">
        <v>154</v>
      </c>
      <c r="D603" s="5" t="s">
        <v>3024</v>
      </c>
      <c r="E603" s="5" t="s">
        <v>3025</v>
      </c>
      <c r="F603" s="5" t="s">
        <v>3000</v>
      </c>
      <c r="G603" s="5" t="s">
        <v>1468</v>
      </c>
      <c r="H603" s="5" t="s">
        <v>3026</v>
      </c>
      <c r="J603" s="5" t="s">
        <v>3059</v>
      </c>
    </row>
    <row r="604" spans="1:10" ht="11.25">
      <c r="A604" s="5">
        <v>603</v>
      </c>
      <c r="B604" s="5" t="s">
        <v>978</v>
      </c>
      <c r="C604" s="5" t="s">
        <v>154</v>
      </c>
      <c r="D604" s="5" t="s">
        <v>3027</v>
      </c>
      <c r="E604" s="5" t="s">
        <v>3028</v>
      </c>
      <c r="F604" s="5" t="s">
        <v>3029</v>
      </c>
      <c r="G604" s="5" t="s">
        <v>1903</v>
      </c>
      <c r="J604" s="5" t="s">
        <v>3059</v>
      </c>
    </row>
    <row r="605" spans="1:10" ht="11.25">
      <c r="A605" s="5">
        <v>604</v>
      </c>
      <c r="B605" s="5" t="s">
        <v>978</v>
      </c>
      <c r="C605" s="5" t="s">
        <v>154</v>
      </c>
      <c r="D605" s="5" t="s">
        <v>3030</v>
      </c>
      <c r="E605" s="5" t="s">
        <v>3031</v>
      </c>
      <c r="F605" s="5" t="s">
        <v>2933</v>
      </c>
      <c r="G605" s="5" t="s">
        <v>3032</v>
      </c>
      <c r="H605" s="5" t="s">
        <v>3033</v>
      </c>
      <c r="J605" s="5" t="s">
        <v>3059</v>
      </c>
    </row>
    <row r="606" spans="1:10" ht="11.25">
      <c r="A606" s="5">
        <v>605</v>
      </c>
      <c r="B606" s="5" t="s">
        <v>978</v>
      </c>
      <c r="C606" s="5" t="s">
        <v>154</v>
      </c>
      <c r="D606" s="5" t="s">
        <v>3034</v>
      </c>
      <c r="E606" s="5" t="s">
        <v>3035</v>
      </c>
      <c r="F606" s="5" t="s">
        <v>1272</v>
      </c>
      <c r="G606" s="5" t="s">
        <v>3036</v>
      </c>
      <c r="J606" s="5" t="s">
        <v>3059</v>
      </c>
    </row>
    <row r="607" spans="1:10" ht="11.25">
      <c r="A607" s="5">
        <v>606</v>
      </c>
      <c r="B607" s="5" t="s">
        <v>978</v>
      </c>
      <c r="C607" s="5" t="s">
        <v>154</v>
      </c>
      <c r="D607" s="5" t="s">
        <v>3037</v>
      </c>
      <c r="E607" s="5" t="s">
        <v>3038</v>
      </c>
      <c r="F607" s="5" t="s">
        <v>1272</v>
      </c>
      <c r="G607" s="5" t="s">
        <v>1368</v>
      </c>
      <c r="H607" s="5" t="s">
        <v>3039</v>
      </c>
      <c r="J607" s="5" t="s">
        <v>3059</v>
      </c>
    </row>
    <row r="608" spans="1:10" ht="11.25">
      <c r="A608" s="5">
        <v>607</v>
      </c>
      <c r="B608" s="5" t="s">
        <v>978</v>
      </c>
      <c r="C608" s="5" t="s">
        <v>154</v>
      </c>
      <c r="D608" s="5" t="s">
        <v>3040</v>
      </c>
      <c r="E608" s="5" t="s">
        <v>3041</v>
      </c>
      <c r="F608" s="5" t="s">
        <v>1186</v>
      </c>
      <c r="G608" s="5" t="s">
        <v>3042</v>
      </c>
      <c r="J608" s="5" t="s">
        <v>3059</v>
      </c>
    </row>
    <row r="609" spans="1:10" ht="11.25">
      <c r="A609" s="5">
        <v>608</v>
      </c>
      <c r="B609" s="5" t="s">
        <v>978</v>
      </c>
      <c r="C609" s="5" t="s">
        <v>154</v>
      </c>
      <c r="D609" s="5" t="s">
        <v>3043</v>
      </c>
      <c r="E609" s="5" t="s">
        <v>3044</v>
      </c>
      <c r="F609" s="5" t="s">
        <v>3045</v>
      </c>
      <c r="G609" s="5" t="s">
        <v>3046</v>
      </c>
      <c r="H609" s="5" t="s">
        <v>3047</v>
      </c>
      <c r="J609" s="5" t="s">
        <v>3059</v>
      </c>
    </row>
    <row r="610" spans="1:10" ht="11.25">
      <c r="A610" s="5">
        <v>609</v>
      </c>
      <c r="B610" s="5" t="s">
        <v>978</v>
      </c>
      <c r="C610" s="5" t="s">
        <v>154</v>
      </c>
      <c r="D610" s="5" t="s">
        <v>3048</v>
      </c>
      <c r="E610" s="5" t="s">
        <v>3049</v>
      </c>
      <c r="F610" s="5" t="s">
        <v>3050</v>
      </c>
      <c r="G610" s="5" t="s">
        <v>3051</v>
      </c>
      <c r="J610" s="5" t="s">
        <v>3059</v>
      </c>
    </row>
    <row r="611" spans="1:10" ht="11.25">
      <c r="A611" s="5">
        <v>610</v>
      </c>
      <c r="B611" s="5" t="s">
        <v>978</v>
      </c>
      <c r="C611" s="5" t="s">
        <v>154</v>
      </c>
      <c r="D611" s="5" t="s">
        <v>3052</v>
      </c>
      <c r="E611" s="5" t="s">
        <v>3053</v>
      </c>
      <c r="F611" s="5" t="s">
        <v>1081</v>
      </c>
      <c r="G611" s="5" t="s">
        <v>3054</v>
      </c>
      <c r="J611" s="5" t="s">
        <v>3059</v>
      </c>
    </row>
    <row r="612" spans="1:10" ht="11.25">
      <c r="A612" s="5">
        <v>611</v>
      </c>
      <c r="B612" s="5" t="s">
        <v>978</v>
      </c>
      <c r="C612" s="5" t="s">
        <v>154</v>
      </c>
      <c r="D612" s="5" t="s">
        <v>3055</v>
      </c>
      <c r="E612" s="5" t="s">
        <v>3056</v>
      </c>
      <c r="F612" s="5" t="s">
        <v>3057</v>
      </c>
      <c r="G612" s="5" t="s">
        <v>3058</v>
      </c>
      <c r="J612" s="5" t="s">
        <v>3059</v>
      </c>
    </row>
  </sheetData>
  <sheetProtection formatColumns="0" formatRows="0"/>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15a2f8e-03be-42c1-b078-32f69cea3361}">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9bc87c3-3ddd-4055-959f-b20c63d60546}">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1"/>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42887fb-31b0-4bb8-9649-fbfc2a5bd130}">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cc9268-a11b-43ca-8c62-5ea7e00daab2}">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14a9c8-8880-4c14-ba33-3416e95f917c}">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2462186-c14d-45c6-8811-0544a7a15aa4}">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dca0e4c-ce13-4d9b-aeec-2fb2beff90b6}">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1"/>
  </cols>
  <sheetData>
    <row r="1" spans="1:1" ht="11.25">
      <c r="A1" s="183"/>
    </row>
  </sheetData>
  <sheetProtection/>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bbc5f4-5ff8-4bfb-bef4-f98689fffb10}">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9b37330-826c-44ca-bd92-cd55111c9942}">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1071"/>
  </cols>
  <sheetData>
    <row r="1" spans="1:4" ht="11.25">
      <c r="A1" s="1071" t="s">
        <v>954</v>
      </c>
      <c r="B1" t="s">
        <v>491</v>
      </c>
      <c r="C1" t="s">
        <v>492</v>
      </c>
      <c r="D1" t="s">
        <v>953</v>
      </c>
    </row>
    <row r="2" spans="1:4" ht="11.25">
      <c r="A2" s="1071">
        <v>1</v>
      </c>
      <c r="B2" t="s">
        <v>763</v>
      </c>
      <c r="C2" t="s">
        <v>763</v>
      </c>
      <c r="D2" t="s">
        <v>764</v>
      </c>
    </row>
    <row r="3" spans="1:4" ht="11.25">
      <c r="A3" s="1071">
        <v>2</v>
      </c>
      <c r="B3" t="s">
        <v>765</v>
      </c>
      <c r="C3" t="s">
        <v>765</v>
      </c>
      <c r="D3" t="s">
        <v>766</v>
      </c>
    </row>
    <row r="4" spans="1:4" ht="11.25">
      <c r="A4" s="1071">
        <v>3</v>
      </c>
      <c r="B4" t="s">
        <v>767</v>
      </c>
      <c r="C4" t="s">
        <v>767</v>
      </c>
      <c r="D4" t="s">
        <v>768</v>
      </c>
    </row>
    <row r="5" spans="1:4" ht="11.25">
      <c r="A5" s="1071">
        <v>4</v>
      </c>
      <c r="B5" t="s">
        <v>769</v>
      </c>
      <c r="C5" t="s">
        <v>769</v>
      </c>
      <c r="D5" t="s">
        <v>770</v>
      </c>
    </row>
    <row r="6" spans="1:4" ht="11.25">
      <c r="A6" s="1071">
        <v>5</v>
      </c>
      <c r="B6" t="s">
        <v>771</v>
      </c>
      <c r="C6" t="s">
        <v>771</v>
      </c>
      <c r="D6" t="s">
        <v>772</v>
      </c>
    </row>
    <row r="7" spans="1:4" ht="11.25">
      <c r="A7" s="1071">
        <v>6</v>
      </c>
      <c r="B7" t="s">
        <v>773</v>
      </c>
      <c r="C7" t="s">
        <v>775</v>
      </c>
      <c r="D7" t="s">
        <v>776</v>
      </c>
    </row>
    <row r="8" spans="1:4" ht="11.25">
      <c r="A8" s="1071">
        <v>7</v>
      </c>
      <c r="B8" t="s">
        <v>773</v>
      </c>
      <c r="C8" t="s">
        <v>773</v>
      </c>
      <c r="D8" t="s">
        <v>774</v>
      </c>
    </row>
    <row r="9" spans="1:4" ht="11.25">
      <c r="A9" s="1071">
        <v>8</v>
      </c>
      <c r="B9" t="s">
        <v>773</v>
      </c>
      <c r="C9" t="s">
        <v>777</v>
      </c>
      <c r="D9" t="s">
        <v>778</v>
      </c>
    </row>
    <row r="10" spans="1:4" ht="11.25">
      <c r="A10" s="1071">
        <v>9</v>
      </c>
      <c r="B10" t="s">
        <v>773</v>
      </c>
      <c r="C10" t="s">
        <v>779</v>
      </c>
      <c r="D10" t="s">
        <v>780</v>
      </c>
    </row>
    <row r="11" spans="1:4" ht="11.25">
      <c r="A11" s="1071">
        <v>10</v>
      </c>
      <c r="B11" t="s">
        <v>781</v>
      </c>
      <c r="C11" t="s">
        <v>781</v>
      </c>
      <c r="D11" t="s">
        <v>782</v>
      </c>
    </row>
    <row r="12" spans="1:4" ht="11.25">
      <c r="A12" s="1071">
        <v>11</v>
      </c>
      <c r="B12" t="s">
        <v>783</v>
      </c>
      <c r="C12" t="s">
        <v>783</v>
      </c>
      <c r="D12" t="s">
        <v>784</v>
      </c>
    </row>
    <row r="13" spans="1:4" ht="11.25">
      <c r="A13" s="1071">
        <v>12</v>
      </c>
      <c r="B13" t="s">
        <v>785</v>
      </c>
      <c r="C13" t="s">
        <v>785</v>
      </c>
      <c r="D13" t="s">
        <v>786</v>
      </c>
    </row>
    <row r="14" spans="1:4" ht="11.25">
      <c r="A14" s="1071">
        <v>13</v>
      </c>
      <c r="B14" t="s">
        <v>787</v>
      </c>
      <c r="C14" t="s">
        <v>787</v>
      </c>
      <c r="D14" t="s">
        <v>788</v>
      </c>
    </row>
    <row r="15" spans="1:4" ht="11.25">
      <c r="A15" s="1071">
        <v>14</v>
      </c>
      <c r="B15" t="s">
        <v>789</v>
      </c>
      <c r="C15" t="s">
        <v>789</v>
      </c>
      <c r="D15" t="s">
        <v>790</v>
      </c>
    </row>
    <row r="16" spans="1:4" ht="11.25">
      <c r="A16" s="1071">
        <v>15</v>
      </c>
      <c r="B16" t="s">
        <v>791</v>
      </c>
      <c r="C16" t="s">
        <v>791</v>
      </c>
      <c r="D16" t="s">
        <v>792</v>
      </c>
    </row>
    <row r="17" spans="1:4" ht="11.25">
      <c r="A17" s="1071">
        <v>16</v>
      </c>
      <c r="B17" t="s">
        <v>793</v>
      </c>
      <c r="C17" t="s">
        <v>793</v>
      </c>
      <c r="D17" t="s">
        <v>794</v>
      </c>
    </row>
    <row r="18" spans="1:4" ht="11.25">
      <c r="A18" s="1071">
        <v>17</v>
      </c>
      <c r="B18" t="s">
        <v>795</v>
      </c>
      <c r="C18" t="s">
        <v>795</v>
      </c>
      <c r="D18" t="s">
        <v>796</v>
      </c>
    </row>
    <row r="19" spans="1:4" ht="11.25">
      <c r="A19" s="1071">
        <v>18</v>
      </c>
      <c r="B19" t="s">
        <v>797</v>
      </c>
      <c r="C19" t="s">
        <v>797</v>
      </c>
      <c r="D19" t="s">
        <v>798</v>
      </c>
    </row>
    <row r="20" spans="1:4" ht="11.25">
      <c r="A20" s="1071">
        <v>19</v>
      </c>
      <c r="B20" t="s">
        <v>799</v>
      </c>
      <c r="C20" t="s">
        <v>799</v>
      </c>
      <c r="D20" t="s">
        <v>800</v>
      </c>
    </row>
    <row r="21" spans="1:4" ht="11.25">
      <c r="A21" s="1071">
        <v>20</v>
      </c>
      <c r="B21" t="s">
        <v>801</v>
      </c>
      <c r="C21" t="s">
        <v>801</v>
      </c>
      <c r="D21" t="s">
        <v>802</v>
      </c>
    </row>
    <row r="22" spans="1:4" ht="11.25">
      <c r="A22" s="1071">
        <v>21</v>
      </c>
      <c r="B22" t="s">
        <v>803</v>
      </c>
      <c r="C22" t="s">
        <v>803</v>
      </c>
      <c r="D22" t="s">
        <v>804</v>
      </c>
    </row>
    <row r="23" spans="1:4" ht="11.25">
      <c r="A23" s="1071">
        <v>22</v>
      </c>
      <c r="B23" t="s">
        <v>805</v>
      </c>
      <c r="C23" t="s">
        <v>805</v>
      </c>
      <c r="D23" t="s">
        <v>806</v>
      </c>
    </row>
    <row r="24" spans="1:4" ht="11.25">
      <c r="A24" s="1071">
        <v>23</v>
      </c>
      <c r="B24" t="s">
        <v>807</v>
      </c>
      <c r="C24" t="s">
        <v>807</v>
      </c>
      <c r="D24" t="s">
        <v>808</v>
      </c>
    </row>
    <row r="25" spans="1:4" ht="11.25">
      <c r="A25" s="1071">
        <v>24</v>
      </c>
      <c r="B25" t="s">
        <v>809</v>
      </c>
      <c r="C25" t="s">
        <v>809</v>
      </c>
      <c r="D25" t="s">
        <v>810</v>
      </c>
    </row>
    <row r="26" spans="1:4" ht="11.25">
      <c r="A26" s="1071">
        <v>25</v>
      </c>
      <c r="B26" t="s">
        <v>811</v>
      </c>
      <c r="C26" t="s">
        <v>811</v>
      </c>
      <c r="D26" t="s">
        <v>812</v>
      </c>
    </row>
    <row r="27" spans="1:4" ht="11.25">
      <c r="A27" s="1071">
        <v>26</v>
      </c>
      <c r="B27" t="s">
        <v>813</v>
      </c>
      <c r="C27" t="s">
        <v>813</v>
      </c>
      <c r="D27" t="s">
        <v>814</v>
      </c>
    </row>
    <row r="28" spans="1:4" ht="11.25">
      <c r="A28" s="1071">
        <v>27</v>
      </c>
      <c r="B28" t="s">
        <v>815</v>
      </c>
      <c r="C28" t="s">
        <v>815</v>
      </c>
      <c r="D28" t="s">
        <v>816</v>
      </c>
    </row>
    <row r="29" spans="1:4" ht="11.25">
      <c r="A29" s="1071">
        <v>28</v>
      </c>
      <c r="B29" t="s">
        <v>817</v>
      </c>
      <c r="C29" t="s">
        <v>819</v>
      </c>
      <c r="D29" t="s">
        <v>820</v>
      </c>
    </row>
    <row r="30" spans="1:4" ht="11.25">
      <c r="A30" s="1071">
        <v>29</v>
      </c>
      <c r="B30" t="s">
        <v>817</v>
      </c>
      <c r="C30" t="s">
        <v>821</v>
      </c>
      <c r="D30" t="s">
        <v>822</v>
      </c>
    </row>
    <row r="31" spans="1:4" ht="11.25">
      <c r="A31" s="1071">
        <v>30</v>
      </c>
      <c r="B31" t="s">
        <v>817</v>
      </c>
      <c r="C31" t="s">
        <v>823</v>
      </c>
      <c r="D31" t="s">
        <v>824</v>
      </c>
    </row>
    <row r="32" spans="1:4" ht="11.25">
      <c r="A32" s="1071">
        <v>31</v>
      </c>
      <c r="B32" t="s">
        <v>817</v>
      </c>
      <c r="C32" t="s">
        <v>817</v>
      </c>
      <c r="D32" t="s">
        <v>818</v>
      </c>
    </row>
    <row r="33" spans="1:4" ht="11.25">
      <c r="A33" s="1071">
        <v>32</v>
      </c>
      <c r="B33" t="s">
        <v>817</v>
      </c>
      <c r="C33" t="s">
        <v>825</v>
      </c>
      <c r="D33" t="s">
        <v>826</v>
      </c>
    </row>
    <row r="34" spans="1:4" ht="11.25">
      <c r="A34" s="1071">
        <v>33</v>
      </c>
      <c r="B34" t="s">
        <v>817</v>
      </c>
      <c r="C34" t="s">
        <v>827</v>
      </c>
      <c r="D34" t="s">
        <v>828</v>
      </c>
    </row>
    <row r="35" spans="1:4" ht="11.25">
      <c r="A35" s="1071">
        <v>34</v>
      </c>
      <c r="B35" t="s">
        <v>817</v>
      </c>
      <c r="C35" t="s">
        <v>829</v>
      </c>
      <c r="D35" t="s">
        <v>830</v>
      </c>
    </row>
    <row r="36" spans="1:4" ht="11.25">
      <c r="A36" s="1071">
        <v>35</v>
      </c>
      <c r="B36" t="s">
        <v>831</v>
      </c>
      <c r="C36" t="s">
        <v>831</v>
      </c>
      <c r="D36" t="s">
        <v>832</v>
      </c>
    </row>
    <row r="37" spans="1:4" ht="11.25">
      <c r="A37" s="1071">
        <v>36</v>
      </c>
      <c r="B37" t="s">
        <v>833</v>
      </c>
      <c r="C37" t="s">
        <v>833</v>
      </c>
      <c r="D37" t="s">
        <v>834</v>
      </c>
    </row>
    <row r="38" spans="1:4" ht="11.25">
      <c r="A38" s="1071">
        <v>37</v>
      </c>
      <c r="B38" t="s">
        <v>835</v>
      </c>
      <c r="C38" t="s">
        <v>835</v>
      </c>
      <c r="D38" t="s">
        <v>836</v>
      </c>
    </row>
    <row r="39" spans="1:4" ht="11.25">
      <c r="A39" s="1071">
        <v>38</v>
      </c>
      <c r="B39" t="s">
        <v>837</v>
      </c>
      <c r="C39" t="s">
        <v>837</v>
      </c>
      <c r="D39" t="s">
        <v>838</v>
      </c>
    </row>
    <row r="40" spans="1:4" ht="11.25">
      <c r="A40" s="1071">
        <v>39</v>
      </c>
      <c r="B40" t="s">
        <v>839</v>
      </c>
      <c r="C40" t="s">
        <v>839</v>
      </c>
      <c r="D40" t="s">
        <v>840</v>
      </c>
    </row>
    <row r="41" spans="1:4" ht="11.25">
      <c r="A41" s="1071">
        <v>40</v>
      </c>
      <c r="B41" t="s">
        <v>841</v>
      </c>
      <c r="C41" t="s">
        <v>841</v>
      </c>
      <c r="D41" t="s">
        <v>842</v>
      </c>
    </row>
    <row r="42" spans="1:4" ht="11.25">
      <c r="A42" s="1071">
        <v>41</v>
      </c>
      <c r="B42" t="s">
        <v>843</v>
      </c>
      <c r="C42" t="s">
        <v>843</v>
      </c>
      <c r="D42" t="s">
        <v>844</v>
      </c>
    </row>
    <row r="43" spans="1:4" ht="11.25">
      <c r="A43" s="1071">
        <v>42</v>
      </c>
      <c r="B43" t="s">
        <v>845</v>
      </c>
      <c r="C43" t="s">
        <v>845</v>
      </c>
      <c r="D43" t="s">
        <v>846</v>
      </c>
    </row>
    <row r="44" spans="1:4" ht="11.25">
      <c r="A44" s="1071">
        <v>43</v>
      </c>
      <c r="B44" t="s">
        <v>847</v>
      </c>
      <c r="C44" t="s">
        <v>849</v>
      </c>
      <c r="D44" t="s">
        <v>850</v>
      </c>
    </row>
    <row r="45" spans="1:4" ht="11.25">
      <c r="A45" s="1071">
        <v>44</v>
      </c>
      <c r="B45" t="s">
        <v>847</v>
      </c>
      <c r="C45" t="s">
        <v>851</v>
      </c>
      <c r="D45" t="s">
        <v>852</v>
      </c>
    </row>
    <row r="46" spans="1:4" ht="11.25">
      <c r="A46" s="1071">
        <v>45</v>
      </c>
      <c r="B46" t="s">
        <v>847</v>
      </c>
      <c r="C46" t="s">
        <v>847</v>
      </c>
      <c r="D46" t="s">
        <v>848</v>
      </c>
    </row>
    <row r="47" spans="1:4" ht="11.25">
      <c r="A47" s="1071">
        <v>46</v>
      </c>
      <c r="B47" t="s">
        <v>847</v>
      </c>
      <c r="C47" t="s">
        <v>853</v>
      </c>
      <c r="D47" t="s">
        <v>854</v>
      </c>
    </row>
    <row r="48" spans="1:4" ht="11.25">
      <c r="A48" s="1071">
        <v>47</v>
      </c>
      <c r="B48" t="s">
        <v>847</v>
      </c>
      <c r="C48" t="s">
        <v>855</v>
      </c>
      <c r="D48" t="s">
        <v>856</v>
      </c>
    </row>
    <row r="49" spans="1:4" ht="11.25">
      <c r="A49" s="1071">
        <v>48</v>
      </c>
      <c r="B49" t="s">
        <v>857</v>
      </c>
      <c r="C49" t="s">
        <v>857</v>
      </c>
      <c r="D49" t="s">
        <v>858</v>
      </c>
    </row>
    <row r="50" spans="1:4" ht="11.25">
      <c r="A50" s="1071">
        <v>49</v>
      </c>
      <c r="B50" t="s">
        <v>859</v>
      </c>
      <c r="C50" t="s">
        <v>859</v>
      </c>
      <c r="D50" t="s">
        <v>860</v>
      </c>
    </row>
    <row r="51" spans="1:4" ht="11.25">
      <c r="A51" s="1071">
        <v>50</v>
      </c>
      <c r="B51" t="s">
        <v>861</v>
      </c>
      <c r="C51" t="s">
        <v>863</v>
      </c>
      <c r="D51" t="s">
        <v>864</v>
      </c>
    </row>
    <row r="52" spans="1:4" ht="11.25">
      <c r="A52" s="1071">
        <v>51</v>
      </c>
      <c r="B52" t="s">
        <v>861</v>
      </c>
      <c r="C52" t="s">
        <v>865</v>
      </c>
      <c r="D52" t="s">
        <v>866</v>
      </c>
    </row>
    <row r="53" spans="1:4" ht="11.25">
      <c r="A53" s="1071">
        <v>52</v>
      </c>
      <c r="B53" t="s">
        <v>861</v>
      </c>
      <c r="C53" t="s">
        <v>861</v>
      </c>
      <c r="D53" t="s">
        <v>862</v>
      </c>
    </row>
    <row r="54" spans="1:4" ht="11.25">
      <c r="A54" s="1071">
        <v>53</v>
      </c>
      <c r="B54" t="s">
        <v>861</v>
      </c>
      <c r="C54" t="s">
        <v>867</v>
      </c>
      <c r="D54" t="s">
        <v>868</v>
      </c>
    </row>
    <row r="55" spans="1:4" ht="11.25">
      <c r="A55" s="1071">
        <v>54</v>
      </c>
      <c r="B55" t="s">
        <v>861</v>
      </c>
      <c r="C55" t="s">
        <v>869</v>
      </c>
      <c r="D55" t="s">
        <v>870</v>
      </c>
    </row>
    <row r="56" spans="1:4" ht="11.25">
      <c r="A56" s="1071">
        <v>55</v>
      </c>
      <c r="B56" t="s">
        <v>871</v>
      </c>
      <c r="C56" t="s">
        <v>871</v>
      </c>
      <c r="D56" t="s">
        <v>872</v>
      </c>
    </row>
    <row r="57" spans="1:4" ht="11.25">
      <c r="A57" s="1071">
        <v>56</v>
      </c>
      <c r="B57" t="s">
        <v>873</v>
      </c>
      <c r="C57" t="s">
        <v>873</v>
      </c>
      <c r="D57" t="s">
        <v>874</v>
      </c>
    </row>
    <row r="58" spans="1:4" ht="11.25">
      <c r="A58" s="1071">
        <v>57</v>
      </c>
      <c r="B58" t="s">
        <v>875</v>
      </c>
      <c r="C58" t="s">
        <v>875</v>
      </c>
      <c r="D58" t="s">
        <v>876</v>
      </c>
    </row>
    <row r="59" spans="1:4" ht="11.25">
      <c r="A59" s="1071">
        <v>58</v>
      </c>
      <c r="B59" t="s">
        <v>877</v>
      </c>
      <c r="C59" t="s">
        <v>877</v>
      </c>
      <c r="D59" t="s">
        <v>878</v>
      </c>
    </row>
    <row r="60" spans="1:4" ht="11.25">
      <c r="A60" s="1071">
        <v>59</v>
      </c>
      <c r="B60" t="s">
        <v>879</v>
      </c>
      <c r="C60" t="s">
        <v>879</v>
      </c>
      <c r="D60" t="s">
        <v>880</v>
      </c>
    </row>
    <row r="61" spans="1:4" ht="11.25">
      <c r="A61" s="1071">
        <v>60</v>
      </c>
      <c r="B61" t="s">
        <v>881</v>
      </c>
      <c r="C61" t="s">
        <v>881</v>
      </c>
      <c r="D61" t="s">
        <v>882</v>
      </c>
    </row>
    <row r="62" spans="1:4" ht="11.25">
      <c r="A62" s="1071">
        <v>61</v>
      </c>
      <c r="B62" t="s">
        <v>883</v>
      </c>
      <c r="C62" t="s">
        <v>883</v>
      </c>
      <c r="D62" t="s">
        <v>884</v>
      </c>
    </row>
    <row r="63" spans="1:4" ht="11.25">
      <c r="A63" s="1071">
        <v>62</v>
      </c>
      <c r="B63" t="s">
        <v>885</v>
      </c>
      <c r="C63" t="s">
        <v>885</v>
      </c>
      <c r="D63" t="s">
        <v>886</v>
      </c>
    </row>
    <row r="64" spans="1:4" ht="11.25">
      <c r="A64" s="1071">
        <v>63</v>
      </c>
      <c r="B64" t="s">
        <v>887</v>
      </c>
      <c r="C64" t="s">
        <v>887</v>
      </c>
      <c r="D64" t="s">
        <v>888</v>
      </c>
    </row>
    <row r="65" spans="1:4" ht="11.25">
      <c r="A65" s="1071">
        <v>64</v>
      </c>
      <c r="B65" t="s">
        <v>889</v>
      </c>
      <c r="C65" t="s">
        <v>889</v>
      </c>
      <c r="D65" t="s">
        <v>890</v>
      </c>
    </row>
    <row r="66" spans="1:4" ht="11.25">
      <c r="A66" s="1071">
        <v>65</v>
      </c>
      <c r="B66" t="s">
        <v>891</v>
      </c>
      <c r="C66" t="s">
        <v>891</v>
      </c>
      <c r="D66" t="s">
        <v>892</v>
      </c>
    </row>
    <row r="67" spans="1:4" ht="11.25">
      <c r="A67" s="1071">
        <v>66</v>
      </c>
      <c r="B67" t="s">
        <v>893</v>
      </c>
      <c r="C67" t="s">
        <v>893</v>
      </c>
      <c r="D67" t="s">
        <v>894</v>
      </c>
    </row>
    <row r="68" spans="1:4" ht="11.25">
      <c r="A68" s="1071">
        <v>67</v>
      </c>
      <c r="B68" t="s">
        <v>895</v>
      </c>
      <c r="C68" t="s">
        <v>895</v>
      </c>
      <c r="D68" t="s">
        <v>896</v>
      </c>
    </row>
    <row r="69" spans="1:4" ht="11.25">
      <c r="A69" s="1071">
        <v>68</v>
      </c>
      <c r="B69" t="s">
        <v>897</v>
      </c>
      <c r="C69" t="s">
        <v>897</v>
      </c>
      <c r="D69" t="s">
        <v>898</v>
      </c>
    </row>
    <row r="70" spans="1:4" ht="11.25">
      <c r="A70" s="1071">
        <v>69</v>
      </c>
      <c r="B70" t="s">
        <v>899</v>
      </c>
      <c r="C70" t="s">
        <v>899</v>
      </c>
      <c r="D70" t="s">
        <v>900</v>
      </c>
    </row>
    <row r="71" spans="1:4" ht="11.25">
      <c r="A71" s="1071">
        <v>70</v>
      </c>
      <c r="B71" t="s">
        <v>901</v>
      </c>
      <c r="C71" t="s">
        <v>901</v>
      </c>
      <c r="D71" t="s">
        <v>902</v>
      </c>
    </row>
    <row r="72" spans="1:4" ht="11.25">
      <c r="A72" s="1071">
        <v>71</v>
      </c>
      <c r="B72" t="s">
        <v>903</v>
      </c>
      <c r="C72" t="s">
        <v>903</v>
      </c>
      <c r="D72" t="s">
        <v>904</v>
      </c>
    </row>
    <row r="73" spans="1:4" ht="11.25">
      <c r="A73" s="1071">
        <v>72</v>
      </c>
      <c r="B73" t="s">
        <v>905</v>
      </c>
      <c r="C73" t="s">
        <v>905</v>
      </c>
      <c r="D73" t="s">
        <v>906</v>
      </c>
    </row>
    <row r="74" spans="1:4" ht="11.25">
      <c r="A74" s="1071">
        <v>73</v>
      </c>
      <c r="B74" t="s">
        <v>907</v>
      </c>
      <c r="C74" t="s">
        <v>907</v>
      </c>
      <c r="D74" t="s">
        <v>908</v>
      </c>
    </row>
    <row r="75" spans="1:4" ht="11.25">
      <c r="A75" s="1071">
        <v>74</v>
      </c>
      <c r="B75" t="s">
        <v>909</v>
      </c>
      <c r="C75" t="s">
        <v>909</v>
      </c>
      <c r="D75" t="s">
        <v>910</v>
      </c>
    </row>
    <row r="76" spans="1:4" ht="11.25">
      <c r="A76" s="1071">
        <v>75</v>
      </c>
      <c r="B76" t="s">
        <v>911</v>
      </c>
      <c r="C76" t="s">
        <v>911</v>
      </c>
      <c r="D76" t="s">
        <v>912</v>
      </c>
    </row>
    <row r="77" spans="1:4" ht="11.25">
      <c r="A77" s="1071">
        <v>76</v>
      </c>
      <c r="B77" t="s">
        <v>913</v>
      </c>
      <c r="C77" t="s">
        <v>913</v>
      </c>
      <c r="D77" t="s">
        <v>914</v>
      </c>
    </row>
    <row r="78" spans="1:4" ht="11.25">
      <c r="A78" s="1071">
        <v>77</v>
      </c>
      <c r="B78" t="s">
        <v>915</v>
      </c>
      <c r="C78" t="s">
        <v>915</v>
      </c>
      <c r="D78" t="s">
        <v>916</v>
      </c>
    </row>
    <row r="79" spans="1:4" ht="11.25">
      <c r="A79" s="1071">
        <v>78</v>
      </c>
      <c r="B79" t="s">
        <v>917</v>
      </c>
      <c r="C79" t="s">
        <v>917</v>
      </c>
      <c r="D79" t="s">
        <v>918</v>
      </c>
    </row>
    <row r="80" spans="1:4" ht="11.25">
      <c r="A80" s="1071">
        <v>79</v>
      </c>
      <c r="B80" t="s">
        <v>919</v>
      </c>
      <c r="C80" t="s">
        <v>919</v>
      </c>
      <c r="D80" t="s">
        <v>920</v>
      </c>
    </row>
    <row r="81" spans="1:4" ht="11.25">
      <c r="A81" s="1071">
        <v>80</v>
      </c>
      <c r="B81" t="s">
        <v>921</v>
      </c>
      <c r="C81" t="s">
        <v>921</v>
      </c>
      <c r="D81" t="s">
        <v>922</v>
      </c>
    </row>
    <row r="82" spans="1:4" ht="11.25">
      <c r="A82" s="1071">
        <v>81</v>
      </c>
      <c r="B82" t="s">
        <v>923</v>
      </c>
      <c r="C82" t="s">
        <v>923</v>
      </c>
      <c r="D82" t="s">
        <v>924</v>
      </c>
    </row>
    <row r="83" spans="1:4" ht="11.25">
      <c r="A83" s="1071">
        <v>82</v>
      </c>
      <c r="B83" t="s">
        <v>925</v>
      </c>
      <c r="C83" t="s">
        <v>925</v>
      </c>
      <c r="D83" t="s">
        <v>926</v>
      </c>
    </row>
    <row r="84" spans="1:4" ht="11.25">
      <c r="A84" s="1071">
        <v>83</v>
      </c>
      <c r="B84" t="s">
        <v>927</v>
      </c>
      <c r="C84" t="s">
        <v>927</v>
      </c>
      <c r="D84" t="s">
        <v>928</v>
      </c>
    </row>
    <row r="85" spans="1:4" ht="11.25">
      <c r="A85" s="1071">
        <v>84</v>
      </c>
      <c r="B85" t="s">
        <v>929</v>
      </c>
      <c r="C85" t="s">
        <v>929</v>
      </c>
      <c r="D85" t="s">
        <v>930</v>
      </c>
    </row>
    <row r="86" spans="1:4" ht="11.25">
      <c r="A86" s="1071">
        <v>85</v>
      </c>
      <c r="B86" t="s">
        <v>931</v>
      </c>
      <c r="C86" t="s">
        <v>931</v>
      </c>
      <c r="D86" t="s">
        <v>932</v>
      </c>
    </row>
    <row r="87" spans="1:4" ht="11.25">
      <c r="A87" s="1071">
        <v>86</v>
      </c>
      <c r="B87" t="s">
        <v>933</v>
      </c>
      <c r="C87" t="s">
        <v>935</v>
      </c>
      <c r="D87" t="s">
        <v>936</v>
      </c>
    </row>
    <row r="88" spans="1:4" ht="11.25">
      <c r="A88" s="1071">
        <v>87</v>
      </c>
      <c r="B88" t="s">
        <v>933</v>
      </c>
      <c r="C88" t="s">
        <v>937</v>
      </c>
      <c r="D88" t="s">
        <v>938</v>
      </c>
    </row>
    <row r="89" spans="1:4" ht="11.25">
      <c r="A89" s="1071">
        <v>88</v>
      </c>
      <c r="B89" t="s">
        <v>933</v>
      </c>
      <c r="C89" t="s">
        <v>939</v>
      </c>
      <c r="D89" t="s">
        <v>940</v>
      </c>
    </row>
    <row r="90" spans="1:4" ht="11.25">
      <c r="A90" s="1071">
        <v>89</v>
      </c>
      <c r="B90" t="s">
        <v>933</v>
      </c>
      <c r="C90" t="s">
        <v>941</v>
      </c>
      <c r="D90" t="s">
        <v>942</v>
      </c>
    </row>
    <row r="91" spans="1:4" ht="11.25">
      <c r="A91" s="1071">
        <v>90</v>
      </c>
      <c r="B91" t="s">
        <v>933</v>
      </c>
      <c r="C91" t="s">
        <v>943</v>
      </c>
      <c r="D91" t="s">
        <v>944</v>
      </c>
    </row>
    <row r="92" spans="1:4" ht="11.25">
      <c r="A92" s="1071">
        <v>91</v>
      </c>
      <c r="B92" t="s">
        <v>933</v>
      </c>
      <c r="C92" t="s">
        <v>933</v>
      </c>
      <c r="D92" t="s">
        <v>934</v>
      </c>
    </row>
    <row r="93" spans="1:4" ht="11.25">
      <c r="A93" s="1071">
        <v>92</v>
      </c>
      <c r="B93" t="s">
        <v>945</v>
      </c>
      <c r="C93" t="s">
        <v>945</v>
      </c>
      <c r="D93" t="s">
        <v>946</v>
      </c>
    </row>
    <row r="94" spans="1:4" ht="11.25">
      <c r="A94" s="1071">
        <v>93</v>
      </c>
      <c r="B94" t="s">
        <v>947</v>
      </c>
      <c r="C94" t="s">
        <v>947</v>
      </c>
      <c r="D94" t="s">
        <v>948</v>
      </c>
    </row>
    <row r="95" spans="1:4" ht="11.25">
      <c r="A95" s="1071">
        <v>94</v>
      </c>
      <c r="B95" t="s">
        <v>949</v>
      </c>
      <c r="C95" t="s">
        <v>949</v>
      </c>
      <c r="D95" t="s">
        <v>950</v>
      </c>
    </row>
    <row r="96" spans="1:4" ht="11.25">
      <c r="A96" s="1071">
        <v>95</v>
      </c>
      <c r="B96" t="s">
        <v>951</v>
      </c>
      <c r="C96" t="s">
        <v>951</v>
      </c>
      <c r="D96" t="s">
        <v>952</v>
      </c>
    </row>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92a518-0f06-4ea7-9acf-3ebbfd716dba}">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14" width="10.5714285714286" style="554"/>
    <col min="15" max="16384" width="10.5714285714286" style="493"/>
  </cols>
  <sheetData>
    <row r="1" spans="1:1" ht="3" customHeight="1">
      <c r="A1" s="560" t="s">
        <v>92</v>
      </c>
    </row>
    <row r="2" spans="6:9" ht="22.5">
      <c r="F2" s="1276" t="s">
        <v>470</v>
      </c>
      <c r="G2" s="1277"/>
      <c r="H2" s="1278"/>
      <c r="I2" s="609"/>
    </row>
    <row r="3" ht="3" customHeight="1"/>
    <row r="4" spans="1:14" s="539" customFormat="1" ht="11.25">
      <c r="A4" s="559"/>
      <c r="B4" s="559"/>
      <c r="C4" s="559"/>
      <c r="D4" s="559"/>
      <c r="F4" s="1239" t="s">
        <v>445</v>
      </c>
      <c r="G4" s="1239"/>
      <c r="H4" s="1239"/>
      <c r="I4" s="1279" t="s">
        <v>446</v>
      </c>
      <c r="J4" s="559"/>
      <c r="K4" s="559"/>
      <c r="L4" s="559"/>
      <c r="M4" s="559"/>
      <c r="N4" s="559"/>
    </row>
    <row r="5" spans="1:14" s="539" customFormat="1" ht="11.25" customHeight="1">
      <c r="A5" s="559"/>
      <c r="B5" s="559"/>
      <c r="C5" s="559"/>
      <c r="D5" s="559"/>
      <c r="F5" s="575" t="s">
        <v>91</v>
      </c>
      <c r="G5" s="587" t="s">
        <v>448</v>
      </c>
      <c r="H5" s="574" t="s">
        <v>439</v>
      </c>
      <c r="I5" s="1279"/>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30.01.2022</v>
      </c>
      <c r="I7" s="550" t="s">
        <v>472</v>
      </c>
      <c r="J7" s="584"/>
      <c r="K7" s="559"/>
      <c r="L7" s="559"/>
      <c r="M7" s="559"/>
      <c r="N7" s="559"/>
    </row>
    <row r="8" spans="1:14" s="539" customFormat="1" ht="45">
      <c r="A8" s="1280">
        <v>1</v>
      </c>
      <c r="B8" s="559"/>
      <c r="C8" s="559"/>
      <c r="D8" s="559"/>
      <c r="F8" s="585" t="str">
        <f>"2."&amp;mergeValue(A8)</f>
        <v>2.1</v>
      </c>
      <c r="G8" s="601" t="s">
        <v>473</v>
      </c>
      <c r="H8" s="573"/>
      <c r="I8" s="550" t="s">
        <v>568</v>
      </c>
      <c r="J8" s="584"/>
      <c r="K8" s="559"/>
      <c r="L8" s="559"/>
      <c r="M8" s="559"/>
      <c r="N8" s="559"/>
    </row>
    <row r="9" spans="1:14" s="539" customFormat="1" ht="22.5">
      <c r="A9" s="1280"/>
      <c r="B9" s="559"/>
      <c r="C9" s="559"/>
      <c r="D9" s="559"/>
      <c r="F9" s="585" t="str">
        <f>"3."&amp;mergeValue(A9)</f>
        <v>3.1</v>
      </c>
      <c r="G9" s="601" t="s">
        <v>474</v>
      </c>
      <c r="H9" s="573"/>
      <c r="I9" s="550" t="s">
        <v>566</v>
      </c>
      <c r="J9" s="584"/>
      <c r="K9" s="559"/>
      <c r="L9" s="559"/>
      <c r="M9" s="559"/>
      <c r="N9" s="559"/>
    </row>
    <row r="10" spans="1:14" s="539" customFormat="1" ht="22.5">
      <c r="A10" s="1280"/>
      <c r="B10" s="559"/>
      <c r="C10" s="559"/>
      <c r="D10" s="559"/>
      <c r="F10" s="585" t="str">
        <f>"4."&amp;mergeValue(A10)</f>
        <v>4.1</v>
      </c>
      <c r="G10" s="601" t="s">
        <v>475</v>
      </c>
      <c r="H10" s="574" t="s">
        <v>449</v>
      </c>
      <c r="I10" s="550"/>
      <c r="J10" s="584"/>
      <c r="K10" s="559"/>
      <c r="L10" s="559"/>
      <c r="M10" s="559"/>
      <c r="N10" s="559"/>
    </row>
    <row r="11" spans="1:14" s="539" customFormat="1" ht="18.75">
      <c r="A11" s="1280"/>
      <c r="B11" s="1280">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row>
    <row r="12" spans="1:14" s="539" customFormat="1" ht="22.5">
      <c r="A12" s="1280"/>
      <c r="B12" s="1280"/>
      <c r="C12" s="1280">
        <v>1</v>
      </c>
      <c r="D12" s="592"/>
      <c r="F12" s="585" t="str">
        <f>"4."&amp;mergeValue(A12)&amp;"."&amp;mergeValue(B12)&amp;"."&amp;mergeValue(C12)</f>
        <v>4.1.1.1</v>
      </c>
      <c r="G12" s="591" t="s">
        <v>476</v>
      </c>
      <c r="H12" s="573"/>
      <c r="I12" s="550" t="s">
        <v>479</v>
      </c>
      <c r="J12" s="584"/>
      <c r="K12" s="559"/>
      <c r="L12" s="559"/>
      <c r="M12" s="559"/>
      <c r="N12" s="559"/>
    </row>
    <row r="13" spans="1:14" s="539" customFormat="1" ht="39" customHeight="1">
      <c r="A13" s="1280"/>
      <c r="B13" s="1280"/>
      <c r="C13" s="1280"/>
      <c r="D13" s="592">
        <v>1</v>
      </c>
      <c r="F13" s="585" t="str">
        <f>"4."&amp;mergeValue(A13)&amp;"."&amp;mergeValue(B13)&amp;"."&amp;mergeValue(C13)&amp;"."&amp;mergeValue(D13)</f>
        <v>4.1.1.1.1</v>
      </c>
      <c r="G13" s="602" t="s">
        <v>477</v>
      </c>
      <c r="H13" s="573"/>
      <c r="I13" s="1281" t="s">
        <v>569</v>
      </c>
      <c r="J13" s="584"/>
      <c r="K13" s="559"/>
      <c r="L13" s="559"/>
      <c r="M13" s="559"/>
      <c r="N13" s="559"/>
    </row>
    <row r="14" spans="1:14" s="539" customFormat="1" ht="18.75">
      <c r="A14" s="1280"/>
      <c r="B14" s="1280"/>
      <c r="C14" s="1280"/>
      <c r="D14" s="592"/>
      <c r="F14" s="588"/>
      <c r="G14" s="520" t="s">
        <v>4</v>
      </c>
      <c r="H14" s="593"/>
      <c r="I14" s="1281"/>
      <c r="J14" s="584"/>
      <c r="K14" s="559"/>
      <c r="L14" s="559"/>
      <c r="M14" s="559"/>
      <c r="N14" s="559"/>
    </row>
    <row r="15" spans="1:14" s="539" customFormat="1" ht="18.75">
      <c r="A15" s="1280"/>
      <c r="B15" s="1280"/>
      <c r="C15" s="592"/>
      <c r="D15" s="592"/>
      <c r="F15" s="603"/>
      <c r="G15" s="546" t="s">
        <v>401</v>
      </c>
      <c r="H15" s="604"/>
      <c r="I15" s="605"/>
      <c r="J15" s="584"/>
      <c r="K15" s="559"/>
      <c r="L15" s="559"/>
      <c r="M15" s="559"/>
      <c r="N15" s="559"/>
    </row>
    <row r="16" spans="1:14" s="539" customFormat="1" ht="18.75">
      <c r="A16" s="1280"/>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5" t="s">
        <v>571</v>
      </c>
      <c r="H19" s="1275"/>
      <c r="I19" s="563"/>
      <c r="J19" s="583"/>
      <c r="K19" s="583"/>
      <c r="L19" s="583"/>
      <c r="M19" s="583"/>
      <c r="N19" s="583"/>
    </row>
  </sheetData>
  <sheetProtection algorithmName="SHA-512" hashValue="SGZMGt7/72uUwiE00uRaNWa8Ypd/H8koL6jhBSLy+FcFVQM2BlyrYpSo2UyTgDMoW7ZH8Jl202D8yHvXm6WOKw==" saltValue="EN26o+kdgk1KVauxwoMoa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aefd5ce-38e5-4699-881c-fb292bb8559d}">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8" t="s">
        <v>59</v>
      </c>
    </row>
    <row r="2" spans="2:2" ht="90">
      <c r="B2" s="50" t="s">
        <v>480</v>
      </c>
    </row>
    <row r="3" spans="2:2" ht="67.5">
      <c r="B3" s="50" t="s">
        <v>389</v>
      </c>
    </row>
    <row r="4" spans="2:2" ht="33.75">
      <c r="B4" s="50" t="s">
        <v>577</v>
      </c>
    </row>
    <row r="5" spans="2:2" ht="11.25">
      <c r="B5" s="50" t="s">
        <v>222</v>
      </c>
    </row>
    <row r="6" spans="2:2" ht="22.5">
      <c r="B6" s="50" t="s">
        <v>266</v>
      </c>
    </row>
    <row r="7" spans="2:2" ht="22.5">
      <c r="B7" s="50" t="s">
        <v>267</v>
      </c>
    </row>
    <row r="8" spans="2:2" ht="22.5">
      <c r="B8" s="50" t="s">
        <v>268</v>
      </c>
    </row>
    <row r="9" spans="2:2" ht="22.5">
      <c r="B9" s="50" t="s">
        <v>481</v>
      </c>
    </row>
    <row r="10" spans="2:2" ht="56.25">
      <c r="B10" s="50" t="s">
        <v>672</v>
      </c>
    </row>
    <row r="11" spans="2:2" ht="12.75">
      <c r="B11" s="214" t="s">
        <v>387</v>
      </c>
    </row>
    <row r="12" spans="2:2" ht="11.25">
      <c r="B12" s="48" t="s">
        <v>181</v>
      </c>
    </row>
    <row r="13" spans="2:2" ht="22.5">
      <c r="B13" s="50" t="s">
        <v>197</v>
      </c>
    </row>
    <row r="14" spans="2:2" ht="67.5">
      <c r="B14" s="50" t="s">
        <v>250</v>
      </c>
    </row>
    <row r="15" spans="2:2" ht="22.5">
      <c r="B15" s="50" t="s">
        <v>230</v>
      </c>
    </row>
    <row r="16" spans="2:4" ht="11.25">
      <c r="B16" s="48" t="s">
        <v>206</v>
      </c>
      <c r="D16" s="88"/>
    </row>
    <row r="17" spans="2:2" ht="33.75">
      <c r="B17" s="50" t="s">
        <v>264</v>
      </c>
    </row>
    <row r="18" spans="2:2" ht="33.75">
      <c r="B18" s="50" t="s">
        <v>265</v>
      </c>
    </row>
    <row r="19" spans="2:2" ht="11.25">
      <c r="B19" s="50" t="s">
        <v>251</v>
      </c>
    </row>
    <row r="20" spans="2:2" ht="33.75">
      <c r="B20" s="50" t="s">
        <v>292</v>
      </c>
    </row>
    <row r="21" spans="2:2" ht="11.25">
      <c r="B21" s="48" t="s">
        <v>219</v>
      </c>
    </row>
    <row r="22" spans="2:2" ht="11.25">
      <c r="B22" s="50" t="s">
        <v>221</v>
      </c>
    </row>
    <row r="24" spans="2:2" ht="22.5">
      <c r="B24" s="216" t="s">
        <v>370</v>
      </c>
    </row>
    <row r="26" spans="2:2" ht="11.25">
      <c r="B26" s="48" t="s">
        <v>331</v>
      </c>
    </row>
    <row r="27" spans="2:2" ht="22.5">
      <c r="B27" s="215" t="s">
        <v>458</v>
      </c>
    </row>
    <row r="28" spans="2:2" ht="56.25">
      <c r="B28" s="215" t="s">
        <v>457</v>
      </c>
    </row>
    <row r="29" spans="2:2" ht="11.25">
      <c r="B29" s="291" t="s">
        <v>388</v>
      </c>
    </row>
    <row r="30" spans="2:2" ht="22.5">
      <c r="B30" s="215" t="s">
        <v>576</v>
      </c>
    </row>
    <row r="32" spans="1:2" ht="11.25">
      <c r="A32" s="273"/>
      <c r="B32" s="274" t="s">
        <v>431</v>
      </c>
    </row>
    <row r="33" spans="1:2" ht="14.25">
      <c r="A33" s="275">
        <v>1</v>
      </c>
      <c r="B33" s="276" t="s">
        <v>432</v>
      </c>
    </row>
    <row r="34" spans="1:2" ht="14.25">
      <c r="A34" s="275">
        <v>2</v>
      </c>
      <c r="B34" s="276" t="s">
        <v>433</v>
      </c>
    </row>
    <row r="35" spans="2:2" ht="11.25">
      <c r="B35" s="274" t="s">
        <v>434</v>
      </c>
    </row>
    <row r="36" spans="2:2" ht="11.25">
      <c r="B36" s="276" t="s">
        <v>435</v>
      </c>
    </row>
  </sheetData>
  <sheetProtection/>
  <pageMargins left="0.75" right="0.75" top="1" bottom="1" header="0.5" footer="0.5"/>
  <pageSetup orientation="portrait" paperSize="9" r:id="rId1"/>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fbe5ee4-3b09-47db-9d11-2aed4c97fae1}">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7f2496d-d4f7-4bd6-b984-0ca1963d3c64}">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edbd7f7-de7b-45d4-af1c-ea65937b007e}">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row r="1" spans="1:1" ht="11.25">
      <c r="A1" s="184"/>
    </row>
  </sheetData>
  <sheetProtection/>
  <pageMargins left="0.7" right="0.7" top="0.75" bottom="0.75" header="0.3" footer="0.3"/>
  <pageSetup orientation="portrait" paperSize="9"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d457c13-951c-4455-b0c9-ffa3b1e78008}">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fb52a14-9f9b-49e5-ad52-9df2f87b0e14}">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50249d7-c414-4c91-8190-35aaea22b461}">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57c0125-9d1d-4df3-97cd-1c2d0b13b434}">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5d84647-510b-4274-b5e9-eabc404a6925}">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971ff6-fe5e-4795-8f63-b9c2115a7950}">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af08a99-2d3e-46ca-a748-0efc181e2393}">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8" width="10.5714285714286" style="554"/>
    <col min="29"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297" t="s">
        <v>717</v>
      </c>
      <c r="M5" s="1297"/>
      <c r="N5" s="1297"/>
      <c r="O5" s="1297"/>
      <c r="P5" s="1297"/>
      <c r="Q5" s="1297"/>
      <c r="R5" s="1297"/>
      <c r="S5" s="1297"/>
      <c r="T5" s="1297"/>
      <c r="U5" s="633"/>
    </row>
    <row r="6" spans="10:22" ht="3" customHeight="1">
      <c r="J6" s="499"/>
      <c r="K6" s="499"/>
      <c r="L6" s="494"/>
      <c r="M6" s="494"/>
      <c r="N6" s="494"/>
      <c r="O6" s="498"/>
      <c r="P6" s="498"/>
      <c r="Q6" s="498"/>
      <c r="R6" s="498"/>
      <c r="S6" s="498"/>
      <c r="T6" s="498"/>
      <c r="U6" s="498"/>
      <c r="V6" s="502"/>
    </row>
    <row r="7" spans="1:28" s="746" customFormat="1" ht="5.25" hidden="1">
      <c r="A7" s="1123"/>
      <c r="B7" s="1123"/>
      <c r="C7" s="1123"/>
      <c r="D7" s="1123"/>
      <c r="E7" s="1123"/>
      <c r="F7" s="1123"/>
      <c r="G7" s="1123"/>
      <c r="H7" s="1123"/>
      <c r="L7" s="1174"/>
      <c r="M7" s="1046"/>
      <c r="O7" s="1303"/>
      <c r="P7" s="1303"/>
      <c r="Q7" s="1303"/>
      <c r="R7" s="1303"/>
      <c r="S7" s="1303"/>
      <c r="T7" s="1303"/>
      <c r="U7" s="780"/>
      <c r="V7" s="780"/>
      <c r="X7" s="1123"/>
      <c r="Y7" s="1123"/>
      <c r="Z7" s="1123"/>
      <c r="AA7" s="1123"/>
      <c r="AB7" s="1123"/>
    </row>
    <row r="8" spans="1:28"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304" t="str">
        <f>IF(datePr_ch="",IF(datePr="","",datePr),datePr_ch)</f>
        <v>20.04.2021</v>
      </c>
      <c r="P8" s="1304"/>
      <c r="Q8" s="1304"/>
      <c r="R8" s="1304"/>
      <c r="S8" s="1304"/>
      <c r="T8" s="1304"/>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7"/>
      <c r="O9" s="1304" t="str">
        <f>IF(numberPr_ch="",IF(numberPr="","",numberPr),numberPr_ch)</f>
        <v>01-03/12</v>
      </c>
      <c r="P9" s="1304"/>
      <c r="Q9" s="1304"/>
      <c r="R9" s="1304"/>
      <c r="S9" s="1304"/>
      <c r="T9" s="1304"/>
      <c r="U9" s="551"/>
      <c r="V9" s="551"/>
      <c r="W9" s="489"/>
      <c r="X9" s="559"/>
      <c r="Y9" s="559"/>
      <c r="Z9" s="559"/>
      <c r="AA9" s="559"/>
      <c r="AB9" s="559"/>
    </row>
    <row r="10" spans="1:28" s="746" customFormat="1" ht="5.25" hidden="1">
      <c r="A10" s="1123"/>
      <c r="B10" s="1123"/>
      <c r="C10" s="1123"/>
      <c r="D10" s="1123"/>
      <c r="E10" s="1123"/>
      <c r="F10" s="1123"/>
      <c r="G10" s="1123"/>
      <c r="H10" s="1123"/>
      <c r="L10" s="1141"/>
      <c r="M10" s="1046"/>
      <c r="O10" s="1303"/>
      <c r="P10" s="1303"/>
      <c r="Q10" s="1303"/>
      <c r="R10" s="1303"/>
      <c r="S10" s="1303"/>
      <c r="T10" s="1303"/>
      <c r="U10" s="780"/>
      <c r="V10" s="780"/>
      <c r="X10" s="1123"/>
      <c r="Y10" s="1123"/>
      <c r="Z10" s="1123"/>
      <c r="AA10" s="1123"/>
      <c r="AB10" s="1123"/>
    </row>
    <row r="11" spans="1:28" s="539" customFormat="1" ht="11.25" hidden="1">
      <c r="A11" s="559"/>
      <c r="B11" s="559"/>
      <c r="C11" s="559"/>
      <c r="D11" s="559"/>
      <c r="E11" s="559"/>
      <c r="F11" s="559"/>
      <c r="G11" s="559"/>
      <c r="H11" s="559"/>
      <c r="L11" s="1298"/>
      <c r="M11" s="1298"/>
      <c r="N11" s="536"/>
      <c r="O11" s="551"/>
      <c r="P11" s="551"/>
      <c r="Q11" s="551"/>
      <c r="R11" s="551"/>
      <c r="S11" s="551"/>
      <c r="T11" s="551"/>
      <c r="U11" s="557" t="s">
        <v>371</v>
      </c>
      <c r="X11" s="559"/>
      <c r="Y11" s="559"/>
      <c r="Z11" s="559"/>
      <c r="AA11" s="559"/>
      <c r="AB11" s="559"/>
    </row>
    <row r="12" spans="10:21" ht="14.25">
      <c r="J12" s="499"/>
      <c r="K12" s="499"/>
      <c r="L12" s="494"/>
      <c r="M12" s="494"/>
      <c r="N12" s="472"/>
      <c r="O12" s="1305"/>
      <c r="P12" s="1305"/>
      <c r="Q12" s="1305"/>
      <c r="R12" s="1305"/>
      <c r="S12" s="1305"/>
      <c r="T12" s="1305"/>
      <c r="U12" s="1305"/>
    </row>
    <row r="13" spans="10:23" ht="14.25">
      <c r="J13" s="499"/>
      <c r="K13" s="499"/>
      <c r="L13" s="1239" t="s">
        <v>445</v>
      </c>
      <c r="M13" s="1239"/>
      <c r="N13" s="1239"/>
      <c r="O13" s="1239"/>
      <c r="P13" s="1239"/>
      <c r="Q13" s="1239"/>
      <c r="R13" s="1239"/>
      <c r="S13" s="1239"/>
      <c r="T13" s="1239"/>
      <c r="U13" s="1239"/>
      <c r="V13" s="1239"/>
      <c r="W13" s="1239" t="s">
        <v>446</v>
      </c>
    </row>
    <row r="14" spans="10:23" ht="14.25" customHeight="1">
      <c r="J14" s="499"/>
      <c r="K14" s="499"/>
      <c r="L14" s="1311" t="s">
        <v>91</v>
      </c>
      <c r="M14" s="1311" t="s">
        <v>602</v>
      </c>
      <c r="N14" s="630"/>
      <c r="O14" s="1312" t="s">
        <v>604</v>
      </c>
      <c r="P14" s="1313"/>
      <c r="Q14" s="1313"/>
      <c r="R14" s="1313"/>
      <c r="S14" s="1313"/>
      <c r="T14" s="1314"/>
      <c r="U14" s="1294" t="s">
        <v>339</v>
      </c>
      <c r="V14" s="1308" t="s">
        <v>274</v>
      </c>
      <c r="W14" s="1239"/>
    </row>
    <row r="15" spans="10:23" ht="14.25" customHeight="1">
      <c r="J15" s="499"/>
      <c r="K15" s="499"/>
      <c r="L15" s="1311"/>
      <c r="M15" s="1311"/>
      <c r="N15" s="631"/>
      <c r="O15" s="1317" t="s">
        <v>578</v>
      </c>
      <c r="P15" s="1315" t="s">
        <v>270</v>
      </c>
      <c r="Q15" s="1316"/>
      <c r="R15" s="1291" t="s">
        <v>615</v>
      </c>
      <c r="S15" s="1292"/>
      <c r="T15" s="1293"/>
      <c r="U15" s="1295"/>
      <c r="V15" s="1309"/>
      <c r="W15" s="1239"/>
    </row>
    <row r="16" spans="10:23" ht="33.75" customHeight="1">
      <c r="J16" s="499"/>
      <c r="K16" s="499"/>
      <c r="L16" s="1311"/>
      <c r="M16" s="1311"/>
      <c r="N16" s="632"/>
      <c r="O16" s="1318"/>
      <c r="P16" s="505" t="s">
        <v>579</v>
      </c>
      <c r="Q16" s="505" t="s">
        <v>6</v>
      </c>
      <c r="R16" s="506" t="s">
        <v>273</v>
      </c>
      <c r="S16" s="1306" t="s">
        <v>272</v>
      </c>
      <c r="T16" s="1307"/>
      <c r="U16" s="1296"/>
      <c r="V16" s="1310"/>
      <c r="W16" s="1239"/>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299">
        <f ca="1">OFFSET(S17,0,-1)+1</f>
        <v>7</v>
      </c>
      <c r="T17" s="1299"/>
      <c r="U17" s="617">
        <f ca="1">OFFSET(U17,0,-2)+1</f>
        <v>8</v>
      </c>
      <c r="V17" s="618">
        <f ca="1">OFFSET(V17,0,-1)</f>
        <v>8</v>
      </c>
      <c r="W17" s="617">
        <f ca="1">OFFSET(W17,0,-1)+1</f>
        <v>9</v>
      </c>
    </row>
    <row r="18" spans="1:28" ht="22.5">
      <c r="A18" s="1282">
        <v>1</v>
      </c>
      <c r="B18" s="795"/>
      <c r="C18" s="795"/>
      <c r="D18" s="795"/>
      <c r="E18" s="796"/>
      <c r="F18" s="797"/>
      <c r="G18" s="797"/>
      <c r="H18" s="797"/>
      <c r="I18" s="798"/>
      <c r="J18" s="793"/>
      <c r="K18" s="800"/>
      <c r="L18" s="562">
        <f>mergeValue(A18)</f>
        <v>1</v>
      </c>
      <c r="M18" s="610" t="s">
        <v>19</v>
      </c>
      <c r="N18" s="615"/>
      <c r="O18" s="1283"/>
      <c r="P18" s="1283"/>
      <c r="Q18" s="1283"/>
      <c r="R18" s="1283"/>
      <c r="S18" s="1283"/>
      <c r="T18" s="1283"/>
      <c r="U18" s="1283"/>
      <c r="V18" s="1283"/>
      <c r="W18" s="599" t="s">
        <v>718</v>
      </c>
      <c r="Y18" s="558"/>
      <c r="Z18" s="558" t="str">
        <f t="shared" si="0" ref="Z18:Z31">IF(M18="","",M18)</f>
        <v>Наименование тарифа</v>
      </c>
      <c r="AA18" s="558"/>
      <c r="AB18" s="558"/>
    </row>
    <row r="19" spans="1:28" ht="22.5">
      <c r="A19" s="1282"/>
      <c r="B19" s="1282">
        <v>1</v>
      </c>
      <c r="C19" s="795"/>
      <c r="D19" s="795"/>
      <c r="E19" s="797"/>
      <c r="F19" s="797"/>
      <c r="G19" s="797"/>
      <c r="H19" s="797"/>
      <c r="I19" s="792"/>
      <c r="J19" s="791"/>
      <c r="K19" s="794"/>
      <c r="L19" s="562" t="str">
        <f>mergeValue(A19)&amp;"."&amp;mergeValue(B19)</f>
        <v>1.1</v>
      </c>
      <c r="M19" s="516" t="s">
        <v>15</v>
      </c>
      <c r="N19" s="615"/>
      <c r="O19" s="1283"/>
      <c r="P19" s="1283"/>
      <c r="Q19" s="1283"/>
      <c r="R19" s="1283"/>
      <c r="S19" s="1283"/>
      <c r="T19" s="1283"/>
      <c r="U19" s="1283"/>
      <c r="V19" s="1283"/>
      <c r="W19" s="599" t="s">
        <v>459</v>
      </c>
      <c r="Y19" s="558"/>
      <c r="Z19" s="558" t="str">
        <f t="shared" si="0"/>
        <v>Территория действия тарифа</v>
      </c>
      <c r="AA19" s="558"/>
      <c r="AB19" s="558"/>
    </row>
    <row r="20" spans="1:28" ht="22.5">
      <c r="A20" s="1282"/>
      <c r="B20" s="1282"/>
      <c r="C20" s="1282">
        <v>1</v>
      </c>
      <c r="D20" s="795"/>
      <c r="E20" s="797"/>
      <c r="F20" s="797"/>
      <c r="G20" s="797"/>
      <c r="H20" s="797"/>
      <c r="I20" s="799"/>
      <c r="J20" s="791"/>
      <c r="K20" s="794"/>
      <c r="L20" s="562" t="str">
        <f>mergeValue(A20)&amp;"."&amp;mergeValue(B20)&amp;"."&amp;mergeValue(C20)</f>
        <v>1.1.1</v>
      </c>
      <c r="M20" s="517" t="s">
        <v>7</v>
      </c>
      <c r="N20" s="615"/>
      <c r="O20" s="1283"/>
      <c r="P20" s="1283"/>
      <c r="Q20" s="1283"/>
      <c r="R20" s="1283"/>
      <c r="S20" s="1283"/>
      <c r="T20" s="1283"/>
      <c r="U20" s="1283"/>
      <c r="V20" s="1283"/>
      <c r="W20" s="599" t="s">
        <v>600</v>
      </c>
      <c r="Y20" s="558"/>
      <c r="Z20" s="558" t="str">
        <f t="shared" si="0"/>
        <v xml:space="preserve">Наименование системы теплоснабжения </v>
      </c>
      <c r="AA20" s="558"/>
      <c r="AB20" s="558"/>
    </row>
    <row r="21" spans="1:28" ht="22.5">
      <c r="A21" s="1282"/>
      <c r="B21" s="1282"/>
      <c r="C21" s="1282"/>
      <c r="D21" s="1282">
        <v>1</v>
      </c>
      <c r="E21" s="797"/>
      <c r="F21" s="797"/>
      <c r="G21" s="797"/>
      <c r="H21" s="797"/>
      <c r="I21" s="799"/>
      <c r="J21" s="791"/>
      <c r="K21" s="794"/>
      <c r="L21" s="562" t="str">
        <f>mergeValue(A21)&amp;"."&amp;mergeValue(B21)&amp;"."&amp;mergeValue(C21)&amp;"."&amp;mergeValue(D21)</f>
        <v>1.1.1.1</v>
      </c>
      <c r="M21" s="518" t="s">
        <v>21</v>
      </c>
      <c r="N21" s="615"/>
      <c r="O21" s="1283"/>
      <c r="P21" s="1283"/>
      <c r="Q21" s="1283"/>
      <c r="R21" s="1283"/>
      <c r="S21" s="1283"/>
      <c r="T21" s="1283"/>
      <c r="U21" s="1283"/>
      <c r="V21" s="1283"/>
      <c r="W21" s="599" t="s">
        <v>601</v>
      </c>
      <c r="Y21" s="558"/>
      <c r="Z21" s="558" t="str">
        <f t="shared" si="0"/>
        <v xml:space="preserve">Источник тепловой энергии  </v>
      </c>
      <c r="AA21" s="558"/>
      <c r="AB21" s="558"/>
    </row>
    <row r="22" spans="1:28" ht="78.75">
      <c r="A22" s="1282"/>
      <c r="B22" s="1282"/>
      <c r="C22" s="1282"/>
      <c r="D22" s="1282"/>
      <c r="E22" s="1282">
        <v>1</v>
      </c>
      <c r="F22" s="797"/>
      <c r="G22" s="797"/>
      <c r="H22" s="795">
        <v>1</v>
      </c>
      <c r="I22" s="1282">
        <v>1</v>
      </c>
      <c r="J22" s="797"/>
      <c r="K22" s="802"/>
      <c r="L22" s="562" t="str">
        <f>mergeValue(A22)&amp;"."&amp;mergeValue(B22)&amp;"."&amp;mergeValue(C22)&amp;"."&amp;mergeValue(D22)&amp;"."&amp;mergeValue(E22)</f>
        <v>1.1.1.1.1</v>
      </c>
      <c r="M22" s="524" t="s">
        <v>8</v>
      </c>
      <c r="N22" s="615"/>
      <c r="O22" s="1284"/>
      <c r="P22" s="1284"/>
      <c r="Q22" s="1284"/>
      <c r="R22" s="1284"/>
      <c r="S22" s="1284"/>
      <c r="T22" s="1284"/>
      <c r="U22" s="1284"/>
      <c r="V22" s="1284"/>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2"/>
      <c r="B23" s="1282"/>
      <c r="C23" s="1282"/>
      <c r="D23" s="1282"/>
      <c r="E23" s="1282"/>
      <c r="F23" s="1282">
        <v>1</v>
      </c>
      <c r="G23" s="795"/>
      <c r="H23" s="795"/>
      <c r="I23" s="1282"/>
      <c r="J23" s="1282">
        <v>1</v>
      </c>
      <c r="K23" s="803"/>
      <c r="L23" s="562" t="str">
        <f>mergeValue(A23)&amp;"."&amp;mergeValue(B23)&amp;"."&amp;mergeValue(C23)&amp;"."&amp;mergeValue(D23)&amp;"."&amp;mergeValue(E23)&amp;"."&amp;mergeValue(F23)</f>
        <v>1.1.1.1.1.1</v>
      </c>
      <c r="M23" s="525" t="s">
        <v>9</v>
      </c>
      <c r="N23" s="615"/>
      <c r="O23" s="1285"/>
      <c r="P23" s="1286"/>
      <c r="Q23" s="1286"/>
      <c r="R23" s="1286"/>
      <c r="S23" s="1286"/>
      <c r="T23" s="1286"/>
      <c r="U23" s="1286"/>
      <c r="V23" s="1287"/>
      <c r="W23" s="599" t="s">
        <v>720</v>
      </c>
      <c r="Y23" s="558"/>
      <c r="Z23" s="558" t="str">
        <f t="shared" si="0"/>
        <v>Группа потребителей</v>
      </c>
      <c r="AA23" s="558"/>
      <c r="AB23" s="558"/>
    </row>
    <row r="24" spans="1:28" ht="122.1" customHeight="1">
      <c r="A24" s="1282"/>
      <c r="B24" s="1282"/>
      <c r="C24" s="1282"/>
      <c r="D24" s="1282"/>
      <c r="E24" s="1282"/>
      <c r="F24" s="1282"/>
      <c r="G24" s="795">
        <v>1</v>
      </c>
      <c r="H24" s="795"/>
      <c r="I24" s="1282"/>
      <c r="J24" s="1282"/>
      <c r="K24" s="803">
        <v>1</v>
      </c>
      <c r="L24" s="562" t="str">
        <f>mergeValue(A24)&amp;"."&amp;mergeValue(B24)&amp;"."&amp;mergeValue(C24)&amp;"."&amp;mergeValue(D24)&amp;"."&amp;mergeValue(E24)&amp;"."&amp;mergeValue(F24)&amp;"."&amp;mergeValue(G24)</f>
        <v>1.1.1.1.1.1.1</v>
      </c>
      <c r="M24" s="1090"/>
      <c r="N24" s="615"/>
      <c r="O24" s="532"/>
      <c r="P24" s="532"/>
      <c r="Q24" s="1040"/>
      <c r="R24" s="1288"/>
      <c r="S24" s="1290" t="s">
        <v>83</v>
      </c>
      <c r="T24" s="1289"/>
      <c r="U24" s="1290" t="s">
        <v>84</v>
      </c>
      <c r="V24" s="532"/>
      <c r="W24" s="1300" t="s">
        <v>721</v>
      </c>
      <c r="X24" s="554" t="str">
        <f>strCheckDate(O25:V25)</f>
        <v/>
      </c>
      <c r="Y24" s="558"/>
      <c r="Z24" s="558" t="str">
        <f t="shared" si="0"/>
        <v/>
      </c>
      <c r="AA24" s="558"/>
      <c r="AB24" s="558"/>
    </row>
    <row r="25" spans="1:28" ht="11.25" hidden="1">
      <c r="A25" s="1282"/>
      <c r="B25" s="1282"/>
      <c r="C25" s="1282"/>
      <c r="D25" s="1282"/>
      <c r="E25" s="1282"/>
      <c r="F25" s="1282"/>
      <c r="G25" s="795"/>
      <c r="H25" s="795"/>
      <c r="I25" s="1282"/>
      <c r="J25" s="1282"/>
      <c r="K25" s="803"/>
      <c r="L25" s="569"/>
      <c r="M25" s="615"/>
      <c r="N25" s="615"/>
      <c r="O25" s="532"/>
      <c r="P25" s="532"/>
      <c r="Q25" s="553" t="str">
        <f>R24&amp;"-"&amp;T24</f>
        <v>-</v>
      </c>
      <c r="R25" s="1289"/>
      <c r="S25" s="1290"/>
      <c r="T25" s="1289"/>
      <c r="U25" s="1290"/>
      <c r="V25" s="532"/>
      <c r="W25" s="1301"/>
      <c r="Y25" s="558"/>
      <c r="Z25" s="558" t="str">
        <f t="shared" si="0"/>
        <v/>
      </c>
      <c r="AA25" s="558"/>
      <c r="AB25" s="558"/>
    </row>
    <row r="26" spans="1:28" ht="15" customHeight="1">
      <c r="A26" s="1282"/>
      <c r="B26" s="1282"/>
      <c r="C26" s="1282"/>
      <c r="D26" s="1282"/>
      <c r="E26" s="1282"/>
      <c r="F26" s="1282"/>
      <c r="G26" s="797"/>
      <c r="H26" s="795"/>
      <c r="I26" s="1282"/>
      <c r="J26" s="1282"/>
      <c r="K26" s="802"/>
      <c r="L26" s="508"/>
      <c r="M26" s="527" t="s">
        <v>24</v>
      </c>
      <c r="N26" s="534"/>
      <c r="O26" s="534"/>
      <c r="P26" s="534"/>
      <c r="Q26" s="534"/>
      <c r="R26" s="534"/>
      <c r="S26" s="534"/>
      <c r="T26" s="534"/>
      <c r="U26" s="534"/>
      <c r="V26" s="530"/>
      <c r="W26" s="1302"/>
      <c r="Y26" s="558"/>
      <c r="Z26" s="558" t="str">
        <f t="shared" si="0"/>
        <v>Добавить вид теплоносителя (параметры теплоносителя)</v>
      </c>
      <c r="AA26" s="558"/>
      <c r="AB26" s="558"/>
    </row>
    <row r="27" spans="1:28" ht="15" customHeight="1">
      <c r="A27" s="1282"/>
      <c r="B27" s="1282"/>
      <c r="C27" s="1282"/>
      <c r="D27" s="1282"/>
      <c r="E27" s="1282"/>
      <c r="F27" s="797"/>
      <c r="G27" s="797"/>
      <c r="H27" s="795"/>
      <c r="I27" s="1282"/>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2"/>
      <c r="B28" s="1282"/>
      <c r="C28" s="1282"/>
      <c r="D28" s="1282"/>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2"/>
      <c r="B29" s="1282"/>
      <c r="C29" s="1282"/>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2"/>
      <c r="B30" s="1282"/>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2"/>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23" ht="89.25" customHeight="1">
      <c r="L34" s="1">
        <v>1</v>
      </c>
      <c r="M34" s="1275" t="s">
        <v>722</v>
      </c>
      <c r="N34" s="1275"/>
      <c r="O34" s="1275"/>
      <c r="P34" s="1275"/>
      <c r="Q34" s="1275"/>
      <c r="R34" s="1275"/>
      <c r="S34" s="1275"/>
      <c r="T34" s="1275"/>
      <c r="U34" s="1275"/>
      <c r="V34" s="1275"/>
      <c r="W34" s="1275"/>
    </row>
  </sheetData>
  <sheetProtection algorithmName="SHA-512" hashValue="WvVAcovrQxQOPBhkvlTdcb9STKoCfZdzEAGL4DSGAwwLmUXbGNlds7485FqtXm325ESksmowIxgJzHfeP5Io8w==" saltValue="ApZPoMiXgL3FJ/+ZTLxWmg==" spinCount="100000" sheet="1" objects="1" scenarios="1" formatColumns="0" formatRows="0"/>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6f1b858-f07b-4b1d-bff0-edfe5484b62d}">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4f7d0d-7702-49e4-9571-a13bd2c4b54e}">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48</v>
      </c>
    </row>
    <row r="2" spans="6:9" ht="22.5">
      <c r="F2" s="1276" t="s">
        <v>470</v>
      </c>
      <c r="G2" s="1277"/>
      <c r="H2" s="1278"/>
      <c r="I2" s="407"/>
    </row>
    <row r="3" ht="3" customHeight="1"/>
    <row r="4" spans="1:20" s="182" customFormat="1" ht="11.25">
      <c r="A4" s="206"/>
      <c r="B4" s="206"/>
      <c r="C4" s="206"/>
      <c r="D4" s="206"/>
      <c r="F4" s="1239" t="s">
        <v>445</v>
      </c>
      <c r="G4" s="1239"/>
      <c r="H4" s="1239"/>
      <c r="I4" s="1279"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30.01.2022</v>
      </c>
      <c r="I7" s="188" t="s">
        <v>472</v>
      </c>
      <c r="J7" s="312"/>
      <c r="K7" s="206"/>
      <c r="L7" s="206"/>
      <c r="M7" s="206"/>
      <c r="N7" s="206"/>
      <c r="O7" s="206"/>
      <c r="P7" s="206"/>
      <c r="Q7" s="206"/>
      <c r="R7" s="206"/>
      <c r="S7" s="206"/>
      <c r="T7" s="206"/>
    </row>
    <row r="8" spans="1:20" s="182" customFormat="1" ht="45">
      <c r="A8" s="1280">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80"/>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80"/>
      <c r="B12" s="1280"/>
      <c r="C12" s="1280">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"4."&amp;mergeValue(A13)&amp;"."&amp;mergeValue(B13)&amp;"."&amp;mergeValue(C13)&amp;"."&amp;mergeValue(D13)</f>
        <v>4.1.1.1.1</v>
      </c>
      <c r="G13" s="392" t="s">
        <v>477</v>
      </c>
      <c r="H13" s="297"/>
      <c r="I13" s="1281" t="s">
        <v>569</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281"/>
      <c r="J14" s="312"/>
      <c r="K14" s="206"/>
      <c r="L14" s="206"/>
      <c r="M14" s="206"/>
      <c r="N14" s="206"/>
      <c r="O14" s="206"/>
      <c r="P14" s="206"/>
      <c r="Q14" s="206"/>
      <c r="R14" s="206"/>
      <c r="S14" s="206"/>
      <c r="T14" s="206"/>
    </row>
    <row r="15" spans="1:20" s="182" customFormat="1" ht="18.75">
      <c r="A15" s="1280"/>
      <c r="B15" s="1280"/>
      <c r="C15" s="321"/>
      <c r="D15" s="321"/>
      <c r="F15" s="393"/>
      <c r="G15" s="187" t="s">
        <v>401</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algorithmName="SHA-512" hashValue="GvVFqEYhIsKcTmzwtG6R5p6PYcGQ9fsHFkoCXriHOUS5NvnbbCxWXufrcQRQQ/RPeuSS0LIO9jLuzWDJDfM1lg==" saltValue="5VZZWdOgiSQH2EQbUauKu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80</vt:i4>
      </vt:variant>
    </vt:vector>
  </HeadingPairs>
  <TitlesOfParts>
    <vt:vector size="80"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1.0.1 | Форма 4.10.1</vt:lpstr>
      <vt:lpstr>Форма 4.10.1</vt:lpstr>
      <vt:lpstr>Форма 1.0.2</vt:lpstr>
      <vt:lpstr>Сведения об изменении</vt:lpstr>
      <vt:lpstr>Комментарии</vt:lpstr>
      <vt:lpstr>Проверка</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2022-06-13T05:27:22Z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