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сайт\"/>
    </mc:Choice>
  </mc:AlternateContent>
  <bookViews>
    <workbookView xWindow="0" yWindow="0" windowWidth="28800" windowHeight="12435" tabRatio="903" firstSheet="1" activeTab="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r:id="rId13"/>
    <sheet name="Форма 4.10.2 | Т-ТЭ | потр" sheetId="642"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state="veryHidden" r:id="rId23"/>
    <sheet name="Форма 4.10.3 | Т-передача ТЭ" sheetId="629" state="veryHidden"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потр'!$M$18:$AY$32</definedName>
    <definedName name="checkCell_List06_13_double_date">'Форма 4.10.2 | Т-ТЭ | потр'!$AZ$18:$AZ$32</definedName>
    <definedName name="checkCell_List06_13_unique_t">'Форма 4.10.2 | Т-ТЭ | потр'!$M$18:$M$32</definedName>
    <definedName name="checkCell_List06_13_unique_t1">'Форма 4.10.2 | Т-ТЭ | потр'!$BA$18:$BA$32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et_union_hor!$O$238:$AX$243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et_union_hor!$AX$238:$AX$251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потр'!$AX$18:$AX$32</definedName>
    <definedName name="List06_13_note">'Форма 4.10.2 | Т-ТЭ | потр'!$AY$18:$AY$32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потр'!$AX$13:$AX$32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<sst xmlns="http://schemas.openxmlformats.org/spreadsheetml/2006/main" count="7166" uniqueCount="3103">
  <si>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</si>
  <si>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</si>
  <si>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</si>
  <si>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</si>
  <si>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</si>
  <si>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</si>
  <si>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</si>
  <si>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</si>
  <si>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</si>
  <si>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</si>
  <si>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</si>
  <si>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</si>
  <si>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</si>
  <si>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</si>
  <si>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</si>
  <si>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</si>
  <si>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</si>
  <si>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</si>
  <si>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</si>
  <si>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</si>
  <si>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</si>
  <si>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</si>
  <si>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</si>
  <si>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</si>
  <si>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</si>
  <si>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</si>
  <si>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</si>
  <si>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</si>
  <si>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</si>
  <si>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</si>
  <si>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</si>
  <si>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</si>
  <si>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</si>
  <si>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</si>
  <si>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</si>
  <si>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</si>
  <si>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</si>
  <si>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</si>
  <si>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</si>
  <si>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</si>
  <si>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</si>
  <si>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</si>
  <si>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</si>
  <si>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</si>
  <si>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</si>
  <si>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</si>
  <si>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</si>
  <si>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</si>
  <si>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</si>
  <si>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</si>
  <si>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</si>
  <si>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</si>
  <si>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</si>
  <si>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</si>
  <si>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</si>
  <si>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</si>
  <si>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</si>
  <si>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</si>
  <si>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</si>
  <si>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</si>
  <si>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</si>
  <si>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</si>
  <si>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</si>
  <si>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</si>
  <si>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</si>
  <si>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</si>
  <si>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</si>
  <si>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</si>
  <si>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</si>
  <si>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</si>
  <si>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</si>
  <si>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</si>
  <si>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</si>
  <si>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</si>
  <si>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</si>
  <si>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</si>
  <si>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</si>
  <si>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</si>
  <si>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</si>
  <si>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</si>
  <si>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</si>
  <si>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</si>
  <si>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</si>
  <si>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</si>
  <si>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</si>
  <si>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</si>
  <si>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</si>
  <si>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</si>
  <si>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</si>
  <si>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</si>
  <si>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</si>
  <si>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</si>
  <si>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</si>
  <si>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</si>
  <si>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</si>
  <si>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</si>
  <si>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</si>
  <si>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</si>
  <si>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</si>
  <si>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</si>
  <si>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</si>
  <si>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</si>
  <si>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</si>
  <si>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</si>
  <si>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</si>
  <si>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</si>
  <si>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</si>
  <si>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</si>
  <si>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</si>
  <si>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</si>
  <si>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</si>
  <si>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</si>
  <si>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</si>
  <si>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</si>
  <si>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</si>
  <si>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</si>
  <si>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</si>
  <si>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</si>
  <si>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</si>
  <si>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</si>
  <si>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</si>
  <si>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</si>
  <si>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</si>
  <si>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</si>
  <si>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</si>
  <si>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</si>
  <si>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</si>
  <si>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</si>
  <si>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</si>
  <si>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</si>
  <si>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</si>
  <si>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</si>
  <si>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</si>
  <si>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</si>
  <si>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</si>
  <si>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</si>
  <si>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</si>
  <si>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</si>
  <si>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</si>
  <si>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</si>
  <si>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</si>
  <si>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</si>
  <si>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</si>
  <si>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</si>
  <si>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</si>
  <si>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</si>
  <si>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</si>
  <si>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</si>
  <si>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</si>
  <si>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</si>
  <si>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</si>
  <si>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</si>
  <si>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</si>
  <si>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</si>
  <si>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</si>
  <si>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</si>
  <si>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</si>
  <si>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</si>
  <si>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</si>
  <si>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</si>
  <si>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</si>
  <si>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</si>
  <si>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</si>
  <si>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</si>
  <si>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</si>
  <si>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</si>
  <si>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</si>
  <si>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</si>
  <si>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</si>
  <si>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</si>
  <si>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</si>
  <si>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</si>
  <si>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</si>
  <si>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</si>
  <si>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</si>
  <si>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</si>
  <si>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</si>
  <si>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</si>
  <si>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</si>
  <si>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</si>
  <si>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</si>
  <si>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</si>
  <si>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</si>
  <si>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</si>
  <si>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</si>
  <si>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</si>
  <si>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</si>
  <si>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</si>
  <si>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</si>
  <si>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</si>
  <si>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</si>
  <si>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</si>
  <si>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</si>
  <si>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</si>
  <si>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</si>
  <si>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</si>
  <si>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</si>
  <si>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</si>
  <si>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</si>
  <si>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</si>
  <si>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</si>
  <si>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</si>
  <si>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</si>
  <si>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</si>
  <si>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</si>
  <si>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</si>
  <si>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</si>
  <si>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</si>
  <si>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</si>
  <si>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</si>
  <si>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</si>
  <si>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</si>
  <si>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</si>
  <si>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</si>
  <si>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</si>
  <si>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</si>
  <si>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</si>
  <si>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</si>
  <si>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</si>
  <si>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</si>
  <si>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</si>
  <si>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</si>
  <si>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</si>
  <si>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</si>
  <si>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</si>
  <si>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</si>
  <si>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</si>
  <si>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</si>
  <si>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</si>
  <si>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</si>
  <si>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</si>
  <si>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</si>
  <si>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</si>
  <si>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</si>
  <si>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</si>
  <si>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</si>
  <si>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</si>
  <si>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</si>
  <si>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</si>
  <si>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</si>
  <si>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</si>
  <si>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</si>
  <si>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</si>
  <si>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</si>
  <si>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</si>
  <si>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</si>
  <si>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</si>
  <si>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</si>
  <si>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</si>
  <si>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</si>
  <si>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</si>
  <si>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</si>
  <si>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</si>
  <si>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</si>
  <si>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</si>
  <si>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</si>
  <si>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</si>
  <si>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</si>
  <si>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</si>
  <si>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</si>
  <si>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</si>
  <si>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</si>
  <si>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</si>
  <si>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</si>
  <si>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</si>
  <si>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</si>
  <si>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</si>
  <si>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</si>
  <si>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</si>
  <si>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</si>
  <si>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</si>
  <si>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</si>
  <si>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</si>
  <si>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</si>
  <si>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</si>
  <si>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</si>
  <si>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</si>
  <si>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</si>
  <si>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</si>
  <si>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</si>
  <si>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</si>
  <si>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</si>
  <si>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</si>
  <si>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</si>
  <si>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</si>
  <si>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</si>
  <si>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</si>
  <si>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</si>
  <si>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</si>
  <si>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</si>
  <si>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</si>
  <si>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</si>
  <si>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</si>
  <si>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</si>
  <si>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</si>
  <si>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</si>
  <si>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</si>
  <si>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</si>
  <si>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</si>
  <si>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</si>
  <si>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</si>
  <si>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</si>
  <si>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</si>
  <si>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</si>
  <si>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</si>
  <si>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</si>
  <si>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</si>
  <si>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</si>
  <si>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</si>
  <si>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</si>
  <si>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</si>
  <si>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</si>
  <si>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</si>
  <si>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</si>
  <si>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</si>
  <si>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</si>
  <si>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</si>
  <si>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</si>
  <si>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</si>
  <si>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</si>
  <si>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</si>
  <si>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</si>
  <si>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</si>
  <si>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</si>
  <si>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</si>
  <si>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</si>
  <si>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</si>
  <si>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</si>
  <si>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</si>
  <si>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</si>
  <si>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</si>
  <si>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</si>
  <si>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</si>
  <si>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</si>
  <si>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</si>
  <si>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</si>
  <si>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</si>
  <si>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</si>
  <si>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</si>
  <si>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</si>
  <si>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</si>
  <si>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</si>
  <si>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</si>
  <si>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</si>
  <si>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</si>
  <si>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</si>
  <si>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</si>
  <si>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</si>
  <si>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</si>
  <si>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</si>
  <si>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</si>
  <si>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</si>
  <si>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</si>
  <si>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</si>
  <si>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</si>
  <si>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</si>
  <si>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</si>
  <si>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</si>
  <si>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</si>
  <si>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</si>
  <si>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</si>
  <si>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</si>
  <si>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</si>
  <si>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</si>
  <si>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</si>
  <si>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</si>
  <si>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</si>
  <si>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</si>
  <si>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</si>
  <si>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</si>
  <si>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</si>
  <si>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</si>
  <si>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</si>
  <si>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</si>
  <si>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</si>
  <si>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</si>
  <si>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</si>
  <si>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</si>
  <si>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</si>
  <si>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</si>
  <si>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</si>
  <si>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</si>
  <si>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</si>
  <si>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</si>
  <si>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</si>
  <si>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</si>
  <si>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</si>
  <si>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</si>
  <si>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</si>
  <si>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</si>
  <si>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</si>
  <si>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</si>
  <si>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</si>
  <si>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</si>
  <si>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</si>
  <si>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</si>
  <si>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</si>
  <si>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</si>
  <si>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</si>
  <si>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</si>
  <si>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</si>
  <si>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</si>
  <si>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</si>
  <si>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</si>
  <si>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</si>
  <si>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</si>
  <si>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</si>
  <si>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</si>
  <si>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</si>
  <si>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</si>
  <si>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</si>
  <si>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</si>
  <si>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</si>
  <si>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</si>
  <si>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</si>
  <si>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</si>
  <si>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</si>
  <si>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</si>
  <si>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</si>
  <si>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</si>
  <si>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</si>
  <si>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</si>
  <si>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</si>
  <si>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</si>
  <si>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</si>
  <si>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</si>
  <si>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</si>
  <si>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</si>
  <si>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</si>
  <si>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</si>
  <si>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</si>
  <si>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</si>
  <si>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</si>
  <si>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</si>
  <si>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</si>
  <si>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</si>
  <si>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</si>
  <si>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</si>
  <si>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</si>
  <si>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</si>
  <si>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</si>
  <si>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</si>
  <si>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</si>
  <si>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</si>
  <si>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</si>
  <si>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</si>
  <si>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</si>
  <si>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</si>
  <si>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</si>
  <si>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</si>
  <si>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</si>
  <si>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</si>
  <si>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</si>
  <si>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</si>
  <si>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</si>
  <si>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</si>
  <si>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</si>
  <si>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</si>
  <si>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</si>
  <si>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</si>
  <si>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</si>
  <si>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</si>
  <si>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</si>
  <si>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</si>
  <si>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</si>
  <si>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</si>
  <si>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</si>
  <si>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</si>
  <si>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</si>
  <si>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</si>
  <si>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</si>
  <si>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</si>
  <si>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</si>
  <si>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</si>
  <si>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</si>
  <si>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</si>
  <si>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</si>
  <si>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</si>
  <si>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</si>
  <si>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</si>
  <si>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</si>
  <si>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</si>
  <si>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</si>
  <si>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</si>
  <si>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</si>
  <si>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</si>
  <si>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</si>
  <si>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</si>
  <si>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</si>
  <si>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</si>
  <si>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</si>
  <si>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</si>
  <si>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</si>
  <si>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</si>
  <si>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</si>
  <si>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</si>
  <si>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</si>
  <si>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</si>
  <si>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</si>
  <si>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</si>
  <si>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</si>
  <si>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</si>
  <si>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</si>
  <si>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</si>
  <si>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</si>
  <si>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</si>
  <si>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</si>
  <si>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</si>
  <si>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</si>
  <si>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</si>
  <si>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</si>
  <si>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</si>
  <si>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</si>
  <si>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</si>
  <si>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</si>
  <si>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</si>
  <si>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</si>
  <si>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</si>
  <si>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</si>
  <si>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</si>
  <si>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</si>
  <si>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</si>
  <si>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</si>
  <si>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</si>
  <si>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</si>
  <si>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</si>
  <si>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</si>
  <si>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</si>
  <si>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</si>
  <si>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</si>
  <si>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</si>
  <si>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</si>
  <si>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</si>
  <si>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</si>
  <si>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</si>
  <si>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</si>
  <si>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</si>
  <si>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</si>
  <si>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</si>
  <si>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</si>
  <si>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</si>
  <si>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</si>
  <si>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</si>
  <si>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</si>
  <si>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</si>
  <si>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</si>
  <si>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</si>
  <si>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</si>
  <si>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</si>
  <si>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</si>
  <si>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</si>
  <si>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</si>
  <si>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</si>
  <si>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</si>
  <si>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</si>
  <si>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</si>
  <si>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</si>
  <si>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</si>
  <si>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</si>
  <si>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</si>
  <si>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</si>
  <si>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</si>
  <si>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</si>
  <si>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</si>
  <si>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</si>
  <si>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</si>
  <si>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</si>
  <si>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</si>
  <si>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</si>
  <si>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</si>
  <si>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</si>
  <si>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</si>
  <si>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</si>
  <si>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</si>
  <si>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</si>
  <si>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</si>
  <si>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</si>
  <si>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</si>
  <si>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</si>
  <si>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</si>
  <si>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</si>
  <si>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</si>
  <si>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</si>
  <si>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</si>
  <si>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</si>
  <si>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</si>
  <si>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</si>
  <si>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</si>
  <si>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</si>
  <si>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</si>
  <si>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</si>
  <si>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</si>
  <si>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</si>
  <si>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</si>
  <si>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</si>
  <si>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</si>
  <si>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</si>
  <si>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</si>
  <si>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</si>
  <si>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</si>
  <si>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</si>
  <si>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</si>
  <si>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</si>
  <si>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</si>
  <si>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</si>
  <si>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</si>
  <si>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</si>
  <si>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</si>
  <si>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</si>
  <si>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</si>
  <si>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</si>
  <si>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</si>
  <si>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</si>
  <si>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</si>
  <si>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</si>
  <si>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</si>
  <si>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</si>
  <si>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</si>
  <si>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</si>
  <si>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</si>
  <si>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</si>
  <si>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</si>
  <si>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</si>
  <si>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</si>
  <si>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</si>
  <si>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</si>
  <si>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</si>
  <si>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</si>
  <si>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</si>
  <si>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</si>
  <si>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</si>
  <si>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</si>
  <si>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</si>
  <si>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</si>
  <si>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</si>
  <si>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</si>
  <si>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</si>
  <si>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</si>
  <si>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</si>
  <si>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</si>
  <si>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</si>
  <si>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</si>
  <si>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</si>
  <si>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</si>
  <si>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</si>
  <si>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</si>
  <si>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</si>
  <si>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</si>
  <si>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</si>
  <si>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</si>
  <si>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</si>
  <si>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</si>
  <si>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</si>
  <si>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</si>
  <si>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</si>
  <si>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</si>
  <si>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</si>
  <si>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</si>
  <si>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</si>
  <si>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</si>
  <si>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</si>
  <si>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</si>
  <si>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</si>
  <si>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</si>
  <si>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</si>
  <si>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</si>
  <si>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</si>
  <si>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</si>
  <si>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</si>
  <si>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</si>
  <si>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</si>
  <si>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</si>
  <si>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</si>
  <si>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</si>
  <si>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</si>
  <si>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</si>
  <si>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</si>
  <si>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</si>
  <si>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</si>
  <si>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</si>
  <si>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</si>
  <si>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</si>
  <si>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</si>
  <si>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</si>
  <si>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</si>
  <si>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</si>
  <si>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</si>
  <si>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</si>
  <si>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</si>
  <si>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</si>
  <si>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</si>
  <si>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</si>
  <si>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</si>
  <si>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</si>
  <si>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</si>
  <si>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</si>
  <si>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</si>
  <si>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</si>
  <si>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</si>
  <si>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</si>
  <si>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</si>
  <si>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</si>
  <si>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</si>
  <si>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</si>
  <si>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</si>
  <si>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</si>
  <si>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</si>
  <si>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</si>
  <si>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</si>
  <si>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</si>
  <si>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</si>
  <si>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</si>
  <si>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</si>
  <si>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</si>
  <si>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</si>
  <si>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</si>
  <si>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</si>
  <si>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</si>
  <si>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</si>
  <si>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</si>
  <si>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</si>
  <si>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</si>
  <si>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</si>
  <si>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</si>
  <si>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</si>
  <si>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</si>
  <si>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</si>
  <si>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</si>
  <si>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</si>
  <si>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</si>
  <si>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</si>
  <si>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</si>
  <si>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</si>
  <si>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</si>
  <si>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</si>
  <si>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</si>
  <si>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</si>
  <si>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</si>
  <si>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</si>
  <si>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</si>
  <si>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</si>
  <si>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</si>
  <si>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</si>
  <si>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</si>
  <si>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</si>
  <si>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</si>
  <si>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</si>
  <si>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</si>
  <si>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</si>
  <si>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</si>
  <si>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</si>
  <si>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</si>
  <si>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</si>
  <si>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</si>
  <si>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</si>
  <si>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</si>
  <si>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</si>
  <si>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</si>
  <si>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</si>
  <si>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</si>
  <si>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</si>
  <si>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</si>
  <si>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</si>
  <si>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</si>
  <si>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C:\Users\mochns\Documents\Рабочая папка с июня 2012 г\Шаблон 2020 г\FAS.JKH.INFO.REQUEST.WARM.BKP..xlsb</t>
  </si>
  <si>
    <t>Сохранение файла резервной копии: C:\Users\mochns\Desktop\FAS.JKH.INFO.REQUEST.WARM..BKP..xlsb</t>
  </si>
  <si>
    <t>Резервная копия создана: C:\Users\mochns\Desktop\FAS.JKH.INFO.REQUEST.WARM..BKP..xlsb</t>
  </si>
  <si>
    <t>Создание книги для установки обновлений...</t>
  </si>
  <si>
    <t>Файл обновления загружен: C:\Users\mochns\Desktop\UPDATE.FAS.JKH.OPEN.INFO.REQUEST.WARM.TO.1.0.2.65.xls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</si>
  <si>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</si>
  <si>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</si>
  <si>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</si>
  <si>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FAS.JKH.INFO.REQUEST.WARM..xlsb сохранен под именем 'FAS.JKH.INFO.REQUEST.WARM.(v1.0.2).xlsb'</t>
  </si>
  <si>
    <t>Нет доступных обновлений для отчёта с кодом FAS.JKH.OPEN.INFO.REQUEST.WARM!</t>
  </si>
  <si>
    <t>10.09.2021</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</si>
  <si>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</si>
  <si>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</si>
  <si>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</si>
  <si>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</si>
  <si>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</si>
  <si>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</si>
  <si>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</si>
  <si>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</si>
  <si>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</si>
  <si>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</si>
  <si>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</si>
  <si>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</si>
  <si>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</si>
  <si>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</si>
  <si>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</si>
  <si>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</si>
  <si>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</si>
  <si>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</si>
  <si>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</si>
  <si>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</si>
  <si>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</si>
  <si>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</si>
  <si>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</si>
  <si>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</si>
  <si>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</si>
  <si>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</si>
  <si>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</si>
  <si>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</si>
  <si>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</si>
  <si>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</si>
  <si>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</si>
  <si>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</si>
  <si>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</si>
  <si>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</si>
  <si>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</si>
  <si>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</si>
  <si>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</si>
  <si>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</si>
  <si>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</si>
  <si>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</si>
  <si>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</si>
  <si>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</si>
  <si>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</si>
  <si>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</si>
  <si>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</si>
  <si>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</si>
  <si>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</si>
  <si>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</si>
  <si>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</si>
  <si>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</si>
  <si>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</si>
  <si>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</si>
  <si>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</si>
  <si>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</si>
  <si>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</si>
  <si>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</si>
  <si>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</si>
  <si>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</si>
  <si>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</si>
  <si>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</si>
  <si>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</si>
  <si>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</si>
  <si>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</si>
  <si>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</si>
  <si>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</si>
  <si>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</si>
  <si>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</si>
  <si>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</si>
  <si>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</si>
  <si>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</si>
  <si>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</si>
  <si>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</si>
  <si>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</si>
  <si>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</si>
  <si>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</si>
  <si>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</si>
  <si>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</si>
  <si>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</si>
  <si>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</si>
  <si>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</si>
  <si>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</si>
  <si>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</si>
  <si>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</si>
  <si>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</si>
  <si>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</si>
  <si>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</si>
  <si>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</si>
  <si>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</si>
  <si>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</si>
  <si>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</si>
  <si>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</si>
  <si>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</si>
  <si>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</si>
  <si>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</si>
  <si>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</si>
  <si>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</si>
  <si>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</si>
  <si>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</si>
  <si>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</si>
  <si>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</si>
  <si>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</si>
  <si>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</si>
  <si>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</si>
  <si>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</si>
  <si>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</si>
  <si>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</si>
  <si>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</si>
  <si>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</si>
  <si>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</si>
  <si>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</si>
  <si>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</si>
  <si>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</si>
  <si>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</si>
  <si>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</si>
  <si>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</si>
  <si>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</si>
  <si>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</si>
  <si>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</si>
  <si>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</si>
  <si>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</si>
  <si>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</si>
  <si>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</si>
  <si>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</si>
  <si>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</si>
  <si>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</si>
  <si>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</si>
  <si>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</si>
  <si>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</si>
  <si>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</si>
  <si>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</si>
  <si>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</si>
  <si>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</si>
  <si>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</si>
  <si>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</si>
  <si>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</si>
  <si>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</si>
  <si>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</si>
  <si>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</si>
  <si>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</si>
  <si>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</si>
  <si>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</si>
  <si>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</si>
  <si>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</si>
  <si>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</si>
  <si>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</si>
  <si>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</si>
  <si>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</si>
  <si>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</si>
  <si>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</si>
  <si>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</si>
  <si>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</si>
  <si>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</si>
  <si>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</si>
  <si>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</si>
  <si>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</si>
  <si>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</si>
  <si>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</si>
  <si>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</si>
  <si>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</si>
  <si>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</si>
  <si>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</si>
  <si>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</si>
  <si>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</si>
  <si>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</si>
  <si>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</si>
  <si>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</si>
  <si>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</si>
  <si>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</si>
  <si>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</si>
  <si>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</si>
  <si>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</si>
  <si>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</si>
  <si>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</si>
  <si>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</si>
  <si>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</si>
  <si>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</si>
  <si>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</si>
  <si>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</si>
  <si>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</si>
  <si>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</si>
  <si>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</si>
  <si>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</si>
  <si>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</si>
  <si>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</si>
  <si>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</si>
  <si>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</si>
  <si>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</si>
  <si>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</si>
  <si>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</si>
  <si>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</si>
  <si>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</si>
  <si>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</si>
  <si>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</si>
  <si>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</si>
  <si>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</si>
  <si>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</si>
  <si>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</si>
  <si>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</si>
  <si>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</si>
  <si>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</si>
  <si>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</si>
  <si>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</si>
  <si>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</si>
  <si>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</si>
  <si>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</si>
  <si>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</si>
  <si>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</si>
  <si>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</si>
  <si>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</si>
  <si>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</si>
  <si>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</si>
  <si>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</si>
  <si>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</si>
  <si>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</si>
  <si>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</si>
  <si>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</si>
  <si>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</si>
  <si>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</si>
  <si>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</si>
  <si>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</si>
  <si>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</si>
  <si>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</si>
  <si>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</si>
  <si>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</si>
  <si>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</si>
  <si>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</si>
  <si>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</si>
  <si>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</si>
  <si>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</si>
  <si>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</si>
  <si>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</si>
  <si>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</si>
  <si>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</si>
  <si>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</si>
  <si>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</si>
  <si>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</si>
  <si>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</si>
  <si>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</si>
  <si>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</si>
  <si>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</si>
  <si>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</si>
  <si>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</si>
  <si>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</si>
  <si>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</si>
  <si>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</si>
  <si>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</si>
  <si>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</si>
  <si>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</si>
  <si>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</si>
  <si>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</si>
  <si>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</si>
  <si>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26359616</t>
  </si>
  <si>
    <t>АО "Птицефабрика "Первоуральская", г.Первоуральск</t>
  </si>
  <si>
    <t>6625064295</t>
  </si>
  <si>
    <t>668401001</t>
  </si>
  <si>
    <t>26838066</t>
  </si>
  <si>
    <t>АО "РЭУ"</t>
  </si>
  <si>
    <t>7714783092</t>
  </si>
  <si>
    <t>30943132</t>
  </si>
  <si>
    <t>АО «ОЭЗ «Титановая долина», г. Екатеринбург</t>
  </si>
  <si>
    <t>6670376352</t>
  </si>
  <si>
    <t>668501001</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</si>
  <si>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</si>
  <si>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</si>
  <si>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</si>
  <si>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</si>
  <si>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</si>
  <si>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</si>
  <si>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</si>
  <si>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</si>
  <si>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</si>
  <si>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</si>
  <si>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</si>
  <si>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</si>
  <si>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</si>
  <si>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</si>
  <si>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</si>
  <si>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</si>
  <si>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</si>
  <si>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</si>
  <si>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</si>
  <si>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</si>
  <si>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</si>
  <si>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</si>
  <si>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</si>
  <si>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</si>
  <si>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</si>
  <si>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</si>
  <si>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</si>
  <si>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</si>
  <si>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</si>
  <si>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</si>
  <si>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</si>
  <si>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</si>
  <si>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</si>
  <si>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</si>
  <si>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</si>
  <si>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</si>
  <si>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</si>
  <si>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</si>
  <si>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</si>
  <si>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</si>
  <si>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</si>
  <si>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</si>
  <si>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</si>
  <si>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</si>
  <si>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</si>
  <si>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</si>
  <si>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</si>
  <si>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</si>
  <si>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</si>
  <si>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</si>
  <si>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</si>
  <si>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</si>
  <si>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</si>
  <si>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</si>
  <si>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</si>
  <si>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</si>
  <si>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</si>
  <si>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</si>
  <si>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</si>
  <si>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</si>
  <si>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</si>
  <si>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</si>
  <si>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</si>
  <si>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</si>
  <si>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</si>
  <si>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</si>
  <si>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</si>
  <si>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</si>
  <si>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</si>
  <si>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</si>
  <si>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</si>
  <si>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</si>
  <si>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</si>
  <si>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</si>
  <si>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</si>
  <si>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</si>
  <si>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</si>
  <si>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</si>
  <si>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</si>
  <si>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</si>
  <si>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</si>
  <si>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</si>
  <si>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</si>
  <si>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</si>
  <si>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</si>
  <si>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</si>
  <si>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</si>
  <si>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</si>
  <si>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</si>
  <si>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</si>
  <si>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</si>
  <si>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</si>
  <si>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</si>
  <si>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</si>
  <si>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</si>
  <si>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</si>
  <si>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</si>
  <si>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</si>
  <si>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</si>
  <si>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</si>
  <si>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</si>
  <si>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</si>
  <si>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</si>
  <si>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</si>
  <si>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</si>
  <si>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</si>
  <si>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</si>
  <si>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</si>
  <si>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</si>
  <si>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</si>
  <si>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</si>
  <si>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</si>
  <si>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</si>
  <si>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</si>
  <si>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</si>
  <si>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</si>
  <si>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</si>
  <si>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</si>
  <si>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</si>
  <si>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</si>
  <si>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</si>
  <si>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</si>
  <si>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</si>
  <si>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</si>
  <si>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</si>
  <si>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</si>
  <si>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</si>
  <si>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</si>
  <si>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</si>
  <si>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</si>
  <si>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</si>
  <si>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</si>
  <si>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</si>
  <si>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</si>
  <si>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</si>
  <si>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</si>
  <si>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</si>
  <si>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</si>
  <si>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</si>
  <si>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</si>
  <si>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</si>
  <si>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</si>
  <si>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</si>
  <si>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</si>
  <si>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</si>
  <si>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</si>
  <si>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</si>
  <si>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</si>
  <si>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</si>
  <si>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</si>
  <si>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</si>
  <si>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</si>
  <si>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</si>
  <si>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</si>
  <si>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</si>
  <si>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</si>
  <si>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</si>
  <si>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</si>
  <si>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</si>
  <si>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</si>
  <si>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</si>
  <si>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</si>
  <si>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</si>
  <si>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</si>
  <si>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</si>
  <si>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</si>
  <si>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</si>
  <si>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</si>
  <si>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</si>
  <si>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</si>
  <si>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</si>
  <si>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</si>
  <si>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</si>
  <si>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</si>
  <si>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</si>
  <si>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</si>
  <si>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</si>
  <si>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</si>
  <si>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</si>
  <si>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</si>
  <si>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</si>
  <si>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</si>
  <si>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</si>
  <si>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</si>
  <si>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</si>
  <si>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</si>
  <si>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</si>
  <si>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</si>
  <si>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</si>
  <si>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</si>
  <si>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</si>
  <si>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</si>
  <si>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</si>
  <si>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</si>
  <si>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</si>
  <si>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</si>
  <si>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</si>
  <si>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</si>
  <si>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</si>
  <si>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</si>
  <si>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</si>
  <si>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</si>
  <si>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</si>
  <si>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</si>
  <si>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</si>
  <si>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</si>
  <si>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</si>
  <si>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</si>
  <si>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</si>
  <si>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</si>
  <si>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</si>
  <si>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</si>
  <si>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</si>
  <si>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</si>
  <si>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</si>
  <si>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</si>
  <si>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</si>
  <si>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</si>
  <si>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</si>
  <si>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</si>
  <si>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</si>
  <si>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</si>
  <si>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</si>
  <si>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</si>
  <si>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</si>
  <si>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</si>
  <si>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</si>
  <si>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</si>
  <si>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</si>
  <si>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</si>
  <si>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</si>
  <si>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</si>
  <si>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</si>
  <si>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</si>
  <si>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</si>
  <si>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</si>
  <si>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</si>
  <si>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</si>
  <si>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</si>
  <si>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</si>
  <si>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</si>
  <si>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</si>
  <si>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</si>
  <si>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</si>
  <si>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</si>
  <si>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</si>
  <si>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</si>
  <si>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</si>
  <si>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</si>
  <si>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</si>
  <si>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</si>
  <si>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</si>
  <si>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</si>
  <si>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</si>
  <si>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</si>
  <si>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</si>
  <si>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</si>
  <si>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</si>
  <si>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</si>
  <si>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</si>
  <si>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</si>
  <si>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</si>
  <si>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</si>
  <si>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</si>
  <si>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</si>
  <si>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</si>
  <si>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</si>
  <si>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</si>
  <si>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</si>
  <si>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</si>
  <si>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</si>
  <si>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</si>
  <si>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</si>
  <si>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</si>
  <si>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</si>
  <si>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</si>
  <si>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</si>
  <si>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</si>
  <si>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</si>
  <si>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</si>
  <si>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</si>
  <si>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</si>
  <si>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</si>
  <si>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</si>
  <si>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</si>
  <si>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</si>
  <si>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</si>
  <si>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</si>
  <si>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</si>
  <si>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</si>
  <si>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</si>
  <si>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</si>
  <si>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</si>
  <si>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</si>
  <si>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</si>
  <si>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</si>
  <si>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</si>
  <si>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</si>
  <si>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</si>
  <si>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</si>
  <si>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</si>
  <si>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</si>
  <si>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</si>
  <si>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</si>
  <si>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</si>
  <si>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</si>
  <si>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</si>
  <si>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</si>
  <si>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</si>
  <si>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</si>
  <si>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</si>
  <si>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</si>
  <si>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</si>
  <si>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</si>
  <si>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</si>
  <si>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</si>
  <si>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</si>
  <si>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</si>
  <si>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</si>
  <si>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</si>
  <si>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</si>
  <si>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</si>
  <si>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</si>
  <si>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</si>
  <si>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</si>
  <si>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</si>
  <si>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</si>
  <si>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</si>
  <si>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</si>
  <si>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</si>
  <si>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</si>
  <si>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</si>
  <si>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</si>
  <si>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662102001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</si>
  <si>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</si>
  <si>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</si>
  <si>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</si>
  <si>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</si>
  <si>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</si>
  <si>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</si>
  <si>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</si>
  <si>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</si>
  <si>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</si>
  <si>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</si>
  <si>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</si>
  <si>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</si>
  <si>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</si>
  <si>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</si>
  <si>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</si>
  <si>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</si>
  <si>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</si>
  <si>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</si>
  <si>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</si>
  <si>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</si>
  <si>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</si>
  <si>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</si>
  <si>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</si>
  <si>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</si>
  <si>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</si>
  <si>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</si>
  <si>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</si>
  <si>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</si>
  <si>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</si>
  <si>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</si>
  <si>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</si>
  <si>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</si>
  <si>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</si>
  <si>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</si>
  <si>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</si>
  <si>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</si>
  <si>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</si>
  <si>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</si>
  <si>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</si>
  <si>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</si>
  <si>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</si>
  <si>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</si>
  <si>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</si>
  <si>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</si>
  <si>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</si>
  <si>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</si>
  <si>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</si>
  <si>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</si>
  <si>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</si>
  <si>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6664029640</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</si>
  <si>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</si>
  <si>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</si>
  <si>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</si>
  <si>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</si>
  <si>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</si>
  <si>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</si>
  <si>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</si>
  <si>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</si>
  <si>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</si>
  <si>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</si>
  <si>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</si>
  <si>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</si>
  <si>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</si>
  <si>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</si>
  <si>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</si>
  <si>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</si>
  <si>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</si>
  <si>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</si>
  <si>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</si>
  <si>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</si>
  <si>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</si>
  <si>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</si>
  <si>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</si>
  <si>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</si>
  <si>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</si>
  <si>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</si>
  <si>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</si>
  <si>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</si>
  <si>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</si>
  <si>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</si>
  <si>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</si>
  <si>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</si>
  <si>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</si>
  <si>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</si>
  <si>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</si>
  <si>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</si>
  <si>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</si>
  <si>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</si>
  <si>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</si>
  <si>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</si>
  <si>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</si>
  <si>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</si>
  <si>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</si>
  <si>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502401001</t>
  </si>
  <si>
    <t>26-08-2013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</si>
  <si>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</si>
  <si>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</si>
  <si>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</si>
  <si>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</si>
  <si>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</si>
  <si>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</si>
  <si>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</si>
  <si>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</si>
  <si>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</si>
  <si>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</si>
  <si>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</si>
  <si>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</si>
  <si>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</si>
  <si>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</si>
  <si>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</si>
  <si>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</si>
  <si>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</si>
  <si>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</si>
  <si>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</si>
  <si>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</si>
  <si>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</si>
  <si>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</si>
  <si>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</si>
  <si>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</si>
  <si>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</si>
  <si>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</si>
  <si>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</si>
  <si>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</si>
  <si>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</si>
  <si>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</si>
  <si>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</si>
  <si>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</si>
  <si>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</si>
  <si>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</si>
  <si>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</si>
  <si>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</si>
  <si>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</si>
  <si>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</si>
  <si>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</si>
  <si>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</si>
  <si>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</si>
  <si>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</si>
  <si>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</si>
  <si>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</si>
  <si>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</si>
  <si>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</si>
  <si>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</si>
  <si>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</si>
  <si>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</si>
  <si>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</si>
  <si>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</si>
  <si>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</si>
  <si>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</si>
  <si>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</si>
  <si>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</si>
  <si>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</si>
  <si>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</si>
  <si>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</si>
  <si>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</si>
  <si>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</si>
  <si>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</si>
  <si>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</si>
  <si>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</si>
  <si>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</si>
  <si>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</si>
  <si>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</si>
  <si>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</si>
  <si>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</si>
  <si>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</si>
  <si>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</si>
  <si>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</si>
  <si>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</si>
  <si>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</si>
  <si>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</si>
  <si>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</si>
  <si>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</si>
  <si>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</si>
  <si>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</si>
  <si>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</si>
  <si>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</si>
  <si>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</si>
  <si>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</si>
  <si>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</si>
  <si>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</si>
  <si>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</si>
  <si>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</si>
  <si>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</si>
  <si>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</si>
  <si>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</si>
  <si>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</si>
  <si>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</si>
  <si>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</si>
  <si>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</si>
  <si>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</si>
  <si>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</si>
  <si>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</si>
  <si>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</si>
  <si>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</si>
  <si>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</si>
  <si>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</si>
  <si>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</si>
  <si>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</si>
  <si>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</si>
  <si>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</si>
  <si>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</si>
  <si>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</si>
  <si>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</si>
  <si>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</si>
  <si>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</si>
  <si>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</si>
  <si>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</si>
  <si>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</si>
  <si>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</si>
  <si>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</si>
  <si>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</si>
  <si>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</si>
  <si>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</si>
  <si>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</si>
  <si>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</si>
  <si>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</si>
  <si>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</si>
  <si>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</si>
  <si>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</si>
  <si>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</si>
  <si>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</si>
  <si>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</si>
  <si>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</si>
  <si>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</si>
  <si>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</si>
  <si>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</si>
  <si>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</si>
  <si>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</si>
  <si>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</si>
  <si>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</si>
  <si>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</si>
  <si>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</si>
  <si>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</si>
  <si>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</si>
  <si>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</si>
  <si>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</si>
  <si>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</si>
  <si>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</si>
  <si>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</si>
  <si>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</si>
  <si>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</si>
  <si>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</si>
  <si>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</si>
  <si>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</si>
  <si>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</si>
  <si>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</si>
  <si>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</si>
  <si>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</si>
  <si>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</si>
  <si>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</si>
  <si>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</si>
  <si>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</si>
  <si>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</si>
  <si>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</si>
  <si>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</si>
  <si>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</si>
  <si>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</si>
  <si>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</si>
  <si>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</si>
  <si>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</si>
  <si>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</si>
  <si>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</si>
  <si>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</si>
  <si>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</si>
  <si>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</si>
  <si>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</si>
  <si>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</si>
  <si>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</si>
  <si>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</si>
  <si>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</si>
  <si>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</si>
  <si>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</si>
  <si>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</si>
  <si>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</si>
  <si>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</si>
  <si>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</si>
  <si>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</si>
  <si>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</si>
  <si>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</si>
  <si>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</si>
  <si>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</si>
  <si>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</si>
  <si>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</si>
  <si>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</si>
  <si>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</si>
  <si>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</si>
  <si>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</si>
  <si>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</si>
  <si>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</si>
  <si>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</si>
  <si>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</si>
  <si>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</si>
  <si>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</si>
  <si>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</si>
  <si>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</si>
  <si>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</si>
  <si>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</si>
  <si>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</si>
  <si>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</si>
  <si>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</si>
  <si>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</si>
  <si>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</si>
  <si>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</si>
  <si>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</si>
  <si>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</si>
  <si>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</si>
  <si>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</si>
  <si>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</si>
  <si>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</si>
  <si>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</si>
  <si>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</si>
  <si>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</si>
  <si>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</si>
  <si>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</si>
  <si>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</si>
  <si>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</si>
  <si>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</si>
  <si>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</si>
  <si>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</si>
  <si>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</si>
  <si>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</si>
  <si>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</si>
  <si>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</si>
  <si>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</si>
  <si>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</si>
  <si>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</si>
  <si>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</si>
  <si>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</si>
  <si>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</si>
  <si>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</si>
  <si>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</si>
  <si>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</si>
  <si>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</si>
  <si>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</si>
  <si>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</si>
  <si>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</si>
  <si>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</si>
  <si>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</si>
  <si>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</si>
  <si>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</si>
  <si>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</si>
  <si>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</si>
  <si>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</si>
  <si>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</si>
  <si>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</si>
  <si>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</si>
  <si>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</si>
  <si>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</si>
  <si>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</si>
  <si>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</si>
  <si>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</si>
  <si>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</si>
  <si>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</si>
  <si>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</si>
  <si>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</si>
  <si>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</si>
  <si>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</si>
  <si>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</si>
  <si>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</si>
  <si>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</si>
  <si>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</si>
  <si>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</si>
  <si>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</si>
  <si>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</si>
  <si>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</si>
  <si>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</si>
  <si>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</si>
  <si>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</si>
  <si>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</si>
  <si>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</si>
  <si>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</si>
  <si>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</si>
  <si>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</si>
  <si>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</si>
  <si>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</si>
  <si>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</si>
  <si>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</si>
  <si>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</si>
  <si>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</si>
  <si>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</si>
  <si>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</si>
  <si>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</si>
  <si>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</si>
  <si>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</si>
  <si>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</si>
  <si>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</si>
  <si>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</si>
  <si>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</si>
  <si>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</si>
  <si>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</si>
  <si>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</si>
  <si>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</si>
  <si>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</si>
  <si>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</si>
  <si>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</si>
  <si>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</si>
  <si>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</si>
  <si>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662701001</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</si>
  <si>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</si>
  <si>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</si>
  <si>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</si>
  <si>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</si>
  <si>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</si>
  <si>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</si>
  <si>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</si>
  <si>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</si>
  <si>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</si>
  <si>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</si>
  <si>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</si>
  <si>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</si>
  <si>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</si>
  <si>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</si>
  <si>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</si>
  <si>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</si>
  <si>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</si>
  <si>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</si>
  <si>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</si>
  <si>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</si>
  <si>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</si>
  <si>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</si>
  <si>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</si>
  <si>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</si>
  <si>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</si>
  <si>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</si>
  <si>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</si>
  <si>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</si>
  <si>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</si>
  <si>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</si>
  <si>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</si>
  <si>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</si>
  <si>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</si>
  <si>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</si>
  <si>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</si>
  <si>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</si>
  <si>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</si>
  <si>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</si>
  <si>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</si>
  <si>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</si>
  <si>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</si>
  <si>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</si>
  <si>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</si>
  <si>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</si>
  <si>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</si>
  <si>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</si>
  <si>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</si>
  <si>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</si>
  <si>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</si>
  <si>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</si>
  <si>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</si>
  <si>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</si>
  <si>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</si>
  <si>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</si>
  <si>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</si>
  <si>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</si>
  <si>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</si>
  <si>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</si>
  <si>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</si>
  <si>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02-08-2007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</si>
  <si>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</si>
  <si>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</si>
  <si>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</si>
  <si>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</si>
  <si>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</si>
  <si>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</si>
  <si>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</si>
  <si>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</si>
  <si>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</si>
  <si>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</si>
  <si>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</si>
  <si>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</si>
  <si>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</si>
  <si>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</si>
  <si>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</si>
  <si>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</si>
  <si>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</si>
  <si>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</si>
  <si>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</si>
  <si>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</si>
  <si>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</si>
  <si>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</si>
  <si>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</si>
  <si>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</si>
  <si>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</si>
  <si>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</si>
  <si>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</si>
  <si>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</si>
  <si>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</si>
  <si>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</si>
  <si>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</si>
  <si>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</si>
  <si>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</si>
  <si>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</si>
  <si>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</si>
  <si>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</si>
  <si>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</si>
  <si>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</si>
  <si>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</si>
  <si>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</si>
  <si>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</si>
  <si>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</si>
  <si>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</si>
  <si>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</si>
  <si>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</si>
  <si>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</si>
  <si>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</si>
  <si>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</si>
  <si>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</si>
  <si>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</si>
  <si>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</si>
  <si>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</si>
  <si>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</si>
  <si>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</si>
  <si>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</si>
  <si>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</si>
  <si>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</si>
  <si>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</si>
  <si>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</si>
  <si>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</si>
  <si>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</si>
  <si>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</si>
  <si>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</si>
  <si>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</si>
  <si>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</si>
  <si>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</si>
  <si>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</si>
  <si>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</si>
  <si>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</si>
  <si>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</si>
  <si>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</si>
  <si>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</si>
  <si>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</si>
  <si>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</si>
  <si>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</si>
  <si>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</si>
  <si>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</si>
  <si>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</si>
  <si>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</si>
  <si>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</si>
  <si>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</si>
  <si>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</si>
  <si>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</si>
  <si>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</si>
  <si>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</si>
  <si>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</si>
  <si>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</si>
  <si>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</si>
  <si>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</si>
  <si>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</si>
  <si>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</si>
  <si>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</si>
  <si>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</si>
  <si>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</si>
  <si>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</si>
  <si>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</si>
  <si>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</si>
  <si>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</si>
  <si>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</si>
  <si>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</si>
  <si>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</si>
  <si>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</si>
  <si>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</si>
  <si>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</si>
  <si>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</si>
  <si>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</si>
  <si>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</si>
  <si>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</si>
  <si>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</si>
  <si>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</si>
  <si>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</si>
  <si>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</si>
  <si>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</si>
  <si>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</si>
  <si>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</si>
  <si>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</si>
  <si>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</si>
  <si>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</si>
  <si>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</si>
  <si>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</si>
  <si>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</si>
  <si>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</si>
  <si>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</si>
  <si>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</si>
  <si>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</si>
  <si>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</si>
  <si>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</si>
  <si>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</si>
  <si>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</si>
  <si>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</si>
  <si>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</si>
  <si>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</si>
  <si>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</si>
  <si>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</si>
  <si>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</si>
  <si>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</si>
  <si>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</si>
  <si>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</si>
  <si>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</si>
  <si>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</si>
  <si>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</si>
  <si>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</si>
  <si>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</si>
  <si>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</si>
  <si>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</si>
  <si>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</si>
  <si>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</si>
  <si>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</si>
  <si>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</si>
  <si>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30994766</t>
  </si>
  <si>
    <t>6658447960</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</si>
  <si>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</si>
  <si>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</si>
  <si>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</si>
  <si>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</si>
  <si>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</si>
  <si>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</si>
  <si>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</si>
  <si>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</si>
  <si>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</si>
  <si>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</si>
  <si>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</si>
  <si>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</si>
  <si>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</si>
  <si>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</si>
  <si>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</si>
  <si>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</si>
  <si>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</si>
  <si>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</si>
  <si>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</si>
  <si>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</si>
  <si>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</si>
  <si>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</si>
  <si>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</si>
  <si>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</si>
  <si>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</si>
  <si>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</si>
  <si>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</si>
  <si>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</si>
  <si>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</si>
  <si>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</si>
  <si>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</si>
  <si>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</si>
  <si>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</si>
  <si>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</si>
  <si>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</si>
  <si>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</si>
  <si>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</si>
  <si>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</si>
  <si>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</si>
  <si>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</si>
  <si>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</si>
  <si>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</si>
  <si>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</si>
  <si>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</si>
  <si>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</si>
  <si>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</si>
  <si>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</si>
  <si>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</si>
  <si>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</si>
  <si>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</si>
  <si>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</si>
  <si>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</si>
  <si>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</si>
  <si>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</si>
  <si>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</si>
  <si>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</si>
  <si>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</si>
  <si>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</si>
  <si>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</si>
  <si>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</si>
  <si>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</si>
  <si>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</si>
  <si>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</si>
  <si>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</si>
  <si>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</si>
  <si>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</si>
  <si>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</si>
  <si>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</si>
  <si>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</si>
  <si>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</si>
  <si>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</si>
  <si>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</si>
  <si>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</si>
  <si>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</si>
  <si>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</si>
  <si>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</si>
  <si>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</si>
  <si>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</si>
  <si>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</si>
  <si>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</si>
  <si>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</si>
  <si>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</si>
  <si>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</si>
  <si>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</si>
  <si>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</si>
  <si>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</si>
  <si>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</si>
  <si>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</si>
  <si>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</si>
  <si>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</si>
  <si>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</si>
  <si>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</si>
  <si>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</si>
  <si>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</si>
  <si>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</si>
  <si>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</si>
  <si>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</si>
  <si>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</si>
  <si>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</si>
  <si>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</si>
  <si>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</si>
  <si>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</si>
  <si>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</si>
  <si>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</si>
  <si>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</si>
  <si>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</si>
  <si>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</si>
  <si>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</si>
  <si>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</si>
  <si>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</si>
  <si>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</si>
  <si>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</si>
  <si>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</si>
  <si>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</si>
  <si>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</si>
  <si>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</si>
  <si>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</si>
  <si>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</si>
  <si>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</si>
  <si>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</si>
  <si>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</si>
  <si>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</si>
  <si>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</si>
  <si>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</si>
  <si>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</si>
  <si>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</si>
  <si>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</si>
  <si>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</si>
  <si>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</si>
  <si>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</si>
  <si>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</si>
  <si>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</si>
  <si>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</si>
  <si>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</si>
  <si>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</si>
  <si>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</si>
  <si>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</si>
  <si>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</si>
  <si>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</si>
  <si>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</si>
  <si>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</si>
  <si>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</si>
  <si>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</si>
  <si>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</si>
  <si>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</si>
  <si>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</si>
  <si>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</si>
  <si>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</si>
  <si>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</si>
  <si>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</si>
  <si>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</si>
  <si>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</si>
  <si>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</si>
  <si>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</si>
  <si>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</si>
  <si>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</si>
  <si>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</si>
  <si>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</si>
  <si>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</si>
  <si>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</si>
  <si>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</si>
  <si>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</si>
  <si>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</si>
  <si>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</si>
  <si>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</si>
  <si>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</si>
  <si>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</si>
  <si>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</si>
  <si>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</si>
  <si>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</si>
  <si>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</si>
  <si>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</si>
  <si>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</si>
  <si>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</si>
  <si>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</si>
  <si>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</si>
  <si>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</si>
  <si>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</si>
  <si>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</si>
  <si>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</si>
  <si>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</si>
  <si>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</si>
  <si>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</si>
  <si>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</si>
  <si>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</si>
  <si>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</si>
  <si>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</si>
  <si>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</si>
  <si>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</si>
  <si>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</si>
  <si>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</si>
  <si>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</si>
  <si>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</si>
  <si>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</si>
  <si>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</si>
  <si>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</si>
  <si>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</si>
  <si>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</si>
  <si>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</si>
  <si>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</si>
  <si>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</si>
  <si>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</si>
  <si>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</si>
  <si>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</si>
  <si>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</si>
  <si>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</si>
  <si>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</si>
  <si>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</si>
  <si>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</si>
  <si>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</si>
  <si>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</si>
  <si>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</si>
  <si>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</si>
  <si>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</si>
  <si>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</si>
  <si>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</si>
  <si>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</si>
  <si>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</si>
  <si>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</si>
  <si>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</si>
  <si>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</si>
  <si>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</si>
  <si>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</si>
  <si>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</si>
  <si>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</si>
  <si>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</si>
  <si>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</si>
  <si>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</si>
  <si>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</si>
  <si>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</si>
  <si>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</si>
  <si>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</si>
  <si>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</si>
  <si>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</si>
  <si>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</si>
  <si>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</si>
  <si>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</si>
  <si>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</si>
  <si>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</si>
  <si>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</si>
  <si>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</si>
  <si>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</si>
  <si>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</si>
  <si>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</si>
  <si>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</si>
  <si>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</si>
  <si>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</si>
  <si>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</si>
  <si>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</si>
  <si>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</si>
  <si>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</si>
  <si>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</si>
  <si>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</si>
  <si>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</si>
  <si>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</si>
  <si>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</si>
  <si>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</si>
  <si>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</si>
  <si>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</si>
  <si>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</si>
  <si>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</si>
  <si>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</si>
  <si>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</si>
  <si>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</si>
  <si>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</si>
  <si>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</si>
  <si>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</si>
  <si>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</si>
  <si>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</si>
  <si>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</si>
  <si>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</si>
  <si>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</si>
  <si>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</si>
  <si>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</si>
  <si>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</si>
  <si>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</si>
  <si>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</si>
  <si>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</si>
  <si>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</si>
  <si>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</si>
  <si>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</si>
  <si>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</si>
  <si>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</si>
  <si>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</si>
  <si>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</si>
  <si>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</si>
  <si>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</si>
  <si>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</si>
  <si>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</si>
  <si>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</si>
  <si>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</si>
  <si>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</si>
  <si>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</si>
  <si>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</si>
  <si>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</si>
  <si>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</si>
  <si>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</si>
  <si>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</si>
  <si>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</si>
  <si>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</si>
  <si>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</si>
  <si>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</si>
  <si>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</si>
  <si>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</si>
  <si>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</si>
  <si>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</si>
  <si>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</si>
  <si>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</si>
  <si>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</si>
  <si>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</si>
  <si>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</si>
  <si>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</si>
  <si>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</si>
  <si>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</si>
  <si>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</si>
  <si>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</si>
  <si>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</si>
  <si>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</si>
  <si>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</si>
  <si>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</si>
  <si>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</si>
  <si>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</si>
  <si>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</si>
  <si>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</si>
  <si>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</si>
  <si>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</si>
  <si>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</si>
  <si>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</si>
  <si>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</si>
  <si>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</si>
  <si>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</si>
  <si>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</si>
  <si>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</si>
  <si>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</si>
  <si>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</si>
  <si>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</si>
  <si>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</si>
  <si>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</si>
  <si>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</si>
  <si>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</si>
  <si>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</si>
  <si>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</si>
  <si>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</si>
  <si>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</si>
  <si>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</si>
  <si>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</si>
  <si>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</si>
  <si>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</si>
  <si>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</si>
  <si>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</si>
  <si>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</si>
  <si>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</si>
  <si>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</si>
  <si>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</si>
  <si>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</si>
  <si>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</si>
  <si>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</si>
  <si>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</si>
  <si>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</si>
  <si>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</si>
  <si>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</si>
  <si>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</si>
  <si>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</si>
  <si>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</si>
  <si>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</si>
  <si>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</si>
  <si>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</si>
  <si>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</si>
  <si>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</si>
  <si>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</si>
  <si>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</si>
  <si>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</si>
  <si>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</si>
  <si>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</si>
  <si>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</si>
  <si>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</si>
  <si>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</si>
  <si>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</si>
  <si>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</si>
  <si>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</si>
  <si>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</si>
  <si>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</si>
  <si>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</si>
  <si>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</si>
  <si>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</si>
  <si>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</si>
  <si>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</si>
  <si>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</si>
  <si>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</si>
  <si>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</si>
  <si>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</si>
  <si>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</si>
  <si>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</si>
  <si>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</si>
  <si>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</si>
  <si>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</si>
  <si>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</si>
  <si>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</si>
  <si>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</si>
  <si>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</si>
  <si>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</si>
  <si>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</si>
  <si>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</si>
  <si>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</si>
  <si>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</si>
  <si>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</si>
  <si>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</si>
  <si>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</si>
  <si>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</si>
  <si>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</si>
  <si>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</si>
  <si>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</si>
  <si>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</si>
  <si>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</si>
  <si>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</si>
  <si>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</si>
  <si>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</si>
  <si>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</si>
  <si>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</si>
  <si>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</si>
  <si>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</si>
  <si>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</si>
  <si>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</si>
  <si>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</si>
  <si>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</si>
  <si>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</si>
  <si>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</si>
  <si>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</si>
  <si>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</si>
  <si>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</si>
  <si>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</si>
  <si>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</si>
  <si>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</si>
  <si>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</si>
  <si>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</si>
  <si>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</si>
  <si>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</si>
  <si>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</si>
  <si>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</si>
  <si>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</si>
  <si>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</si>
  <si>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</si>
  <si>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</si>
  <si>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</si>
  <si>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</si>
  <si>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</si>
  <si>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</si>
  <si>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</si>
  <si>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</si>
  <si>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</si>
  <si>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</si>
  <si>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</si>
  <si>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</si>
  <si>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</si>
  <si>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</si>
  <si>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</si>
  <si>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</si>
  <si>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</si>
  <si>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</si>
  <si>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</si>
  <si>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</si>
  <si>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</si>
  <si>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</si>
  <si>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</si>
  <si>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</si>
  <si>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</si>
  <si>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</si>
  <si>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</si>
  <si>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</si>
  <si>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</si>
  <si>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</si>
  <si>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</si>
  <si>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</si>
  <si>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</si>
  <si>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</si>
  <si>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</si>
  <si>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</si>
  <si>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</si>
  <si>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</si>
  <si>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</si>
  <si>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</si>
  <si>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</si>
  <si>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</si>
  <si>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</si>
  <si>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</si>
  <si>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</si>
  <si>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</si>
  <si>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</si>
  <si>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</si>
  <si>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</si>
  <si>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</si>
  <si>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</si>
  <si>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</si>
  <si>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</si>
  <si>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</si>
  <si>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</si>
  <si>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</si>
  <si>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</si>
  <si>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</si>
  <si>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</si>
  <si>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</si>
  <si>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</si>
  <si>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</si>
  <si>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</si>
  <si>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</si>
  <si>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</si>
  <si>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</si>
  <si>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</si>
  <si>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</si>
  <si>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</si>
  <si>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</si>
  <si>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</si>
  <si>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</si>
  <si>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</si>
  <si>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</si>
  <si>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</si>
  <si>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</si>
  <si>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</si>
  <si>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</si>
  <si>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</si>
  <si>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</si>
  <si>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</si>
  <si>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</si>
  <si>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</si>
  <si>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</si>
  <si>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</si>
  <si>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</si>
  <si>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</si>
  <si>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</si>
  <si>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</si>
  <si>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</si>
  <si>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</si>
  <si>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</si>
  <si>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</si>
  <si>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</si>
  <si>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</si>
  <si>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</si>
  <si>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</si>
  <si>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</si>
  <si>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</si>
  <si>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</si>
  <si>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</si>
  <si>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</si>
  <si>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</si>
  <si>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</si>
  <si>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</si>
  <si>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</si>
  <si>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</si>
  <si>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</si>
  <si>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</si>
  <si>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</si>
  <si>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</si>
  <si>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</si>
  <si>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</si>
  <si>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</si>
  <si>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</si>
  <si>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</si>
  <si>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</si>
  <si>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</si>
  <si>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</si>
  <si>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</si>
  <si>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</si>
  <si>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</si>
  <si>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</si>
  <si>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</si>
  <si>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</si>
  <si>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</si>
  <si>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</si>
  <si>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</si>
  <si>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</si>
  <si>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</si>
  <si>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</si>
  <si>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</si>
  <si>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</si>
  <si>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</si>
  <si>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</si>
  <si>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</si>
  <si>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</si>
  <si>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</si>
  <si>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</si>
  <si>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</si>
  <si>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</si>
  <si>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</si>
  <si>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</si>
  <si>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</si>
  <si>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</si>
  <si>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</si>
  <si>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</si>
  <si>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</si>
  <si>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</si>
  <si>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</si>
  <si>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</si>
  <si>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</si>
  <si>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</si>
  <si>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</si>
  <si>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</si>
  <si>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</si>
  <si>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</si>
  <si>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</si>
  <si>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</si>
  <si>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</si>
  <si>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</si>
  <si>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</si>
  <si>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</si>
  <si>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</si>
  <si>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</si>
  <si>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</si>
  <si>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</si>
  <si>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</si>
  <si>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</si>
  <si>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</si>
  <si>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</si>
  <si>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</si>
  <si>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</si>
  <si>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</si>
  <si>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</si>
  <si>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</si>
  <si>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</si>
  <si>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</si>
  <si>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</si>
  <si>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</si>
  <si>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</si>
  <si>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</si>
  <si>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</si>
  <si>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</si>
  <si>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</si>
  <si>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</si>
  <si>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</si>
  <si>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</si>
  <si>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</si>
  <si>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</si>
  <si>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</si>
  <si>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</si>
  <si>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</si>
  <si>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</si>
  <si>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</si>
  <si>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</si>
  <si>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</si>
  <si>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</si>
  <si>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</si>
  <si>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</si>
  <si>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</si>
  <si>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</si>
  <si>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</si>
  <si>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</si>
  <si>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</si>
  <si>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</si>
  <si>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</si>
  <si>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</si>
  <si>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</si>
  <si>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</si>
  <si>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</si>
  <si>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</si>
  <si>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</si>
  <si>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</si>
  <si>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</si>
  <si>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</si>
  <si>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</si>
  <si>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</si>
  <si>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</si>
  <si>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</si>
  <si>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</si>
  <si>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</si>
  <si>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</si>
  <si>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</si>
  <si>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</si>
  <si>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</si>
  <si>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</si>
  <si>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</si>
  <si>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</si>
  <si>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</si>
  <si>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</si>
  <si>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</si>
  <si>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</si>
  <si>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</si>
  <si>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</si>
  <si>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</si>
  <si>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</si>
  <si>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</si>
  <si>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</si>
  <si>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</si>
  <si>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</si>
  <si>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</si>
  <si>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</si>
  <si>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</si>
  <si>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</si>
  <si>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</si>
  <si>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</si>
  <si>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</si>
  <si>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</si>
  <si>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</si>
  <si>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</si>
  <si>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</si>
  <si>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</si>
  <si>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</si>
  <si>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</si>
  <si>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</si>
  <si>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</si>
  <si>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</si>
  <si>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</si>
  <si>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</si>
  <si>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</si>
  <si>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</si>
  <si>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</si>
  <si>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</si>
  <si>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</si>
  <si>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</si>
  <si>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</si>
  <si>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</si>
  <si>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</si>
  <si>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</si>
  <si>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</si>
  <si>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</si>
  <si>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</si>
  <si>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</si>
  <si>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</si>
  <si>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</si>
  <si>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</si>
  <si>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</si>
  <si>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</si>
  <si>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</si>
  <si>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</si>
  <si>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</si>
  <si>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</si>
  <si>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</si>
  <si>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</si>
  <si>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</si>
  <si>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</si>
  <si>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</si>
  <si>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</si>
  <si>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</si>
  <si>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</si>
  <si>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</si>
  <si>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</si>
  <si>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</si>
  <si>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</si>
  <si>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</si>
  <si>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</si>
  <si>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</si>
  <si>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</si>
  <si>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</si>
  <si>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</si>
  <si>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</si>
  <si>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</si>
  <si>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</si>
  <si>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</si>
  <si>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</si>
  <si>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</si>
  <si>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</si>
  <si>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</si>
  <si>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</si>
  <si>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</si>
  <si>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</si>
  <si>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</si>
  <si>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</si>
  <si>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</si>
  <si>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</si>
  <si>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</si>
  <si>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</si>
  <si>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</si>
  <si>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</si>
  <si>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</si>
  <si>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</si>
  <si>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</si>
  <si>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</si>
  <si>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</si>
  <si>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</si>
  <si>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</si>
  <si>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</si>
  <si>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</si>
  <si>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</si>
  <si>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</si>
  <si>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</si>
  <si>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</si>
  <si>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</si>
  <si>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</si>
  <si>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</si>
  <si>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</si>
  <si>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</si>
  <si>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</si>
  <si>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</si>
  <si>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</si>
  <si>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</si>
  <si>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</si>
  <si>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</si>
  <si>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</si>
  <si>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</si>
  <si>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</si>
  <si>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</si>
  <si>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</si>
  <si>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</si>
  <si>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</si>
  <si>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</si>
  <si>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</si>
  <si>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</si>
  <si>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</si>
  <si>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</si>
  <si>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</si>
  <si>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</si>
  <si>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</si>
  <si>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</si>
  <si>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</si>
  <si>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</si>
  <si>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</si>
  <si>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</si>
  <si>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</si>
  <si>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</si>
  <si>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</si>
  <si>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</si>
  <si>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</si>
  <si>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</si>
  <si>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</si>
  <si>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</si>
  <si>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</si>
  <si>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</si>
  <si>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</si>
  <si>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</si>
  <si>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</si>
  <si>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</si>
  <si>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</si>
  <si>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</si>
  <si>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</si>
  <si>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</si>
  <si>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</si>
  <si>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26322585</t>
  </si>
  <si>
    <t>6672350180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</si>
  <si>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</si>
  <si>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</si>
  <si>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</si>
  <si>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</si>
  <si>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</si>
  <si>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</si>
  <si>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</si>
  <si>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</si>
  <si>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</si>
  <si>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</si>
  <si>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</si>
  <si>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</si>
  <si>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</si>
  <si>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</si>
  <si>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</si>
  <si>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</si>
  <si>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</si>
  <si>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</si>
  <si>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</si>
  <si>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</si>
  <si>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</si>
  <si>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</si>
  <si>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26479255</t>
  </si>
  <si>
    <t>6664007685</t>
  </si>
  <si>
    <t>03-09-1993 00:00:00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</si>
  <si>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</si>
  <si>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</si>
  <si>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</si>
  <si>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</si>
  <si>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</si>
  <si>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</si>
  <si>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</si>
  <si>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</si>
  <si>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</si>
  <si>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</si>
  <si>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</si>
  <si>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</si>
  <si>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</si>
  <si>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</si>
  <si>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</si>
  <si>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</si>
  <si>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</si>
  <si>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</si>
  <si>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</si>
  <si>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</si>
  <si>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</si>
  <si>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</si>
  <si>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</si>
  <si>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</si>
  <si>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</si>
  <si>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</si>
  <si>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</si>
  <si>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</si>
  <si>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</si>
  <si>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</si>
  <si>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</si>
  <si>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</si>
  <si>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</si>
  <si>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</si>
  <si>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</si>
  <si>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</si>
  <si>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</si>
  <si>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</si>
  <si>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</si>
  <si>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</si>
  <si>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</si>
  <si>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</si>
  <si>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</si>
  <si>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</si>
  <si>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</si>
  <si>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</si>
  <si>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</si>
  <si>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</si>
  <si>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</si>
  <si>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</si>
  <si>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</si>
  <si>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</si>
  <si>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</si>
  <si>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</si>
  <si>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</si>
  <si>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</si>
  <si>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</si>
  <si>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</si>
  <si>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</si>
  <si>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</si>
  <si>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</si>
  <si>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</si>
  <si>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</si>
  <si>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</si>
  <si>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</si>
  <si>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</si>
  <si>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</si>
  <si>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</si>
  <si>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</si>
  <si>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</si>
  <si>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</si>
  <si>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</si>
  <si>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</si>
  <si>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</si>
  <si>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</si>
  <si>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</si>
  <si>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</si>
  <si>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</si>
  <si>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</si>
  <si>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</si>
  <si>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</si>
  <si>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</si>
  <si>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</si>
  <si>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</si>
  <si>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</si>
  <si>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</si>
  <si>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</si>
  <si>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</si>
  <si>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</si>
  <si>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</si>
  <si>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</si>
  <si>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</si>
  <si>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</si>
  <si>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</si>
  <si>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</si>
  <si>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</si>
  <si>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</si>
  <si>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</si>
  <si>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</si>
  <si>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</si>
  <si>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</si>
  <si>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</si>
  <si>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</si>
  <si>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</si>
  <si>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</si>
  <si>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</si>
  <si>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</si>
  <si>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</si>
  <si>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</si>
  <si>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</si>
  <si>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</si>
  <si>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</si>
  <si>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</si>
  <si>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</si>
  <si>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</si>
  <si>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</si>
  <si>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</si>
  <si>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</si>
  <si>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</si>
  <si>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</si>
  <si>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</si>
  <si>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</si>
  <si>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</si>
  <si>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</si>
  <si>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</si>
  <si>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</si>
  <si>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</si>
  <si>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</si>
  <si>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</si>
  <si>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</si>
  <si>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</si>
  <si>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</si>
  <si>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</si>
  <si>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</si>
  <si>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</si>
  <si>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</si>
  <si>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</si>
  <si>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</si>
  <si>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</si>
  <si>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</si>
  <si>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</si>
  <si>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</si>
  <si>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</si>
  <si>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</si>
  <si>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</si>
  <si>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</si>
  <si>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</si>
  <si>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</si>
  <si>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</si>
  <si>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</si>
  <si>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</si>
  <si>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</si>
  <si>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</si>
  <si>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</si>
  <si>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</si>
  <si>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</si>
  <si>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</si>
  <si>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</si>
  <si>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</si>
  <si>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</si>
  <si>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</si>
  <si>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</si>
  <si>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</si>
  <si>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</si>
  <si>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</si>
  <si>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</si>
  <si>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</si>
  <si>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</si>
  <si>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</si>
  <si>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</si>
  <si>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</si>
  <si>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</si>
  <si>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</si>
  <si>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</si>
  <si>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</si>
  <si>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</si>
  <si>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</si>
  <si>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</si>
  <si>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</si>
  <si>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</si>
  <si>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</si>
  <si>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</si>
  <si>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</si>
  <si>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</si>
  <si>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</si>
  <si>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</si>
  <si>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</si>
  <si>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</si>
  <si>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</si>
  <si>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</si>
  <si>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</si>
  <si>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</si>
  <si>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</si>
  <si>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</si>
  <si>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</si>
  <si>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</si>
  <si>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</si>
  <si>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</si>
  <si>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</si>
  <si>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</si>
  <si>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</si>
  <si>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</si>
  <si>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</si>
  <si>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</si>
  <si>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</si>
  <si>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</si>
  <si>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20.04.2021</t>
  </si>
  <si>
    <t>01-03/13</t>
  </si>
  <si>
    <t>624090, Свердловская область, г. Верхняя Пышма, ул. Огнеупорщиков,1</t>
  </si>
  <si>
    <t>Звонарев Эдуард Владимирович</t>
  </si>
  <si>
    <t>Мочалова Наталья Сергеевна</t>
  </si>
  <si>
    <t>Начальник ПЭО</t>
  </si>
  <si>
    <t>8(34368)5-39-98</t>
  </si>
  <si>
    <t>mns@elem.ru</t>
  </si>
  <si>
    <t>О</t>
  </si>
  <si>
    <t>городской округ Верхняя Пышма, городской округ Верхняя Пышма (65732000);</t>
  </si>
  <si>
    <t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t>
  </si>
  <si>
    <t>31.12.2022</t>
  </si>
  <si>
    <t>01.01.2023</t>
  </si>
  <si>
    <t>31.12.2023</t>
  </si>
  <si>
    <t>01.01.2024</t>
  </si>
  <si>
    <t>31.12.2024</t>
  </si>
  <si>
    <t>01.01.2025</t>
  </si>
  <si>
    <t>31.12.2025</t>
  </si>
  <si>
    <t>01.01.2026</t>
  </si>
  <si>
    <t>внесены уточнения</t>
  </si>
  <si>
    <t>АО "ОТСК"</t>
  </si>
  <si>
    <t>АО "Пневмостроймашина", г.Екатеринбург</t>
  </si>
  <si>
    <t>13-01-2022 00:00:00</t>
  </si>
  <si>
    <t>03-03-2022 00:00:00</t>
  </si>
  <si>
    <t>Акционерное общество "Птицефабрика "Свердловская", г.Екатеринбург</t>
  </si>
  <si>
    <t>31559656</t>
  </si>
  <si>
    <t>Акционерное общество "Регионгаз-инвест", г.Екатеринбург - филиал Арамильский городской округ</t>
  </si>
  <si>
    <t>Акционерное общество "Стройпластполимер", г.Екатеринбург</t>
  </si>
  <si>
    <t>Государственное автономное учреждение здравоохранения Свердловской области "Психиатрическая больница № 6", г.Екатеринбург</t>
  </si>
  <si>
    <t>31542711</t>
  </si>
  <si>
    <t>ИП Панов В.А.</t>
  </si>
  <si>
    <t>660101777750</t>
  </si>
  <si>
    <t>31528065</t>
  </si>
  <si>
    <t>МКП "Обуховское"</t>
  </si>
  <si>
    <t>6633029311</t>
  </si>
  <si>
    <t>31470252</t>
  </si>
  <si>
    <t>МУП «Тепловодоснабжение КГО» (поселок городского типа Мартюш)</t>
  </si>
  <si>
    <t>6612054853</t>
  </si>
  <si>
    <t>31518646</t>
  </si>
  <si>
    <t>НТ МУП "Тагилэнерго"</t>
  </si>
  <si>
    <t>6623000144</t>
  </si>
  <si>
    <t>31535207</t>
  </si>
  <si>
    <t>ООО "Олипс"</t>
  </si>
  <si>
    <t>6658548774</t>
  </si>
  <si>
    <t>31564252</t>
  </si>
  <si>
    <t>ООО "Региональная энергетическая компания"</t>
  </si>
  <si>
    <t>6679147639</t>
  </si>
  <si>
    <t>31516224</t>
  </si>
  <si>
    <t>ООО Cпециализированный застройщик «КВАРТАЛ-26»</t>
  </si>
  <si>
    <t>6659155208</t>
  </si>
  <si>
    <t>31521259</t>
  </si>
  <si>
    <t>ООО «МИР ЦВЕТОВ»</t>
  </si>
  <si>
    <t>6671012238</t>
  </si>
  <si>
    <t>31542969</t>
  </si>
  <si>
    <t>ООО УК "ЛИДЕР"</t>
  </si>
  <si>
    <t>6621017375</t>
  </si>
  <si>
    <t>31526505</t>
  </si>
  <si>
    <t>ООО УК «Основа-Центр» (город Екатеринбург)</t>
  </si>
  <si>
    <t>6686084073</t>
  </si>
  <si>
    <t>Общество с ограниченной ответственностью "Талицкое молоко", п. Троицкий</t>
  </si>
  <si>
    <t>12-04-2011 00:00:00</t>
  </si>
  <si>
    <t>23-03-2022 00:00:00</t>
  </si>
  <si>
    <t>26357500</t>
  </si>
  <si>
    <t>ПАО "Новолипецкий металлургический комбинат"</t>
  </si>
  <si>
    <t>4823006703</t>
  </si>
  <si>
    <t>482301001</t>
  </si>
  <si>
    <t>13.06.2022 13:30:51</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</si>
</sst>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8">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49" fontId="0" fillId="38" borderId="13" xfId="72" applyNumberFormat="1" applyFont="1" applyFill="1" applyBorder="1" applyAlignment="1" applyProtection="1">
      <alignment horizontal="left" vertical="center" wrapText="1" indent="1"/>
      <protection/>
    </xf>
    <xf numFmtId="49" fontId="0" fillId="39" borderId="1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0" fillId="42" borderId="43" xfId="0" applyFont="1" applyFill="1" applyBorder="1" applyAlignment="1">
      <alignment horizontal="center" vertical="center"/>
    </xf>
    <xf numFmtId="0" fontId="0" fillId="0" borderId="0" xfId="0" applyNumberFormat="1"/>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0" fontId="0" fillId="0" borderId="13" xfId="0" applyNumberFormat="1" applyBorder="1" applyAlignment="1">
      <alignment horizontal="center" vertical="center"/>
    </xf>
    <xf numFmtId="49" fontId="0" fillId="0" borderId="13" xfId="0" applyBorder="1"/>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0" fontId="0" fillId="38" borderId="13"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34" fillId="0" borderId="0" xfId="73" applyFont="1" applyFill="1" applyBorder="1" applyAlignment="1" applyProtection="1">
      <alignment horizontal="center" vertical="center" wrapText="1"/>
      <protection/>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9"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78" Type="http://schemas.openxmlformats.org/officeDocument/2006/relationships/worksheet" Target="worksheets/sheet76.xml" /><Relationship Id="rId52" Type="http://schemas.openxmlformats.org/officeDocument/2006/relationships/worksheet" Target="worksheets/sheet50.xml" /><Relationship Id="rId36" Type="http://schemas.openxmlformats.org/officeDocument/2006/relationships/worksheet" Target="worksheets/sheet34.xml" /><Relationship Id="rId50" Type="http://schemas.openxmlformats.org/officeDocument/2006/relationships/worksheet" Target="worksheets/sheet48.xml" /><Relationship Id="rId25" Type="http://schemas.openxmlformats.org/officeDocument/2006/relationships/worksheet" Target="worksheets/sheet23.xml" /><Relationship Id="rId30" Type="http://schemas.openxmlformats.org/officeDocument/2006/relationships/worksheet" Target="worksheets/sheet28.xml" /><Relationship Id="rId69" Type="http://schemas.openxmlformats.org/officeDocument/2006/relationships/worksheet" Target="worksheets/sheet67.xml" /><Relationship Id="rId35" Type="http://schemas.openxmlformats.org/officeDocument/2006/relationships/worksheet" Target="worksheets/sheet33.xml" /><Relationship Id="rId77" Type="http://schemas.openxmlformats.org/officeDocument/2006/relationships/worksheet" Target="worksheets/sheet75.xml" /><Relationship Id="rId17" Type="http://schemas.openxmlformats.org/officeDocument/2006/relationships/worksheet" Target="worksheets/sheet15.xml" /><Relationship Id="rId82" Type="http://schemas.openxmlformats.org/officeDocument/2006/relationships/worksheet" Target="worksheets/sheet80.xml" /><Relationship Id="rId47" Type="http://schemas.openxmlformats.org/officeDocument/2006/relationships/worksheet" Target="worksheets/sheet45.xml" /><Relationship Id="rId49" Type="http://schemas.openxmlformats.org/officeDocument/2006/relationships/worksheet" Target="worksheets/sheet47.xml" /><Relationship Id="rId39" Type="http://schemas.openxmlformats.org/officeDocument/2006/relationships/worksheet" Target="worksheets/sheet37.xml" /><Relationship Id="rId22" Type="http://schemas.openxmlformats.org/officeDocument/2006/relationships/worksheet" Target="worksheets/sheet20.xml" /><Relationship Id="rId16" Type="http://schemas.openxmlformats.org/officeDocument/2006/relationships/worksheet" Target="worksheets/sheet14.xml" /><Relationship Id="rId33" Type="http://schemas.openxmlformats.org/officeDocument/2006/relationships/worksheet" Target="worksheets/sheet31.xml" /><Relationship Id="rId45" Type="http://schemas.openxmlformats.org/officeDocument/2006/relationships/worksheet" Target="worksheets/sheet43.xml" /><Relationship Id="rId23" Type="http://schemas.openxmlformats.org/officeDocument/2006/relationships/worksheet" Target="worksheets/sheet21.xml" /><Relationship Id="rId54" Type="http://schemas.openxmlformats.org/officeDocument/2006/relationships/worksheet" Target="worksheets/sheet52.xml" /><Relationship Id="rId19" Type="http://schemas.openxmlformats.org/officeDocument/2006/relationships/worksheet" Target="worksheets/sheet17.xml" /><Relationship Id="rId46" Type="http://schemas.openxmlformats.org/officeDocument/2006/relationships/worksheet" Target="worksheets/sheet44.xml" /><Relationship Id="rId48" Type="http://schemas.openxmlformats.org/officeDocument/2006/relationships/worksheet" Target="worksheets/sheet46.xml" /><Relationship Id="rId60" Type="http://schemas.openxmlformats.org/officeDocument/2006/relationships/worksheet" Target="worksheets/sheet58.xml" /><Relationship Id="rId15" Type="http://schemas.openxmlformats.org/officeDocument/2006/relationships/worksheet" Target="worksheets/sheet13.xml" /><Relationship Id="rId59" Type="http://schemas.openxmlformats.org/officeDocument/2006/relationships/worksheet" Target="worksheets/sheet57.xml" /><Relationship Id="rId56" Type="http://schemas.openxmlformats.org/officeDocument/2006/relationships/worksheet" Target="worksheets/sheet54.xml" /><Relationship Id="rId68" Type="http://schemas.openxmlformats.org/officeDocument/2006/relationships/worksheet" Target="worksheets/sheet66.xml" /><Relationship Id="rId65" Type="http://schemas.openxmlformats.org/officeDocument/2006/relationships/worksheet" Target="worksheets/sheet63.xml" /><Relationship Id="rId67" Type="http://schemas.openxmlformats.org/officeDocument/2006/relationships/worksheet" Target="worksheets/sheet65.xml" /><Relationship Id="rId7" Type="http://schemas.openxmlformats.org/officeDocument/2006/relationships/worksheet" Target="worksheets/sheet5.xml" /><Relationship Id="rId27" Type="http://schemas.openxmlformats.org/officeDocument/2006/relationships/worksheet" Target="worksheets/sheet25.xml" /><Relationship Id="rId32" Type="http://schemas.openxmlformats.org/officeDocument/2006/relationships/worksheet" Target="worksheets/sheet30.xml" /><Relationship Id="rId34" Type="http://schemas.openxmlformats.org/officeDocument/2006/relationships/worksheet" Target="worksheets/sheet32.xml" /><Relationship Id="rId6" Type="http://schemas.openxmlformats.org/officeDocument/2006/relationships/worksheet" Target="worksheets/sheet4.xml" /><Relationship Id="rId61" Type="http://schemas.openxmlformats.org/officeDocument/2006/relationships/worksheet" Target="worksheets/sheet59.xml" /><Relationship Id="rId11" Type="http://schemas.openxmlformats.org/officeDocument/2006/relationships/worksheet" Target="worksheets/sheet9.xml" /><Relationship Id="rId2" Type="http://schemas.openxmlformats.org/officeDocument/2006/relationships/styles" Target="styles.xml" /><Relationship Id="rId58" Type="http://schemas.openxmlformats.org/officeDocument/2006/relationships/worksheet" Target="worksheets/sheet56.xml" /><Relationship Id="rId70" Type="http://schemas.openxmlformats.org/officeDocument/2006/relationships/worksheet" Target="worksheets/sheet68.xml" /><Relationship Id="rId20" Type="http://schemas.openxmlformats.org/officeDocument/2006/relationships/worksheet" Target="worksheets/sheet18.xml" /><Relationship Id="rId10" Type="http://schemas.openxmlformats.org/officeDocument/2006/relationships/worksheet" Target="worksheets/sheet8.xml" /><Relationship Id="rId38" Type="http://schemas.openxmlformats.org/officeDocument/2006/relationships/worksheet" Target="worksheets/sheet36.xml" /><Relationship Id="rId24" Type="http://schemas.openxmlformats.org/officeDocument/2006/relationships/worksheet" Target="worksheets/sheet22.xml" /><Relationship Id="rId74" Type="http://schemas.openxmlformats.org/officeDocument/2006/relationships/worksheet" Target="worksheets/sheet72.xml" /><Relationship Id="rId80" Type="http://schemas.openxmlformats.org/officeDocument/2006/relationships/worksheet" Target="worksheets/sheet78.xml" /><Relationship Id="rId43" Type="http://schemas.openxmlformats.org/officeDocument/2006/relationships/worksheet" Target="worksheets/sheet41.xml" /><Relationship Id="rId55" Type="http://schemas.openxmlformats.org/officeDocument/2006/relationships/worksheet" Target="worksheets/sheet53.xml" /><Relationship Id="rId21" Type="http://schemas.openxmlformats.org/officeDocument/2006/relationships/worksheet" Target="worksheets/sheet19.xml" /><Relationship Id="rId41" Type="http://schemas.openxmlformats.org/officeDocument/2006/relationships/worksheet" Target="worksheets/sheet39.xml" /><Relationship Id="rId5" Type="http://schemas.openxmlformats.org/officeDocument/2006/relationships/worksheet" Target="worksheets/sheet3.xml" /><Relationship Id="rId18" Type="http://schemas.openxmlformats.org/officeDocument/2006/relationships/worksheet" Target="worksheets/sheet16.xml" /><Relationship Id="rId72" Type="http://schemas.openxmlformats.org/officeDocument/2006/relationships/worksheet" Target="worksheets/sheet70.xml" /><Relationship Id="rId42" Type="http://schemas.openxmlformats.org/officeDocument/2006/relationships/worksheet" Target="worksheets/sheet40.xml" /><Relationship Id="rId37" Type="http://schemas.openxmlformats.org/officeDocument/2006/relationships/worksheet" Target="worksheets/sheet35.xml" /><Relationship Id="rId40" Type="http://schemas.openxmlformats.org/officeDocument/2006/relationships/worksheet" Target="worksheets/sheet38.xml" /><Relationship Id="rId53" Type="http://schemas.openxmlformats.org/officeDocument/2006/relationships/worksheet" Target="worksheets/sheet51.xml" /><Relationship Id="rId12" Type="http://schemas.openxmlformats.org/officeDocument/2006/relationships/worksheet" Target="worksheets/sheet10.xml" /><Relationship Id="rId4" Type="http://schemas.openxmlformats.org/officeDocument/2006/relationships/worksheet" Target="worksheets/sheet2.xml" /><Relationship Id="rId28" Type="http://schemas.openxmlformats.org/officeDocument/2006/relationships/worksheet" Target="worksheets/sheet26.xml" /><Relationship Id="rId31" Type="http://schemas.openxmlformats.org/officeDocument/2006/relationships/worksheet" Target="worksheets/sheet29.xml" /><Relationship Id="rId9" Type="http://schemas.openxmlformats.org/officeDocument/2006/relationships/worksheet" Target="worksheets/sheet7.xml" /><Relationship Id="rId83" Type="http://schemas.openxmlformats.org/officeDocument/2006/relationships/sharedStrings" Target="sharedStrings.xml" /><Relationship Id="rId3" Type="http://schemas.openxmlformats.org/officeDocument/2006/relationships/worksheet" Target="worksheets/sheet1.xml" /><Relationship Id="rId64" Type="http://schemas.openxmlformats.org/officeDocument/2006/relationships/worksheet" Target="worksheets/sheet62.xml" /><Relationship Id="rId81" Type="http://schemas.openxmlformats.org/officeDocument/2006/relationships/worksheet" Target="worksheets/sheet79.xml" /><Relationship Id="rId66" Type="http://schemas.openxmlformats.org/officeDocument/2006/relationships/worksheet" Target="worksheets/sheet64.xml" /><Relationship Id="rId1" Type="http://schemas.openxmlformats.org/officeDocument/2006/relationships/theme" Target="theme/theme1.xml" /><Relationship Id="rId13" Type="http://schemas.openxmlformats.org/officeDocument/2006/relationships/worksheet" Target="worksheets/sheet11.xml" /><Relationship Id="rId73" Type="http://schemas.openxmlformats.org/officeDocument/2006/relationships/worksheet" Target="worksheets/sheet71.xml" /><Relationship Id="rId44" Type="http://schemas.openxmlformats.org/officeDocument/2006/relationships/worksheet" Target="worksheets/sheet42.xml" /><Relationship Id="rId29" Type="http://schemas.openxmlformats.org/officeDocument/2006/relationships/worksheet" Target="worksheets/sheet27.xml" /><Relationship Id="rId71" Type="http://schemas.openxmlformats.org/officeDocument/2006/relationships/worksheet" Target="worksheets/sheet69.xml" /><Relationship Id="rId84" Type="http://schemas.openxmlformats.org/officeDocument/2006/relationships/calcChain" Target="calcChain.xml" /><Relationship Id="rId51" Type="http://schemas.openxmlformats.org/officeDocument/2006/relationships/worksheet" Target="worksheets/sheet49.xml" /><Relationship Id="rId14" Type="http://schemas.openxmlformats.org/officeDocument/2006/relationships/worksheet" Target="worksheets/sheet12.xml" /><Relationship Id="rId63" Type="http://schemas.openxmlformats.org/officeDocument/2006/relationships/worksheet" Target="worksheets/sheet61.xml" /><Relationship Id="rId26" Type="http://schemas.openxmlformats.org/officeDocument/2006/relationships/worksheet" Target="worksheets/sheet24.xml" /><Relationship Id="rId57" Type="http://schemas.openxmlformats.org/officeDocument/2006/relationships/worksheet" Target="worksheets/sheet55.xml" /><Relationship Id="rId62" Type="http://schemas.openxmlformats.org/officeDocument/2006/relationships/worksheet" Target="worksheets/sheet60.xml" /><Relationship Id="rId76" Type="http://schemas.openxmlformats.org/officeDocument/2006/relationships/worksheet" Target="worksheets/sheet74.xml" /><Relationship Id="rId79" Type="http://schemas.openxmlformats.org/officeDocument/2006/relationships/worksheet" Target="worksheets/sheet77.xml" /><Relationship Id="rId75" Type="http://schemas.openxmlformats.org/officeDocument/2006/relationships/worksheet" Target="worksheets/sheet73.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8" Type="http://schemas.openxmlformats.org/officeDocument/2006/relationships/image" Target="../media/image1.png" /><Relationship Id="rId12" Type="http://schemas.openxmlformats.org/officeDocument/2006/relationships/image" Target="../media/image2.png" /><Relationship Id="rId13" Type="http://schemas.openxmlformats.org/officeDocument/2006/relationships/image" Target="../media/image3.png" /><Relationship Id="rId5" Type="http://schemas.openxmlformats.org/officeDocument/2006/relationships/image" Target="../media/image4.png" /><Relationship Id="rId2" Type="http://schemas.openxmlformats.org/officeDocument/2006/relationships/image" Target="../media/image5.png" /><Relationship Id="rId1" Type="http://schemas.openxmlformats.org/officeDocument/2006/relationships/image" Target="../media/image6.png" /><Relationship Id="rId4" Type="http://schemas.openxmlformats.org/officeDocument/2006/relationships/image" Target="../media/image7.png" /><Relationship Id="rId6" Type="http://schemas.openxmlformats.org/officeDocument/2006/relationships/image" Target="../media/image8.png" /><Relationship Id="rId9" Type="http://schemas.openxmlformats.org/officeDocument/2006/relationships/image" Target="../media/image9.png" /><Relationship Id="rId11" Type="http://schemas.openxmlformats.org/officeDocument/2006/relationships/image" Target="../media/image10.png" /><Relationship Id="rId10" Type="http://schemas.openxmlformats.org/officeDocument/2006/relationships/image" Target="../media/image11.png" /><Relationship Id="rId3" Type="http://schemas.openxmlformats.org/officeDocument/2006/relationships/image" Target="../media/image12.png" /><Relationship Id="rId14" Type="http://schemas.openxmlformats.org/officeDocument/2006/relationships/image" Target="../media/image13.png" /><Relationship Id="rId7"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3.xml.rels><?xml version="1.0" encoding="UTF-8" standalone="yes"?><Relationships xmlns="http://schemas.openxmlformats.org/package/2006/relationships"><Relationship Id="rId1" Type="http://schemas.openxmlformats.org/officeDocument/2006/relationships/image" Target="../media/image15.png" /><Relationship Id="rId2" Type="http://schemas.openxmlformats.org/officeDocument/2006/relationships/image" Target="../media/image16.png" /><Relationship Id="rId3"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7.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7.png" /></Relationships>
</file>

<file path=xl/drawings/_rels/drawing4.xml.rels><?xml version="1.0" encoding="UTF-8" standalone="yes"?><Relationships xmlns="http://schemas.openxmlformats.org/package/2006/relationships"><Relationship Id="rId1" Type="http://schemas.openxmlformats.org/officeDocument/2006/relationships/image" Target="../media/image15.png" /><Relationship Id="rId2" Type="http://schemas.openxmlformats.org/officeDocument/2006/relationships/image" Target="../media/image18.png" /><Relationship Id="rId3"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7.png" /><Relationship Id="rId4" Type="http://schemas.openxmlformats.org/officeDocument/2006/relationships/image" Target="../media/image19.png" /><Relationship Id="rId2" Type="http://schemas.openxmlformats.org/officeDocument/2006/relationships/image" Target="../media/image15.png" /><Relationship Id="rId3" Type="http://schemas.openxmlformats.org/officeDocument/2006/relationships/image" Target="../media/image18.png" /></Relationships>
</file>

<file path=xl/drawings/_rels/drawing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8d2fba39-612a-4a2d-b855-ce77bd8f344c}"/>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9276128a-0b2e-4ee7-97f2-843d06dd44d0}"/>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8f1cf68f-d707-4569-a071-c83fcc26c77a}"/>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f80b166-f3da-470f-873f-6cb288c56af5}"/>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e00bbb25-b59b-407e-a647-396afa22d799}"/>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38ebc877-5515-46aa-bf1f-a192f8077e61}"/>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85f25142-ab8f-43d4-bc39-5b1d387ddd73}"/>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dfddf4a7-b474-4cc1-96e6-006a1fe5e3f8}"/>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1d551a85-dc95-4f28-9cca-3c221c56ccd1}"/>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7a01f38c-0605-4bf1-84df-107c6cfcc761}"/>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23db831f-e160-4dcf-bf16-b1cb37ec7180}"/>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54708877-0fab-410a-a699-63f552090cca}"/>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3f86bb41-2674-4b7e-ab12-5031c9ab3d35}"/>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a67bd54c-0e0f-412d-ba34-1c41d9fa6d42}"/>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43e30bbb-8031-4986-99d2-77c741f9bcd7}"/>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105d89c0-cbea-4976-ac37-4e01208974e2}"/>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32e8f3e8-d33a-4f70-bf48-6952317d1eb7}"/>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99b7bb0-e3a5-45ff-9acf-f97976b717ad}"/>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a3ce46b8-1041-400d-b9fb-0fe40526bfd1}"/>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565bab08-1a59-446a-adbd-49bfd2b2dd9b}"/>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6e4004f5-3e0d-41d2-a90e-b4dd1f68818d}"/>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6e4170df-7347-4f23-a83f-ec018d5d175e}"/>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def94eb3-98f2-4333-9b69-048800fe7c67}"/>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f1f2fd92-e131-4435-83ad-a7bc2e03e6e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eb92df0a-c354-4ba0-80b4-72f0c216f14c}"/>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f9fc91c1-94d2-46e1-9e6a-38859e1e966d}"/>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1c11dde8-89e7-440f-b0a2-32c3bcef013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e8c5e8fa-88f5-4027-9b38-68d45c773e8b}"/>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7467fd77-4baf-49ab-a78c-f30dc4455b7f}"/>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a70d2cd-7e3f-45f5-9665-c131518895c6}"/>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6895e5cd-eb59-4cdd-83ec-26f1e283bd94}"/>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366b350a-28a1-4f90-86d3-02c7020c80d5}"/>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4fe6afce-7b14-4d3d-bb41-0e96f2ae936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d1e23e2-8950-4179-87c0-6b161508510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3dd830c1-3af7-45e9-b2d1-3f175b7f62f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efd43abc-52d1-4e97-9f4a-928d2f9f6fc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27</xdr:row>
      <xdr:rowOff>0</xdr:rowOff>
    </xdr:from>
    <xdr:to>
      <xdr:col>49</xdr:col>
      <xdr:colOff>228600</xdr:colOff>
      <xdr:row>27</xdr:row>
      <xdr:rowOff>190500</xdr:rowOff>
    </xdr:to>
    <xdr:grpSp>
      <xdr:nvGrpSpPr>
        <xdr:cNvPr id="4" name="shCalendar">
          <a:extLst>
            <a:ext uri="{FF2B5EF4-FFF2-40B4-BE49-F238E27FC236}">
              <a16:creationId xmlns:a16="http://schemas.microsoft.com/office/drawing/2014/main" id="{cae24f5a-55e8-423d-ac24-c6a646f89731}"/>
            </a:ext>
          </a:extLst>
        </xdr:cNvPr>
        <xdr:cNvGrpSpPr>
          <a:grpSpLocks/>
        </xdr:cNvGrpSpPr>
      </xdr:nvGrpSpPr>
      <xdr:grpSpPr bwMode="auto">
        <a:xfrm>
          <a:off x="25850850" y="6134100"/>
          <a:ext cx="190500" cy="190500"/>
          <a:chOff x="13896191" y="1813753"/>
          <a:chExt cx="211023" cy="178845"/>
        </a:xfrm>
      </xdr:grpSpPr>
      <xdr:sp macro="[0]!modfrmDateChoose.CalendarShow">
        <xdr:nvSpPr>
          <xdr:cNvPr id="5" name="shCalendar_bck">
            <a:extLst>
              <a:ext uri="{FF2B5EF4-FFF2-40B4-BE49-F238E27FC236}">
                <a16:creationId xmlns:a16="http://schemas.microsoft.com/office/drawing/2014/main" id="{7537b624-659f-499a-9ed7-feb5787615b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a:extLst>
              <a:ext uri="{FF2B5EF4-FFF2-40B4-BE49-F238E27FC236}">
                <a16:creationId xmlns:a16="http://schemas.microsoft.com/office/drawing/2014/main" id="{d5b23b15-bf9a-458d-a3d8-d90978b1a9f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812df86-4b91-4b1a-8ffd-56d3b13cc67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f4d128b-a884-4f4d-ae16-ff438af439f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31685758-6a3a-4a1d-83b4-a56093998eb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336d1c50-66fc-4a33-84b5-fafa0ee4c8c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d288743f-d5bb-4c57-a3ad-9bc25e287784}"/>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6ea652d0-7e46-40e2-835d-0402ce0f04a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70dc637-1383-40e9-84dd-aa13059af6f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4ecc285-ba01-4c9e-984a-9abfe7f2ea9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bd717c4-8c64-48e6-805f-15b97400f23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d038aef3-ba19-467d-b49b-5e3ea1cebaf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a973272f-8a15-404f-bc12-62f0e9efb78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84359d61-ef85-4b50-af1f-afb8fc25c503}"/>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4895304e-093c-4aa3-b1b4-2e5d2c3ea9f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ef077e51-cd05-4901-b389-2d61011f72f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043b1b5-450e-4afe-bf72-5df4f26a1ba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2846af88-71c3-44de-b191-62ef729e83c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8f4d1243-d697-4c8c-a9ee-3be47fbd553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9c5f3947-be8b-4050-9f97-90e81773c5c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357ad41a-40c6-460f-8bf6-4defaa060eef}"/>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cf4f90ef-c1aa-42ca-a5cb-4e556fd91c2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42e68a3a-6157-4df5-8b21-c27af66609ab}"/>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a36024ce-60c8-402b-a12d-f8927d12933a}"/>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f7617e2-5e7c-419b-9cf7-60c3ac43ea6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306c395b-b07c-47ef-bc6d-075e225a301d}"/>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ac1034bb-13f5-4c65-8116-35e691063c62}"/>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bef03307-0060-460a-9d0d-92be38c3f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5cf781b-ad7b-41c3-b630-114b8539919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47a6271f-71f9-4ac2-b995-9b17890c249c}"/>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e608416f-c3d6-46f6-9df8-32cd34652df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28915635-7f9d-4744-bd0d-f8288d9f240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391b91ca-3610-453b-9231-5b5bc3bfabcf}"/>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724a072b-b5b1-4960-8917-b00b06f23d1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b412af51-6b6c-44d4-8a1f-a6b761d201cd}"/>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16f82463-7294-4348-a5bc-fe283aa5b389}"/>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bd477acf-3ef2-4e1a-93b4-ca3351acedf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644b5af1-7f8a-44ad-8165-b2016649115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d3d98144-0ea9-4969-92c0-3c860f858b24}"/>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2a3ee779-c6db-46e6-8051-67392527382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f0661037-6c69-4146-9cdb-2c138258e85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61c96bbd-5153-406e-9246-d895d93f90fc}"/>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d3e7416b-2805-4590-af4a-ee9e0bf7e49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cb23b30f-aced-42e0-91b6-bb75bf5167e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cddc9a2d-7dc6-4079-8bdb-053865e78304}"/>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c7c6fb17-b17d-452b-9faa-3acb7782662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9f8d147b-c44a-458b-8ae5-fa85dd983c7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26b4bfb5-c9b2-4b33-ab50-ea6327d99e2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d59d3204-f7f8-4c39-935c-bb588b78d72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4232c2ff-d427-443f-a085-e537424ec1e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3aeedeff-8d75-4210-b279-d31a36bc4e1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6542cc7-51f5-4056-b752-28b312ae520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62409248-c6cf-4980-a158-71fa119eae9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fccec430-e23a-4d7e-b309-6dce19a9d0d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4fe63b7d-e814-4a9d-9974-95e17789645e}"/>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f2597e53-6d58-4108-8b0b-9fed7c16d06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95e6953c-32ec-47e0-a000-c966c989672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ab9c792e-7ad5-4645-8f76-30a888b3f36a}"/>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77b9e272-f7a2-4cfb-96b2-783f64ca91d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5d51913-5f59-424b-865c-83bb28f7a4e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40c9b182-7be5-46ca-9e6b-2ec4f1973c9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ad0c1a5a-4f76-4ff1-9517-270649d486e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973d3c28-3071-441e-9c38-935e26a67699}"/>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68e17b70-46fc-4042-8f5c-7e1afd5127c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85340d63-0c47-45b3-85fa-4681cbadb36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4befe1ea-0b60-40be-ad2e-78e819904e9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8a1826f3-8e10-4c76-b2a1-948be47cf71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df9ee040-8695-4953-8456-14623204a76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7bc6ec3e-dc28-41d0-8388-9b1e1372c1e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78e2c840-6fe0-4f18-bbd4-99072e5008d6}"/>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2c086eff-b6f6-4772-b3c4-05bedebceba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a0a73f79-08be-4b3f-87af-840d91bb03f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8076ecf-6efa-466a-a154-f73b56d1740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56faed3-08d1-4dce-94ea-93406770c39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cf95bf4a-68be-447b-a77a-57d4aa472e8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195a083d-091f-40e0-8563-a04e6cf5adc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377a3c6d-66bf-4e1f-9f5e-c59800d266a3}"/>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2a1ffb8f-4ddf-492e-a829-f2954b1959f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53f86e07-cf35-463f-8ea3-43a6c6ec8d8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8ce64e66-3962-4a63-8afc-617c6ad7b225}"/>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b1bdf9b8-ff1c-4fbf-9b65-f9635bf71f5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4a3d4bec-8d60-4126-8301-238cd9f220d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9de06af6-1a50-4f10-bb17-f74995494b7e}"/>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c3792297-44e5-4db5-a044-e5fa1d1675b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3e2f8d1d-a7ad-4f28-a15f-dbe7e39f5e2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e8dbb4e4-e204-41a2-a957-210b7289bc6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a3a3fb9e-9b14-4db6-beef-de6c69f000a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d42e4f59-fe76-41b4-9e1b-c77aeddb1dc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83840d4e-4800-48ae-81e9-9aafcc2ffa8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b9c0ff1e-501b-48df-ac40-0773d0910455}"/>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ee51ac43-700f-44b2-9bc3-d608ced6aa2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e9b08dc2-010b-49b1-81a0-7950177442a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ba246c8c-d900-4a70-90a0-f4a553199b2d}"/>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9eccd782-440b-46da-acb3-070f2267724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2327295e-1ae5-4da9-ab0e-df235287e0b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1d9eb5a9-7c38-4c85-b1d6-92983247432f}"/>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11a0d8b1-db65-4eb8-8d3a-539e1b235e3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d67e5adb-3404-4d84-86ab-6b76ec9ca93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d45daffe-53d8-4071-8960-baf662eee60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2a85acc6-53bf-4768-86ea-3b36aeb5a76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52f733f9-ebc2-4a1b-83b0-4c4e5292504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83de9a49-6a9c-4723-a138-014876232d9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ff05da97-d10c-42c5-acae-2ff0debde27d}"/>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ec31f633-2725-43b5-a336-ab63a44a11e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89805c20-2d88-424d-9541-b72c8da492d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a4c108a4-e345-475d-8cbf-44381ab32eb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59180368-6f4a-4782-a6f1-31157b37ce7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d74326f8-163a-41f9-b678-7e58ab974e0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9ce779ad-06a1-4be8-a9a1-18c0bee02f6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d8f5d83e-27fe-4be5-a21c-b073f4db50f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4f7c34df-cd38-4a63-8384-de77a0c5c11e}"/>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ln/>
              <a:solidFill>
                <a:srgbClr val="000000"/>
              </a:solidFill>
              <a:effectLst/>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6af482ed-1248-43ec-a81d-93d88667f8c7}"/>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76389252-7e87-472d-aef7-7ade7ec6237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c4e1d992-bf2f-4edb-93a4-447d23bcaeb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bce6f24-1d8f-4c5b-af6b-360c98c80a0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63d738b6-8096-45ce-83e1-f1cda122b02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b675184c-d5c8-4d9f-a420-61c7a0a8770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6b76ab9f-ff87-4477-87f4-8a9059eac8a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3ae0ceda-70e6-417f-850e-a917ca85ae9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8d89894-afa6-4b6c-83f3-a46c34907e7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f3326a77-8b51-4e81-a157-2cc46ab4010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79cc5d69-1cc4-470f-9738-78d5c9e4b28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a:extLst>
            <a:ext uri="{FF2B5EF4-FFF2-40B4-BE49-F238E27FC236}">
              <a16:creationId xmlns:a16="http://schemas.microsoft.com/office/drawing/2014/main" id="{c029288e-9917-4c76-9bec-cd2df3c6ea31}"/>
            </a:ext>
          </a:extLst>
        </xdr:cNvPr>
        <xdr:cNvGrpSpPr>
          <a:grpSpLocks/>
        </xdr:cNvGrpSpPr>
      </xdr:nvGrpSpPr>
      <xdr:grpSpPr bwMode="auto">
        <a:xfrm>
          <a:off x="8010525" y="12287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db9dee10-f584-4c40-a0ca-16ac514d4a2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3d69188e-8767-457d-b6e0-7f2e81a607c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1c8c8fd2-ea3e-49ea-8046-9e670c6a0998}"/>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40bb6f7e-1f11-4e11-89a8-d546cf67e6d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6f48ce62-47c8-4ca1-b6ad-10b829936efd}"/>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9960d101-c9f1-4dd1-bb28-71e598c9e7ce}"/>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870b9875-f119-4c35-aa5d-b9f9ebcf0c3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94b2f3a8-b80a-4446-9f5a-0ebe597d3bbd}"/>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1f2bb1c5-b510-4063-a0c4-6f76257d58f8}"/>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b586c035-f77c-4a78-bd01-68649018a30e}"/>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aba55242-ef78-40d8-9fd3-1bb59feaf3a6}"/>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3092b94a-9c65-4b4b-981a-a80fdbec9e8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b84dc7ed-6ffb-4df8-bdaf-11fd46d2315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9e34eec4-a781-4adb-91fa-61cbdac3b9de}"/>
            </a:ext>
          </a:extLst>
        </xdr:cNvPr>
        <xdr:cNvGrpSpPr>
          <a:grpSpLocks/>
        </xdr:cNvGrpSpPr>
      </xdr:nvGrpSpPr>
      <xdr:grpSpPr bwMode="auto">
        <a:xfrm>
          <a:off x="129254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a95444cc-2c89-4d5f-9ea6-a8a4dbc50e3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aa80a45c-fab8-4c6e-a493-7fef51c5083c}"/>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e4b7138d-500b-48ce-afc8-9cb2eb7b713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6943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606e69d6-4b4b-482b-8b68-98689a62746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1346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af821418-59ff-44fe-bd0a-b1066d1b6c0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28873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bb67912-14ef-486b-9018-ad4ff4037ab5}"/>
            </a:ext>
          </a:extLst>
        </xdr:cNvPr>
        <xdr:cNvSpPr>
          <a:spLocks noChangeArrowheads="1"/>
        </xdr:cNvSpPr>
      </xdr:nvSpPr>
      <xdr:spPr bwMode="auto">
        <a:xfrm>
          <a:off x="685800" y="2628900"/>
          <a:ext cx="28194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9d2b0a7a-01f8-4cd2-968c-176b6c23a37c}"/>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6ca464c9-483a-4250-a590-017b388fd42a}"/>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7102b318-0b6c-4498-9c4a-18e65c0e529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851fdcb5-32af-4060-b33e-96530b7d33a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e9f7f1e3-d461-49b8-9519-ff7bfb1aee4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97145237-c741-4ab9-aad4-f9a57ecd186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b5143ca5-3354-437e-9d38-8807bab7a878}"/>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58e66e3e-126d-43d7-82a8-8caceffd4a3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b206157b-8647-46b1-bddf-278c630080f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30905b3c-7a88-4126-903c-1974ba3f7d0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111b3250-2d09-43d9-89b7-04b85ddbeea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2cee058e-af52-4e7e-837c-1de53504735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7b0ee440-d8c6-4f08-9aac-f47ec9b2bdf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5caf2c7f-5c29-448d-8345-858af7cbc126}"/>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6b68127b-6c04-4a9a-86c8-508bdef40e9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1eb83567-87bf-40b9-bd5e-5a9e8010c62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1" Type="http://schemas.openxmlformats.org/officeDocument/2006/relationships/drawing" Target="../drawings/drawing1.xml" /><Relationship Id="rId4" Type="http://schemas.openxmlformats.org/officeDocument/2006/relationships/vmlDrawing" Target="../drawings/vmlDrawing1.vml" /><Relationship Id="rId2" Type="http://schemas.openxmlformats.org/officeDocument/2006/relationships/oleObject" Target="../embeddings/_________Microsoft_Word_97_20031.doc" /><Relationship Id="rId3" Type="http://schemas.openxmlformats.org/officeDocument/2006/relationships/image" Target="../media/image1.emf"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4.xml"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5.bin" /><Relationship Id="rId1" Type="http://schemas.openxmlformats.org/officeDocument/2006/relationships/drawing" Target="../drawings/drawing35.xml"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16bce1-b7de-46f4-99b2-7f02accce013}">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740115-07b7-4627-99d5-9cd65277bae4}">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8" t="s">
        <v>717</v>
      </c>
      <c r="M5" s="1308"/>
      <c r="N5" s="1308"/>
      <c r="O5" s="1308"/>
      <c r="P5" s="1308"/>
      <c r="Q5" s="1308"/>
      <c r="R5" s="1308"/>
      <c r="S5" s="1308"/>
      <c r="T5" s="1308"/>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551"/>
      <c r="V9" s="551"/>
      <c r="W9" s="489"/>
      <c r="X9" s="559"/>
      <c r="Y9" s="559"/>
      <c r="Z9" s="559"/>
      <c r="AA9" s="559"/>
      <c r="AB9" s="559"/>
      <c r="AC9" s="559"/>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286"/>
      <c r="P12" s="1286"/>
      <c r="Q12" s="1286"/>
      <c r="R12" s="1286"/>
      <c r="S12" s="1286"/>
      <c r="T12" s="1286"/>
      <c r="U12" s="1286"/>
    </row>
    <row r="13" spans="10:23" ht="14.25">
      <c r="J13" s="499"/>
      <c r="K13" s="499"/>
      <c r="L13" s="1236" t="s">
        <v>445</v>
      </c>
      <c r="M13" s="1236"/>
      <c r="N13" s="1236"/>
      <c r="O13" s="1236"/>
      <c r="P13" s="1236"/>
      <c r="Q13" s="1236"/>
      <c r="R13" s="1236"/>
      <c r="S13" s="1236"/>
      <c r="T13" s="1236"/>
      <c r="U13" s="1236"/>
      <c r="V13" s="1236"/>
      <c r="W13" s="1236" t="s">
        <v>446</v>
      </c>
    </row>
    <row r="14" spans="10:23" ht="14.25" customHeight="1">
      <c r="J14" s="499"/>
      <c r="K14" s="499"/>
      <c r="L14" s="1292" t="s">
        <v>91</v>
      </c>
      <c r="M14" s="1292" t="s">
        <v>602</v>
      </c>
      <c r="N14" s="630"/>
      <c r="O14" s="1293" t="s">
        <v>604</v>
      </c>
      <c r="P14" s="1294"/>
      <c r="Q14" s="1294"/>
      <c r="R14" s="1294"/>
      <c r="S14" s="1294"/>
      <c r="T14" s="1295"/>
      <c r="U14" s="1303" t="s">
        <v>339</v>
      </c>
      <c r="V14" s="1289" t="s">
        <v>274</v>
      </c>
      <c r="W14" s="1236"/>
    </row>
    <row r="15" spans="10:23" ht="14.25" customHeight="1">
      <c r="J15" s="499"/>
      <c r="K15" s="499"/>
      <c r="L15" s="1292"/>
      <c r="M15" s="1292"/>
      <c r="N15" s="631"/>
      <c r="O15" s="1298" t="s">
        <v>578</v>
      </c>
      <c r="P15" s="1296" t="s">
        <v>270</v>
      </c>
      <c r="Q15" s="1297"/>
      <c r="R15" s="1300" t="s">
        <v>615</v>
      </c>
      <c r="S15" s="1301"/>
      <c r="T15" s="1302"/>
      <c r="U15" s="1304"/>
      <c r="V15" s="1290"/>
      <c r="W15" s="1236"/>
    </row>
    <row r="16" spans="10:23" ht="33.75" customHeight="1">
      <c r="J16" s="499"/>
      <c r="K16" s="499"/>
      <c r="L16" s="1292"/>
      <c r="M16" s="1292"/>
      <c r="N16" s="632"/>
      <c r="O16" s="1299"/>
      <c r="P16" s="505" t="s">
        <v>579</v>
      </c>
      <c r="Q16" s="505" t="s">
        <v>6</v>
      </c>
      <c r="R16" s="506" t="s">
        <v>273</v>
      </c>
      <c r="S16" s="1287" t="s">
        <v>272</v>
      </c>
      <c r="T16" s="1288"/>
      <c r="U16" s="1305"/>
      <c r="V16" s="1291"/>
      <c r="W16" s="1236"/>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9" ht="22.5">
      <c r="A18" s="1311">
        <v>1</v>
      </c>
      <c r="B18" s="813"/>
      <c r="C18" s="813"/>
      <c r="D18" s="813"/>
      <c r="E18" s="814"/>
      <c r="F18" s="815"/>
      <c r="G18" s="815"/>
      <c r="H18" s="815"/>
      <c r="I18" s="816"/>
      <c r="J18" s="811"/>
      <c r="K18" s="818"/>
      <c r="L18" s="562">
        <f>mergeValue(A18)</f>
        <v>1</v>
      </c>
      <c r="M18" s="610" t="s">
        <v>19</v>
      </c>
      <c r="N18" s="615"/>
      <c r="O18" s="1312"/>
      <c r="P18" s="1312"/>
      <c r="Q18" s="1312"/>
      <c r="R18" s="1312"/>
      <c r="S18" s="1312"/>
      <c r="T18" s="1312"/>
      <c r="U18" s="1312"/>
      <c r="V18" s="1312"/>
      <c r="W18" s="1129" t="s">
        <v>718</v>
      </c>
      <c r="Y18" s="558"/>
      <c r="Z18" s="558" t="str">
        <f t="shared" si="0" ref="Z18:Z31">IF(M18="","",M18)</f>
        <v>Наименование тарифа</v>
      </c>
      <c r="AA18" s="558"/>
      <c r="AB18" s="558"/>
      <c r="AC18" s="558"/>
    </row>
    <row r="19" spans="1:29" ht="22.5">
      <c r="A19" s="1311"/>
      <c r="B19" s="1311">
        <v>1</v>
      </c>
      <c r="C19" s="813"/>
      <c r="D19" s="813"/>
      <c r="E19" s="815"/>
      <c r="F19" s="815"/>
      <c r="G19" s="815"/>
      <c r="H19" s="815"/>
      <c r="I19" s="810"/>
      <c r="J19" s="809"/>
      <c r="K19" s="812"/>
      <c r="L19" s="562" t="str">
        <f>mergeValue(A19)&amp;"."&amp;mergeValue(B19)</f>
        <v>1.1</v>
      </c>
      <c r="M19" s="516" t="s">
        <v>15</v>
      </c>
      <c r="N19" s="615"/>
      <c r="O19" s="1312"/>
      <c r="P19" s="1312"/>
      <c r="Q19" s="1312"/>
      <c r="R19" s="1312"/>
      <c r="S19" s="1312"/>
      <c r="T19" s="1312"/>
      <c r="U19" s="1312"/>
      <c r="V19" s="1312"/>
      <c r="W19" s="1129" t="s">
        <v>459</v>
      </c>
      <c r="Y19" s="558"/>
      <c r="Z19" s="558" t="str">
        <f t="shared" si="0"/>
        <v>Территория действия тарифа</v>
      </c>
      <c r="AA19" s="558"/>
      <c r="AB19" s="558"/>
      <c r="AC19" s="558"/>
    </row>
    <row r="20" spans="1:29" ht="22.5">
      <c r="A20" s="1311"/>
      <c r="B20" s="1311"/>
      <c r="C20" s="1311">
        <v>1</v>
      </c>
      <c r="D20" s="813"/>
      <c r="E20" s="815"/>
      <c r="F20" s="815"/>
      <c r="G20" s="815"/>
      <c r="H20" s="815"/>
      <c r="I20" s="817"/>
      <c r="J20" s="809"/>
      <c r="K20" s="812"/>
      <c r="L20" s="562" t="str">
        <f>mergeValue(A20)&amp;"."&amp;mergeValue(B20)&amp;"."&amp;mergeValue(C20)</f>
        <v>1.1.1</v>
      </c>
      <c r="M20" s="517" t="s">
        <v>7</v>
      </c>
      <c r="N20" s="615"/>
      <c r="O20" s="1312"/>
      <c r="P20" s="1312"/>
      <c r="Q20" s="1312"/>
      <c r="R20" s="1312"/>
      <c r="S20" s="1312"/>
      <c r="T20" s="1312"/>
      <c r="U20" s="1312"/>
      <c r="V20" s="1312"/>
      <c r="W20" s="1129" t="s">
        <v>600</v>
      </c>
      <c r="Y20" s="558"/>
      <c r="Z20" s="558" t="str">
        <f t="shared" si="0"/>
        <v xml:space="preserve">Наименование системы теплоснабжения </v>
      </c>
      <c r="AA20" s="558"/>
      <c r="AB20" s="558"/>
      <c r="AC20" s="558"/>
    </row>
    <row r="21" spans="1:29" ht="22.5">
      <c r="A21" s="1311"/>
      <c r="B21" s="1311"/>
      <c r="C21" s="1311"/>
      <c r="D21" s="1311">
        <v>1</v>
      </c>
      <c r="E21" s="815"/>
      <c r="F21" s="815"/>
      <c r="G21" s="815"/>
      <c r="H21" s="815"/>
      <c r="I21" s="817"/>
      <c r="J21" s="809"/>
      <c r="K21" s="812"/>
      <c r="L21" s="562" t="str">
        <f>mergeValue(A21)&amp;"."&amp;mergeValue(B21)&amp;"."&amp;mergeValue(C21)&amp;"."&amp;mergeValue(D21)</f>
        <v>1.1.1.1</v>
      </c>
      <c r="M21" s="518" t="s">
        <v>21</v>
      </c>
      <c r="N21" s="615"/>
      <c r="O21" s="1312"/>
      <c r="P21" s="1312"/>
      <c r="Q21" s="1312"/>
      <c r="R21" s="1312"/>
      <c r="S21" s="1312"/>
      <c r="T21" s="1312"/>
      <c r="U21" s="1312"/>
      <c r="V21" s="1312"/>
      <c r="W21" s="1129" t="s">
        <v>601</v>
      </c>
      <c r="Y21" s="558"/>
      <c r="Z21" s="558" t="str">
        <f t="shared" si="0"/>
        <v xml:space="preserve">Источник тепловой энергии  </v>
      </c>
      <c r="AA21" s="558"/>
      <c r="AB21" s="558"/>
      <c r="AC21" s="558"/>
    </row>
    <row r="22" spans="1:29" ht="78.75">
      <c r="A22" s="1311"/>
      <c r="B22" s="1311"/>
      <c r="C22" s="1311"/>
      <c r="D22" s="1311"/>
      <c r="E22" s="1311">
        <v>1</v>
      </c>
      <c r="F22" s="815"/>
      <c r="G22" s="815"/>
      <c r="H22" s="813">
        <v>1</v>
      </c>
      <c r="I22" s="1311">
        <v>1</v>
      </c>
      <c r="J22" s="815"/>
      <c r="K22" s="820"/>
      <c r="L22" s="562" t="str">
        <f>mergeValue(A22)&amp;"."&amp;mergeValue(B22)&amp;"."&amp;mergeValue(C22)&amp;"."&amp;mergeValue(D22)&amp;"."&amp;mergeValue(E22)</f>
        <v>1.1.1.1.1</v>
      </c>
      <c r="M22" s="524" t="s">
        <v>8</v>
      </c>
      <c r="N22" s="615"/>
      <c r="O22" s="1313"/>
      <c r="P22" s="1313"/>
      <c r="Q22" s="1313"/>
      <c r="R22" s="1313"/>
      <c r="S22" s="1313"/>
      <c r="T22" s="1313"/>
      <c r="U22" s="1313"/>
      <c r="V22" s="131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1"/>
      <c r="B23" s="1311"/>
      <c r="C23" s="1311"/>
      <c r="D23" s="1311"/>
      <c r="E23" s="1311"/>
      <c r="F23" s="1311">
        <v>1</v>
      </c>
      <c r="G23" s="813"/>
      <c r="H23" s="813"/>
      <c r="I23" s="1311"/>
      <c r="J23" s="1311">
        <v>1</v>
      </c>
      <c r="K23" s="821"/>
      <c r="L23" s="562" t="str">
        <f>mergeValue(A23)&amp;"."&amp;mergeValue(B23)&amp;"."&amp;mergeValue(C23)&amp;"."&amp;mergeValue(D23)&amp;"."&amp;mergeValue(E23)&amp;"."&amp;mergeValue(F23)</f>
        <v>1.1.1.1.1.1</v>
      </c>
      <c r="M23" s="525" t="s">
        <v>9</v>
      </c>
      <c r="N23" s="615"/>
      <c r="O23" s="1314"/>
      <c r="P23" s="1315"/>
      <c r="Q23" s="1315"/>
      <c r="R23" s="1315"/>
      <c r="S23" s="1315"/>
      <c r="T23" s="1315"/>
      <c r="U23" s="1315"/>
      <c r="V23" s="1316"/>
      <c r="W23" s="1129" t="s">
        <v>720</v>
      </c>
      <c r="Y23" s="558"/>
      <c r="Z23" s="558" t="str">
        <f t="shared" si="0"/>
        <v>Группа потребителей</v>
      </c>
      <c r="AA23" s="558"/>
      <c r="AB23" s="558"/>
      <c r="AC23" s="558"/>
    </row>
    <row r="24" spans="1:29" ht="122.1" customHeight="1">
      <c r="A24" s="1311"/>
      <c r="B24" s="1311"/>
      <c r="C24" s="1311"/>
      <c r="D24" s="1311"/>
      <c r="E24" s="1311"/>
      <c r="F24" s="1311"/>
      <c r="G24" s="813">
        <v>1</v>
      </c>
      <c r="H24" s="813"/>
      <c r="I24" s="1311"/>
      <c r="J24" s="1311"/>
      <c r="K24" s="821">
        <v>1</v>
      </c>
      <c r="L24" s="562" t="str">
        <f>mergeValue(A24)&amp;"."&amp;mergeValue(B24)&amp;"."&amp;mergeValue(C24)&amp;"."&amp;mergeValue(D24)&amp;"."&amp;mergeValue(E24)&amp;"."&amp;mergeValue(F24)&amp;"."&amp;mergeValue(G24)</f>
        <v>1.1.1.1.1.1.1</v>
      </c>
      <c r="M24" s="1088"/>
      <c r="N24" s="615"/>
      <c r="O24" s="532"/>
      <c r="P24" s="532"/>
      <c r="Q24" s="1040"/>
      <c r="R24" s="1306"/>
      <c r="S24" s="1307" t="s">
        <v>83</v>
      </c>
      <c r="T24" s="1306"/>
      <c r="U24" s="1307" t="s">
        <v>84</v>
      </c>
      <c r="V24" s="532"/>
      <c r="W24" s="1281" t="s">
        <v>721</v>
      </c>
      <c r="X24" s="554" t="str">
        <f>strCheckDate(O25:V25)</f>
        <v/>
      </c>
      <c r="Y24" s="558"/>
      <c r="Z24" s="558" t="str">
        <f t="shared" si="0"/>
        <v/>
      </c>
      <c r="AA24" s="558"/>
      <c r="AB24" s="558"/>
      <c r="AC24" s="558"/>
    </row>
    <row r="25" spans="1:29" ht="11.25" hidden="1">
      <c r="A25" s="1311"/>
      <c r="B25" s="1311"/>
      <c r="C25" s="1311"/>
      <c r="D25" s="1311"/>
      <c r="E25" s="1311"/>
      <c r="F25" s="1311"/>
      <c r="G25" s="813"/>
      <c r="H25" s="813"/>
      <c r="I25" s="1311"/>
      <c r="J25" s="1311"/>
      <c r="K25" s="821"/>
      <c r="L25" s="569"/>
      <c r="M25" s="615"/>
      <c r="N25" s="615"/>
      <c r="O25" s="532"/>
      <c r="P25" s="532"/>
      <c r="Q25" s="553" t="str">
        <f>R24&amp;"-"&amp;T24</f>
        <v>-</v>
      </c>
      <c r="R25" s="1306"/>
      <c r="S25" s="1307"/>
      <c r="T25" s="1306"/>
      <c r="U25" s="1307"/>
      <c r="V25" s="532"/>
      <c r="W25" s="1282"/>
      <c r="Y25" s="558"/>
      <c r="Z25" s="558" t="str">
        <f t="shared" si="0"/>
        <v/>
      </c>
      <c r="AA25" s="558"/>
      <c r="AB25" s="558"/>
      <c r="AC25" s="558"/>
    </row>
    <row r="26" spans="1:29" ht="15" customHeight="1">
      <c r="A26" s="1311"/>
      <c r="B26" s="1311"/>
      <c r="C26" s="1311"/>
      <c r="D26" s="1311"/>
      <c r="E26" s="1311"/>
      <c r="F26" s="1311"/>
      <c r="G26" s="815"/>
      <c r="H26" s="813"/>
      <c r="I26" s="1311"/>
      <c r="J26" s="1311"/>
      <c r="K26" s="820"/>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c r="AC26" s="558"/>
    </row>
    <row r="27" spans="1:29" ht="15" customHeight="1">
      <c r="A27" s="1311"/>
      <c r="B27" s="1311"/>
      <c r="C27" s="1311"/>
      <c r="D27" s="1311"/>
      <c r="E27" s="1311"/>
      <c r="F27" s="815"/>
      <c r="G27" s="815"/>
      <c r="H27" s="813"/>
      <c r="I27" s="131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1"/>
      <c r="B28" s="1311"/>
      <c r="C28" s="1311"/>
      <c r="D28" s="131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1"/>
      <c r="B29" s="1311"/>
      <c r="C29" s="131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1"/>
      <c r="B30" s="131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74" t="s">
        <v>722</v>
      </c>
      <c r="N34" s="1274"/>
      <c r="O34" s="1274"/>
      <c r="P34" s="1274"/>
      <c r="Q34" s="1274"/>
      <c r="R34" s="1274"/>
      <c r="S34" s="1274"/>
      <c r="T34" s="1274"/>
      <c r="U34" s="1274"/>
      <c r="V34" s="1274"/>
      <c r="W34" s="1274"/>
    </row>
  </sheetData>
  <sheetProtection algorithmName="SHA-512" hashValue="4yu9SSyGuqiPFwFrstzgb1TcQ3DsAiNABYJCLJJ4W72WwfvxTlRP2jwCKMRbMw3p2OPC0mcbo51+sGsLOk/G0A==" saltValue="XDi5exIsDiqfayYx28u2vA==" spinCount="100000"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4e2614-9761-4eed-ba8d-b9f66ce20ce8}">
  <sheetPr codeName="List05_13">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5" t="s">
        <v>470</v>
      </c>
      <c r="G2" s="1276"/>
      <c r="H2" s="1277"/>
      <c r="I2" s="757"/>
    </row>
    <row r="3" ht="3" customHeight="1"/>
    <row r="4" spans="1:20" s="955" customFormat="1" ht="11.25">
      <c r="A4" s="961"/>
      <c r="B4" s="961"/>
      <c r="C4" s="961"/>
      <c r="D4" s="961"/>
      <c r="F4" s="1236" t="s">
        <v>445</v>
      </c>
      <c r="G4" s="1236"/>
      <c r="H4" s="1236"/>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10.09.2021</v>
      </c>
      <c r="I7" s="767" t="s">
        <v>472</v>
      </c>
      <c r="J7" s="584"/>
      <c r="K7" s="961"/>
      <c r="L7" s="961"/>
      <c r="M7" s="961"/>
      <c r="N7" s="961"/>
      <c r="O7" s="961"/>
      <c r="P7" s="961"/>
      <c r="Q7" s="961"/>
      <c r="R7" s="961"/>
      <c r="S7" s="961"/>
      <c r="T7" s="961"/>
    </row>
    <row r="8" spans="1:20" s="955" customFormat="1" ht="45">
      <c r="A8" s="1279">
        <v>1</v>
      </c>
      <c r="B8" s="961"/>
      <c r="C8" s="961"/>
      <c r="D8" s="961"/>
      <c r="F8" s="977" t="str">
        <f>"2."&amp;mergeValue(A8)</f>
        <v>2.1</v>
      </c>
      <c r="G8" s="766" t="s">
        <v>473</v>
      </c>
      <c r="H8" s="975" t="str">
        <f>IF('Перечень тарифов'!R21="","наименование отсутствует",""&amp;'Перечень тарифов'!R21&amp;"")</f>
        <v>наименование отсутствует</v>
      </c>
      <c r="I8" s="767" t="s">
        <v>568</v>
      </c>
      <c r="J8" s="584"/>
      <c r="K8" s="961"/>
      <c r="L8" s="961"/>
      <c r="M8" s="961"/>
      <c r="N8" s="961"/>
      <c r="O8" s="961"/>
      <c r="P8" s="961"/>
      <c r="Q8" s="961"/>
      <c r="R8" s="961"/>
      <c r="S8" s="961"/>
      <c r="T8" s="961"/>
    </row>
    <row r="9" spans="1:20" s="955" customFormat="1" ht="22.5">
      <c r="A9" s="1279"/>
      <c r="B9" s="961"/>
      <c r="C9" s="961"/>
      <c r="D9" s="961"/>
      <c r="F9" s="977" t="str">
        <f>"3."&amp;mergeValue(A9)</f>
        <v>3.1</v>
      </c>
      <c r="G9" s="766" t="s">
        <v>474</v>
      </c>
      <c r="H9" s="975" t="str">
        <f>IF('Перечень тарифов'!F21="","наименование отсутствует",""&amp;'Перечень тарифов'!F21&amp;"")</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"4."&amp;mergeValue(A12)&amp;"."&amp;mergeValue(B12)&amp;"."&amp;mergeValue(C12)</f>
        <v>4.1.1.1</v>
      </c>
      <c r="G12" s="768" t="s">
        <v>476</v>
      </c>
      <c r="H12" s="975" t="str">
        <f>IF(Территории!H13="","",""&amp;Территории!H13&amp;"")</f>
        <v>городской округ Верхняя Пышма</v>
      </c>
      <c r="I12" s="767" t="s">
        <v>479</v>
      </c>
      <c r="J12" s="584"/>
      <c r="K12" s="961"/>
      <c r="L12" s="961"/>
      <c r="M12" s="961"/>
      <c r="N12" s="961"/>
      <c r="O12" s="961"/>
      <c r="P12" s="961"/>
      <c r="Q12" s="961"/>
      <c r="R12" s="961"/>
      <c r="S12" s="961"/>
      <c r="T12" s="961"/>
    </row>
    <row r="13" spans="1:20" s="955" customFormat="1" ht="56.25">
      <c r="A13" s="1279"/>
      <c r="B13" s="1279"/>
      <c r="C13" s="1279"/>
      <c r="D13" s="971">
        <v>1</v>
      </c>
      <c r="F13" s="977" t="str">
        <f>"4."&amp;mergeValue(A13)&amp;"."&amp;mergeValue(B13)&amp;"."&amp;mergeValue(C13)&amp;"."&amp;mergeValue(D13)</f>
        <v>4.1.1.1.1</v>
      </c>
      <c r="G13" s="769" t="s">
        <v>477</v>
      </c>
      <c r="H13" s="975" t="str">
        <f>IF(Территории!R14="","",""&amp;Территории!R14&amp;"")</f>
        <v>городской округ Верхняя Пышма (65732000)</v>
      </c>
      <c r="I13" s="1184"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571</v>
      </c>
      <c r="H15" s="1274"/>
      <c r="I15" s="931"/>
      <c r="J15" s="736"/>
      <c r="K15" s="736"/>
      <c r="L15" s="736"/>
      <c r="M15" s="736"/>
      <c r="N15" s="736"/>
      <c r="O15" s="736"/>
      <c r="P15" s="736"/>
      <c r="Q15" s="736"/>
      <c r="R15" s="736"/>
      <c r="S15" s="736"/>
      <c r="T15" s="736"/>
    </row>
  </sheetData>
  <sheetProtection algorithmName="SHA-512" hashValue="sOVu3epXG89qb6425p3FVFHeSNikRryZLmk5mu3FRT089qDc3e6wbgxk9ccUbgZ4UJkzIcSwFrL3NnUCMsgBqw==" saltValue="ftwIr3JzJlBes44nxrCuc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f94527d-6cb8-4017-9d51-7aeb215c3980}">
  <sheetPr codeName="List06_13">
    <tabColor rgb="FFEAEBEE"/>
    <pageSetUpPr fitToPage="1"/>
  </sheetPr>
  <dimension ref="A1:BL34"/>
  <sheetViews>
    <sheetView showGridLines="0" workbookViewId="0" topLeftCell="U8">
      <selection pane="topLeft" activeCell="AV28" sqref="AV28:AV29"/>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customWidth="1"/>
    <col min="22" max="22" width="29.7142857142857" style="1074" customWidth="1"/>
    <col min="23" max="24" width="23.7142857142857" style="1074" hidden="1" customWidth="1"/>
    <col min="25" max="25" width="11.7142857142857" style="1074" customWidth="1"/>
    <col min="26" max="26" width="3.71428571428571" style="1074" customWidth="1"/>
    <col min="27" max="27" width="11.7142857142857" style="1074" customWidth="1"/>
    <col min="28" max="28" width="8.57142857142857" style="1074" customWidth="1"/>
    <col min="29" max="29" width="29.7142857142857" style="1074" customWidth="1"/>
    <col min="30" max="31" width="23.7142857142857" style="1074" hidden="1" customWidth="1"/>
    <col min="32" max="32" width="11.7142857142857" style="1074" customWidth="1"/>
    <col min="33" max="33" width="3.71428571428571" style="1074" customWidth="1"/>
    <col min="34" max="34" width="11.7142857142857" style="1074" customWidth="1"/>
    <col min="35" max="35" width="8.57142857142857" style="1074" customWidth="1"/>
    <col min="36" max="36" width="29.7142857142857" style="1074" customWidth="1"/>
    <col min="37" max="38" width="23.7142857142857" style="1074" hidden="1" customWidth="1"/>
    <col min="39" max="39" width="11.7142857142857" style="1074" customWidth="1"/>
    <col min="40" max="40" width="3.71428571428571" style="1074" customWidth="1"/>
    <col min="41" max="41" width="11.7142857142857" style="1074" customWidth="1"/>
    <col min="42" max="42" width="8.57142857142857" style="1074" customWidth="1"/>
    <col min="43" max="43" width="29.7142857142857" style="1074" customWidth="1"/>
    <col min="44" max="45" width="23.7142857142857" style="1074" hidden="1" customWidth="1"/>
    <col min="46" max="46" width="11.7142857142857" style="1074" customWidth="1"/>
    <col min="47" max="47" width="3.71428571428571" style="1074" customWidth="1"/>
    <col min="48" max="48" width="11.7142857142857" style="1074" customWidth="1"/>
    <col min="49" max="49" width="8.57142857142857" style="1074" hidden="1" customWidth="1"/>
    <col min="50" max="50" width="4.71428571428571" style="938" customWidth="1"/>
    <col min="51" max="51" width="115.714285714286" style="938" customWidth="1"/>
    <col min="52" max="53" width="10.5714285714286" style="956"/>
    <col min="54" max="54" width="11.1428571428571" style="956" customWidth="1"/>
    <col min="55" max="62" width="10.5714285714286" style="956"/>
    <col min="63" max="284" width="10.5714285714286" style="938"/>
    <col min="285" max="292" width="0" style="938" hidden="1" customWidth="1"/>
    <col min="293" max="293" width="3.71428571428571" style="938" customWidth="1"/>
    <col min="294" max="294" width="3.85714285714286" style="938" customWidth="1"/>
    <col min="295" max="295" width="3.71428571428571" style="938" customWidth="1"/>
    <col min="296" max="296" width="12.7142857142857" style="938" customWidth="1"/>
    <col min="297" max="297" width="52.7142857142857" style="938" customWidth="1"/>
    <col min="298" max="301" width="0" style="938" hidden="1" customWidth="1"/>
    <col min="302" max="302" width="12.2857142857143" style="938" customWidth="1"/>
    <col min="303" max="303" width="6.42857142857143" style="938" customWidth="1"/>
    <col min="304" max="304" width="12.2857142857143" style="938" customWidth="1"/>
    <col min="305" max="305" width="0" style="938" hidden="1" customWidth="1"/>
    <col min="306" max="306" width="3.71428571428571" style="938" customWidth="1"/>
    <col min="307" max="307" width="11.1428571428571" style="938" customWidth="1"/>
    <col min="308" max="309" width="10.5714285714286" style="938"/>
    <col min="310" max="310" width="11.1428571428571" style="938" customWidth="1"/>
    <col min="311" max="540" width="10.5714285714286" style="938"/>
    <col min="541" max="548" width="0" style="938" hidden="1" customWidth="1"/>
    <col min="549" max="549" width="3.71428571428571" style="938" customWidth="1"/>
    <col min="550" max="550" width="3.85714285714286" style="938" customWidth="1"/>
    <col min="551" max="551" width="3.71428571428571" style="938" customWidth="1"/>
    <col min="552" max="552" width="12.7142857142857" style="938" customWidth="1"/>
    <col min="553" max="553" width="52.7142857142857" style="938" customWidth="1"/>
    <col min="554" max="557" width="0" style="938" hidden="1" customWidth="1"/>
    <col min="558" max="558" width="12.2857142857143" style="938" customWidth="1"/>
    <col min="559" max="559" width="6.42857142857143" style="938" customWidth="1"/>
    <col min="560" max="560" width="12.2857142857143" style="938" customWidth="1"/>
    <col min="561" max="561" width="0" style="938" hidden="1" customWidth="1"/>
    <col min="562" max="562" width="3.71428571428571" style="938" customWidth="1"/>
    <col min="563" max="563" width="11.1428571428571" style="938" customWidth="1"/>
    <col min="564" max="565" width="10.5714285714286" style="938"/>
    <col min="566" max="566" width="11.1428571428571" style="938" customWidth="1"/>
    <col min="567" max="796" width="10.5714285714286" style="938"/>
    <col min="797" max="804" width="0" style="938" hidden="1" customWidth="1"/>
    <col min="805" max="805" width="3.71428571428571" style="938" customWidth="1"/>
    <col min="806" max="806" width="3.85714285714286" style="938" customWidth="1"/>
    <col min="807" max="807" width="3.71428571428571" style="938" customWidth="1"/>
    <col min="808" max="808" width="12.7142857142857" style="938" customWidth="1"/>
    <col min="809" max="809" width="52.7142857142857" style="938" customWidth="1"/>
    <col min="810" max="813" width="0" style="938" hidden="1" customWidth="1"/>
    <col min="814" max="814" width="12.2857142857143" style="938" customWidth="1"/>
    <col min="815" max="815" width="6.42857142857143" style="938" customWidth="1"/>
    <col min="816" max="816" width="12.2857142857143" style="938" customWidth="1"/>
    <col min="817" max="817" width="0" style="938" hidden="1" customWidth="1"/>
    <col min="818" max="818" width="3.71428571428571" style="938" customWidth="1"/>
    <col min="819" max="819" width="11.1428571428571" style="938" customWidth="1"/>
    <col min="820" max="821" width="10.5714285714286" style="938"/>
    <col min="822" max="822" width="11.1428571428571" style="938" customWidth="1"/>
    <col min="823" max="1052" width="10.5714285714286" style="938"/>
    <col min="1053" max="1060" width="0" style="938" hidden="1" customWidth="1"/>
    <col min="1061" max="1061" width="3.71428571428571" style="938" customWidth="1"/>
    <col min="1062" max="1062" width="3.85714285714286" style="938" customWidth="1"/>
    <col min="1063" max="1063" width="3.71428571428571" style="938" customWidth="1"/>
    <col min="1064" max="1064" width="12.7142857142857" style="938" customWidth="1"/>
    <col min="1065" max="1065" width="52.7142857142857" style="938" customWidth="1"/>
    <col min="1066" max="1069" width="0" style="938" hidden="1" customWidth="1"/>
    <col min="1070" max="1070" width="12.2857142857143" style="938" customWidth="1"/>
    <col min="1071" max="1071" width="6.42857142857143" style="938" customWidth="1"/>
    <col min="1072" max="1072" width="12.2857142857143" style="938" customWidth="1"/>
    <col min="1073" max="1073" width="0" style="938" hidden="1" customWidth="1"/>
    <col min="1074" max="1074" width="3.71428571428571" style="938" customWidth="1"/>
    <col min="1075" max="1075" width="11.1428571428571" style="938" customWidth="1"/>
    <col min="1076" max="1077" width="10.5714285714286" style="938"/>
    <col min="1078" max="1078" width="11.1428571428571" style="938" customWidth="1"/>
    <col min="1079" max="1308" width="10.5714285714286" style="938"/>
    <col min="1309" max="1316" width="0" style="938" hidden="1" customWidth="1"/>
    <col min="1317" max="1317" width="3.71428571428571" style="938" customWidth="1"/>
    <col min="1318" max="1318" width="3.85714285714286" style="938" customWidth="1"/>
    <col min="1319" max="1319" width="3.71428571428571" style="938" customWidth="1"/>
    <col min="1320" max="1320" width="12.7142857142857" style="938" customWidth="1"/>
    <col min="1321" max="1321" width="52.7142857142857" style="938" customWidth="1"/>
    <col min="1322" max="1325" width="0" style="938" hidden="1" customWidth="1"/>
    <col min="1326" max="1326" width="12.2857142857143" style="938" customWidth="1"/>
    <col min="1327" max="1327" width="6.42857142857143" style="938" customWidth="1"/>
    <col min="1328" max="1328" width="12.2857142857143" style="938" customWidth="1"/>
    <col min="1329" max="1329" width="0" style="938" hidden="1" customWidth="1"/>
    <col min="1330" max="1330" width="3.71428571428571" style="938" customWidth="1"/>
    <col min="1331" max="1331" width="11.1428571428571" style="938" customWidth="1"/>
    <col min="1332" max="1333" width="10.5714285714286" style="938"/>
    <col min="1334" max="1334" width="11.1428571428571" style="938" customWidth="1"/>
    <col min="1335" max="1564" width="10.5714285714286" style="938"/>
    <col min="1565" max="1572" width="0" style="938" hidden="1" customWidth="1"/>
    <col min="1573" max="1573" width="3.71428571428571" style="938" customWidth="1"/>
    <col min="1574" max="1574" width="3.85714285714286" style="938" customWidth="1"/>
    <col min="1575" max="1575" width="3.71428571428571" style="938" customWidth="1"/>
    <col min="1576" max="1576" width="12.7142857142857" style="938" customWidth="1"/>
    <col min="1577" max="1577" width="52.7142857142857" style="938" customWidth="1"/>
    <col min="1578" max="1581" width="0" style="938" hidden="1" customWidth="1"/>
    <col min="1582" max="1582" width="12.2857142857143" style="938" customWidth="1"/>
    <col min="1583" max="1583" width="6.42857142857143" style="938" customWidth="1"/>
    <col min="1584" max="1584" width="12.2857142857143" style="938" customWidth="1"/>
    <col min="1585" max="1585" width="0" style="938" hidden="1" customWidth="1"/>
    <col min="1586" max="1586" width="3.71428571428571" style="938" customWidth="1"/>
    <col min="1587" max="1587" width="11.1428571428571" style="938" customWidth="1"/>
    <col min="1588" max="1589" width="10.5714285714286" style="938"/>
    <col min="1590" max="1590" width="11.1428571428571" style="938" customWidth="1"/>
    <col min="1591" max="1820" width="10.5714285714286" style="938"/>
    <col min="1821" max="1828" width="0" style="938" hidden="1" customWidth="1"/>
    <col min="1829" max="1829" width="3.71428571428571" style="938" customWidth="1"/>
    <col min="1830" max="1830" width="3.85714285714286" style="938" customWidth="1"/>
    <col min="1831" max="1831" width="3.71428571428571" style="938" customWidth="1"/>
    <col min="1832" max="1832" width="12.7142857142857" style="938" customWidth="1"/>
    <col min="1833" max="1833" width="52.7142857142857" style="938" customWidth="1"/>
    <col min="1834" max="1837" width="0" style="938" hidden="1" customWidth="1"/>
    <col min="1838" max="1838" width="12.2857142857143" style="938" customWidth="1"/>
    <col min="1839" max="1839" width="6.42857142857143" style="938" customWidth="1"/>
    <col min="1840" max="1840" width="12.2857142857143" style="938" customWidth="1"/>
    <col min="1841" max="1841" width="0" style="938" hidden="1" customWidth="1"/>
    <col min="1842" max="1842" width="3.71428571428571" style="938" customWidth="1"/>
    <col min="1843" max="1843" width="11.1428571428571" style="938" customWidth="1"/>
    <col min="1844" max="1845" width="10.5714285714286" style="938"/>
    <col min="1846" max="1846" width="11.1428571428571" style="938" customWidth="1"/>
    <col min="1847" max="2076" width="10.5714285714286" style="938"/>
    <col min="2077" max="2084" width="0" style="938" hidden="1" customWidth="1"/>
    <col min="2085" max="2085" width="3.71428571428571" style="938" customWidth="1"/>
    <col min="2086" max="2086" width="3.85714285714286" style="938" customWidth="1"/>
    <col min="2087" max="2087" width="3.71428571428571" style="938" customWidth="1"/>
    <col min="2088" max="2088" width="12.7142857142857" style="938" customWidth="1"/>
    <col min="2089" max="2089" width="52.7142857142857" style="938" customWidth="1"/>
    <col min="2090" max="2093" width="0" style="938" hidden="1" customWidth="1"/>
    <col min="2094" max="2094" width="12.2857142857143" style="938" customWidth="1"/>
    <col min="2095" max="2095" width="6.42857142857143" style="938" customWidth="1"/>
    <col min="2096" max="2096" width="12.2857142857143" style="938" customWidth="1"/>
    <col min="2097" max="2097" width="0" style="938" hidden="1" customWidth="1"/>
    <col min="2098" max="2098" width="3.71428571428571" style="938" customWidth="1"/>
    <col min="2099" max="2099" width="11.1428571428571" style="938" customWidth="1"/>
    <col min="2100" max="2101" width="10.5714285714286" style="938"/>
    <col min="2102" max="2102" width="11.1428571428571" style="938" customWidth="1"/>
    <col min="2103" max="2332" width="10.5714285714286" style="938"/>
    <col min="2333" max="2340" width="0" style="938" hidden="1" customWidth="1"/>
    <col min="2341" max="2341" width="3.71428571428571" style="938" customWidth="1"/>
    <col min="2342" max="2342" width="3.85714285714286" style="938" customWidth="1"/>
    <col min="2343" max="2343" width="3.71428571428571" style="938" customWidth="1"/>
    <col min="2344" max="2344" width="12.7142857142857" style="938" customWidth="1"/>
    <col min="2345" max="2345" width="52.7142857142857" style="938" customWidth="1"/>
    <col min="2346" max="2349" width="0" style="938" hidden="1" customWidth="1"/>
    <col min="2350" max="2350" width="12.2857142857143" style="938" customWidth="1"/>
    <col min="2351" max="2351" width="6.42857142857143" style="938" customWidth="1"/>
    <col min="2352" max="2352" width="12.2857142857143" style="938" customWidth="1"/>
    <col min="2353" max="2353" width="0" style="938" hidden="1" customWidth="1"/>
    <col min="2354" max="2354" width="3.71428571428571" style="938" customWidth="1"/>
    <col min="2355" max="2355" width="11.1428571428571" style="938" customWidth="1"/>
    <col min="2356" max="2357" width="10.5714285714286" style="938"/>
    <col min="2358" max="2358" width="11.1428571428571" style="938" customWidth="1"/>
    <col min="2359" max="2588" width="10.5714285714286" style="938"/>
    <col min="2589" max="2596" width="0" style="938" hidden="1" customWidth="1"/>
    <col min="2597" max="2597" width="3.71428571428571" style="938" customWidth="1"/>
    <col min="2598" max="2598" width="3.85714285714286" style="938" customWidth="1"/>
    <col min="2599" max="2599" width="3.71428571428571" style="938" customWidth="1"/>
    <col min="2600" max="2600" width="12.7142857142857" style="938" customWidth="1"/>
    <col min="2601" max="2601" width="52.7142857142857" style="938" customWidth="1"/>
    <col min="2602" max="2605" width="0" style="938" hidden="1" customWidth="1"/>
    <col min="2606" max="2606" width="12.2857142857143" style="938" customWidth="1"/>
    <col min="2607" max="2607" width="6.42857142857143" style="938" customWidth="1"/>
    <col min="2608" max="2608" width="12.2857142857143" style="938" customWidth="1"/>
    <col min="2609" max="2609" width="0" style="938" hidden="1" customWidth="1"/>
    <col min="2610" max="2610" width="3.71428571428571" style="938" customWidth="1"/>
    <col min="2611" max="2611" width="11.1428571428571" style="938" customWidth="1"/>
    <col min="2612" max="2613" width="10.5714285714286" style="938"/>
    <col min="2614" max="2614" width="11.1428571428571" style="938" customWidth="1"/>
    <col min="2615" max="2844" width="10.5714285714286" style="938"/>
    <col min="2845" max="2852" width="0" style="938" hidden="1" customWidth="1"/>
    <col min="2853" max="2853" width="3.71428571428571" style="938" customWidth="1"/>
    <col min="2854" max="2854" width="3.85714285714286" style="938" customWidth="1"/>
    <col min="2855" max="2855" width="3.71428571428571" style="938" customWidth="1"/>
    <col min="2856" max="2856" width="12.7142857142857" style="938" customWidth="1"/>
    <col min="2857" max="2857" width="52.7142857142857" style="938" customWidth="1"/>
    <col min="2858" max="2861" width="0" style="938" hidden="1" customWidth="1"/>
    <col min="2862" max="2862" width="12.2857142857143" style="938" customWidth="1"/>
    <col min="2863" max="2863" width="6.42857142857143" style="938" customWidth="1"/>
    <col min="2864" max="2864" width="12.2857142857143" style="938" customWidth="1"/>
    <col min="2865" max="2865" width="0" style="938" hidden="1" customWidth="1"/>
    <col min="2866" max="2866" width="3.71428571428571" style="938" customWidth="1"/>
    <col min="2867" max="2867" width="11.1428571428571" style="938" customWidth="1"/>
    <col min="2868" max="2869" width="10.5714285714286" style="938"/>
    <col min="2870" max="2870" width="11.1428571428571" style="938" customWidth="1"/>
    <col min="2871" max="3100" width="10.5714285714286" style="938"/>
    <col min="3101" max="3108" width="0" style="938" hidden="1" customWidth="1"/>
    <col min="3109" max="3109" width="3.71428571428571" style="938" customWidth="1"/>
    <col min="3110" max="3110" width="3.85714285714286" style="938" customWidth="1"/>
    <col min="3111" max="3111" width="3.71428571428571" style="938" customWidth="1"/>
    <col min="3112" max="3112" width="12.7142857142857" style="938" customWidth="1"/>
    <col min="3113" max="3113" width="52.7142857142857" style="938" customWidth="1"/>
    <col min="3114" max="3117" width="0" style="938" hidden="1" customWidth="1"/>
    <col min="3118" max="3118" width="12.2857142857143" style="938" customWidth="1"/>
    <col min="3119" max="3119" width="6.42857142857143" style="938" customWidth="1"/>
    <col min="3120" max="3120" width="12.2857142857143" style="938" customWidth="1"/>
    <col min="3121" max="3121" width="0" style="938" hidden="1" customWidth="1"/>
    <col min="3122" max="3122" width="3.71428571428571" style="938" customWidth="1"/>
    <col min="3123" max="3123" width="11.1428571428571" style="938" customWidth="1"/>
    <col min="3124" max="3125" width="10.5714285714286" style="938"/>
    <col min="3126" max="3126" width="11.1428571428571" style="938" customWidth="1"/>
    <col min="3127" max="3356" width="10.5714285714286" style="938"/>
    <col min="3357" max="3364" width="0" style="938" hidden="1" customWidth="1"/>
    <col min="3365" max="3365" width="3.71428571428571" style="938" customWidth="1"/>
    <col min="3366" max="3366" width="3.85714285714286" style="938" customWidth="1"/>
    <col min="3367" max="3367" width="3.71428571428571" style="938" customWidth="1"/>
    <col min="3368" max="3368" width="12.7142857142857" style="938" customWidth="1"/>
    <col min="3369" max="3369" width="52.7142857142857" style="938" customWidth="1"/>
    <col min="3370" max="3373" width="0" style="938" hidden="1" customWidth="1"/>
    <col min="3374" max="3374" width="12.2857142857143" style="938" customWidth="1"/>
    <col min="3375" max="3375" width="6.42857142857143" style="938" customWidth="1"/>
    <col min="3376" max="3376" width="12.2857142857143" style="938" customWidth="1"/>
    <col min="3377" max="3377" width="0" style="938" hidden="1" customWidth="1"/>
    <col min="3378" max="3378" width="3.71428571428571" style="938" customWidth="1"/>
    <col min="3379" max="3379" width="11.1428571428571" style="938" customWidth="1"/>
    <col min="3380" max="3381" width="10.5714285714286" style="938"/>
    <col min="3382" max="3382" width="11.1428571428571" style="938" customWidth="1"/>
    <col min="3383" max="3612" width="10.5714285714286" style="938"/>
    <col min="3613" max="3620" width="0" style="938" hidden="1" customWidth="1"/>
    <col min="3621" max="3621" width="3.71428571428571" style="938" customWidth="1"/>
    <col min="3622" max="3622" width="3.85714285714286" style="938" customWidth="1"/>
    <col min="3623" max="3623" width="3.71428571428571" style="938" customWidth="1"/>
    <col min="3624" max="3624" width="12.7142857142857" style="938" customWidth="1"/>
    <col min="3625" max="3625" width="52.7142857142857" style="938" customWidth="1"/>
    <col min="3626" max="3629" width="0" style="938" hidden="1" customWidth="1"/>
    <col min="3630" max="3630" width="12.2857142857143" style="938" customWidth="1"/>
    <col min="3631" max="3631" width="6.42857142857143" style="938" customWidth="1"/>
    <col min="3632" max="3632" width="12.2857142857143" style="938" customWidth="1"/>
    <col min="3633" max="3633" width="0" style="938" hidden="1" customWidth="1"/>
    <col min="3634" max="3634" width="3.71428571428571" style="938" customWidth="1"/>
    <col min="3635" max="3635" width="11.1428571428571" style="938" customWidth="1"/>
    <col min="3636" max="3637" width="10.5714285714286" style="938"/>
    <col min="3638" max="3638" width="11.1428571428571" style="938" customWidth="1"/>
    <col min="3639" max="3868" width="10.5714285714286" style="938"/>
    <col min="3869" max="3876" width="0" style="938" hidden="1" customWidth="1"/>
    <col min="3877" max="3877" width="3.71428571428571" style="938" customWidth="1"/>
    <col min="3878" max="3878" width="3.85714285714286" style="938" customWidth="1"/>
    <col min="3879" max="3879" width="3.71428571428571" style="938" customWidth="1"/>
    <col min="3880" max="3880" width="12.7142857142857" style="938" customWidth="1"/>
    <col min="3881" max="3881" width="52.7142857142857" style="938" customWidth="1"/>
    <col min="3882" max="3885" width="0" style="938" hidden="1" customWidth="1"/>
    <col min="3886" max="3886" width="12.2857142857143" style="938" customWidth="1"/>
    <col min="3887" max="3887" width="6.42857142857143" style="938" customWidth="1"/>
    <col min="3888" max="3888" width="12.2857142857143" style="938" customWidth="1"/>
    <col min="3889" max="3889" width="0" style="938" hidden="1" customWidth="1"/>
    <col min="3890" max="3890" width="3.71428571428571" style="938" customWidth="1"/>
    <col min="3891" max="3891" width="11.1428571428571" style="938" customWidth="1"/>
    <col min="3892" max="3893" width="10.5714285714286" style="938"/>
    <col min="3894" max="3894" width="11.1428571428571" style="938" customWidth="1"/>
    <col min="3895" max="4124" width="10.5714285714286" style="938"/>
    <col min="4125" max="4132" width="0" style="938" hidden="1" customWidth="1"/>
    <col min="4133" max="4133" width="3.71428571428571" style="938" customWidth="1"/>
    <col min="4134" max="4134" width="3.85714285714286" style="938" customWidth="1"/>
    <col min="4135" max="4135" width="3.71428571428571" style="938" customWidth="1"/>
    <col min="4136" max="4136" width="12.7142857142857" style="938" customWidth="1"/>
    <col min="4137" max="4137" width="52.7142857142857" style="938" customWidth="1"/>
    <col min="4138" max="4141" width="0" style="938" hidden="1" customWidth="1"/>
    <col min="4142" max="4142" width="12.2857142857143" style="938" customWidth="1"/>
    <col min="4143" max="4143" width="6.42857142857143" style="938" customWidth="1"/>
    <col min="4144" max="4144" width="12.2857142857143" style="938" customWidth="1"/>
    <col min="4145" max="4145" width="0" style="938" hidden="1" customWidth="1"/>
    <col min="4146" max="4146" width="3.71428571428571" style="938" customWidth="1"/>
    <col min="4147" max="4147" width="11.1428571428571" style="938" customWidth="1"/>
    <col min="4148" max="4149" width="10.5714285714286" style="938"/>
    <col min="4150" max="4150" width="11.1428571428571" style="938" customWidth="1"/>
    <col min="4151" max="4380" width="10.5714285714286" style="938"/>
    <col min="4381" max="4388" width="0" style="938" hidden="1" customWidth="1"/>
    <col min="4389" max="4389" width="3.71428571428571" style="938" customWidth="1"/>
    <col min="4390" max="4390" width="3.85714285714286" style="938" customWidth="1"/>
    <col min="4391" max="4391" width="3.71428571428571" style="938" customWidth="1"/>
    <col min="4392" max="4392" width="12.7142857142857" style="938" customWidth="1"/>
    <col min="4393" max="4393" width="52.7142857142857" style="938" customWidth="1"/>
    <col min="4394" max="4397" width="0" style="938" hidden="1" customWidth="1"/>
    <col min="4398" max="4398" width="12.2857142857143" style="938" customWidth="1"/>
    <col min="4399" max="4399" width="6.42857142857143" style="938" customWidth="1"/>
    <col min="4400" max="4400" width="12.2857142857143" style="938" customWidth="1"/>
    <col min="4401" max="4401" width="0" style="938" hidden="1" customWidth="1"/>
    <col min="4402" max="4402" width="3.71428571428571" style="938" customWidth="1"/>
    <col min="4403" max="4403" width="11.1428571428571" style="938" customWidth="1"/>
    <col min="4404" max="4405" width="10.5714285714286" style="938"/>
    <col min="4406" max="4406" width="11.1428571428571" style="938" customWidth="1"/>
    <col min="4407" max="4636" width="10.5714285714286" style="938"/>
    <col min="4637" max="4644" width="0" style="938" hidden="1" customWidth="1"/>
    <col min="4645" max="4645" width="3.71428571428571" style="938" customWidth="1"/>
    <col min="4646" max="4646" width="3.85714285714286" style="938" customWidth="1"/>
    <col min="4647" max="4647" width="3.71428571428571" style="938" customWidth="1"/>
    <col min="4648" max="4648" width="12.7142857142857" style="938" customWidth="1"/>
    <col min="4649" max="4649" width="52.7142857142857" style="938" customWidth="1"/>
    <col min="4650" max="4653" width="0" style="938" hidden="1" customWidth="1"/>
    <col min="4654" max="4654" width="12.2857142857143" style="938" customWidth="1"/>
    <col min="4655" max="4655" width="6.42857142857143" style="938" customWidth="1"/>
    <col min="4656" max="4656" width="12.2857142857143" style="938" customWidth="1"/>
    <col min="4657" max="4657" width="0" style="938" hidden="1" customWidth="1"/>
    <col min="4658" max="4658" width="3.71428571428571" style="938" customWidth="1"/>
    <col min="4659" max="4659" width="11.1428571428571" style="938" customWidth="1"/>
    <col min="4660" max="4661" width="10.5714285714286" style="938"/>
    <col min="4662" max="4662" width="11.1428571428571" style="938" customWidth="1"/>
    <col min="4663" max="4892" width="10.5714285714286" style="938"/>
    <col min="4893" max="4900" width="0" style="938" hidden="1" customWidth="1"/>
    <col min="4901" max="4901" width="3.71428571428571" style="938" customWidth="1"/>
    <col min="4902" max="4902" width="3.85714285714286" style="938" customWidth="1"/>
    <col min="4903" max="4903" width="3.71428571428571" style="938" customWidth="1"/>
    <col min="4904" max="4904" width="12.7142857142857" style="938" customWidth="1"/>
    <col min="4905" max="4905" width="52.7142857142857" style="938" customWidth="1"/>
    <col min="4906" max="4909" width="0" style="938" hidden="1" customWidth="1"/>
    <col min="4910" max="4910" width="12.2857142857143" style="938" customWidth="1"/>
    <col min="4911" max="4911" width="6.42857142857143" style="938" customWidth="1"/>
    <col min="4912" max="4912" width="12.2857142857143" style="938" customWidth="1"/>
    <col min="4913" max="4913" width="0" style="938" hidden="1" customWidth="1"/>
    <col min="4914" max="4914" width="3.71428571428571" style="938" customWidth="1"/>
    <col min="4915" max="4915" width="11.1428571428571" style="938" customWidth="1"/>
    <col min="4916" max="4917" width="10.5714285714286" style="938"/>
    <col min="4918" max="4918" width="11.1428571428571" style="938" customWidth="1"/>
    <col min="4919" max="5148" width="10.5714285714286" style="938"/>
    <col min="5149" max="5156" width="0" style="938" hidden="1" customWidth="1"/>
    <col min="5157" max="5157" width="3.71428571428571" style="938" customWidth="1"/>
    <col min="5158" max="5158" width="3.85714285714286" style="938" customWidth="1"/>
    <col min="5159" max="5159" width="3.71428571428571" style="938" customWidth="1"/>
    <col min="5160" max="5160" width="12.7142857142857" style="938" customWidth="1"/>
    <col min="5161" max="5161" width="52.7142857142857" style="938" customWidth="1"/>
    <col min="5162" max="5165" width="0" style="938" hidden="1" customWidth="1"/>
    <col min="5166" max="5166" width="12.2857142857143" style="938" customWidth="1"/>
    <col min="5167" max="5167" width="6.42857142857143" style="938" customWidth="1"/>
    <col min="5168" max="5168" width="12.2857142857143" style="938" customWidth="1"/>
    <col min="5169" max="5169" width="0" style="938" hidden="1" customWidth="1"/>
    <col min="5170" max="5170" width="3.71428571428571" style="938" customWidth="1"/>
    <col min="5171" max="5171" width="11.1428571428571" style="938" customWidth="1"/>
    <col min="5172" max="5173" width="10.5714285714286" style="938"/>
    <col min="5174" max="5174" width="11.1428571428571" style="938" customWidth="1"/>
    <col min="5175" max="5404" width="10.5714285714286" style="938"/>
    <col min="5405" max="5412" width="0" style="938" hidden="1" customWidth="1"/>
    <col min="5413" max="5413" width="3.71428571428571" style="938" customWidth="1"/>
    <col min="5414" max="5414" width="3.85714285714286" style="938" customWidth="1"/>
    <col min="5415" max="5415" width="3.71428571428571" style="938" customWidth="1"/>
    <col min="5416" max="5416" width="12.7142857142857" style="938" customWidth="1"/>
    <col min="5417" max="5417" width="52.7142857142857" style="938" customWidth="1"/>
    <col min="5418" max="5421" width="0" style="938" hidden="1" customWidth="1"/>
    <col min="5422" max="5422" width="12.2857142857143" style="938" customWidth="1"/>
    <col min="5423" max="5423" width="6.42857142857143" style="938" customWidth="1"/>
    <col min="5424" max="5424" width="12.2857142857143" style="938" customWidth="1"/>
    <col min="5425" max="5425" width="0" style="938" hidden="1" customWidth="1"/>
    <col min="5426" max="5426" width="3.71428571428571" style="938" customWidth="1"/>
    <col min="5427" max="5427" width="11.1428571428571" style="938" customWidth="1"/>
    <col min="5428" max="5429" width="10.5714285714286" style="938"/>
    <col min="5430" max="5430" width="11.1428571428571" style="938" customWidth="1"/>
    <col min="5431" max="5660" width="10.5714285714286" style="938"/>
    <col min="5661" max="5668" width="0" style="938" hidden="1" customWidth="1"/>
    <col min="5669" max="5669" width="3.71428571428571" style="938" customWidth="1"/>
    <col min="5670" max="5670" width="3.85714285714286" style="938" customWidth="1"/>
    <col min="5671" max="5671" width="3.71428571428571" style="938" customWidth="1"/>
    <col min="5672" max="5672" width="12.7142857142857" style="938" customWidth="1"/>
    <col min="5673" max="5673" width="52.7142857142857" style="938" customWidth="1"/>
    <col min="5674" max="5677" width="0" style="938" hidden="1" customWidth="1"/>
    <col min="5678" max="5678" width="12.2857142857143" style="938" customWidth="1"/>
    <col min="5679" max="5679" width="6.42857142857143" style="938" customWidth="1"/>
    <col min="5680" max="5680" width="12.2857142857143" style="938" customWidth="1"/>
    <col min="5681" max="5681" width="0" style="938" hidden="1" customWidth="1"/>
    <col min="5682" max="5682" width="3.71428571428571" style="938" customWidth="1"/>
    <col min="5683" max="5683" width="11.1428571428571" style="938" customWidth="1"/>
    <col min="5684" max="5685" width="10.5714285714286" style="938"/>
    <col min="5686" max="5686" width="11.1428571428571" style="938" customWidth="1"/>
    <col min="5687" max="5916" width="10.5714285714286" style="938"/>
    <col min="5917" max="5924" width="0" style="938" hidden="1" customWidth="1"/>
    <col min="5925" max="5925" width="3.71428571428571" style="938" customWidth="1"/>
    <col min="5926" max="5926" width="3.85714285714286" style="938" customWidth="1"/>
    <col min="5927" max="5927" width="3.71428571428571" style="938" customWidth="1"/>
    <col min="5928" max="5928" width="12.7142857142857" style="938" customWidth="1"/>
    <col min="5929" max="5929" width="52.7142857142857" style="938" customWidth="1"/>
    <col min="5930" max="5933" width="0" style="938" hidden="1" customWidth="1"/>
    <col min="5934" max="5934" width="12.2857142857143" style="938" customWidth="1"/>
    <col min="5935" max="5935" width="6.42857142857143" style="938" customWidth="1"/>
    <col min="5936" max="5936" width="12.2857142857143" style="938" customWidth="1"/>
    <col min="5937" max="5937" width="0" style="938" hidden="1" customWidth="1"/>
    <col min="5938" max="5938" width="3.71428571428571" style="938" customWidth="1"/>
    <col min="5939" max="5939" width="11.1428571428571" style="938" customWidth="1"/>
    <col min="5940" max="5941" width="10.5714285714286" style="938"/>
    <col min="5942" max="5942" width="11.1428571428571" style="938" customWidth="1"/>
    <col min="5943" max="6172" width="10.5714285714286" style="938"/>
    <col min="6173" max="6180" width="0" style="938" hidden="1" customWidth="1"/>
    <col min="6181" max="6181" width="3.71428571428571" style="938" customWidth="1"/>
    <col min="6182" max="6182" width="3.85714285714286" style="938" customWidth="1"/>
    <col min="6183" max="6183" width="3.71428571428571" style="938" customWidth="1"/>
    <col min="6184" max="6184" width="12.7142857142857" style="938" customWidth="1"/>
    <col min="6185" max="6185" width="52.7142857142857" style="938" customWidth="1"/>
    <col min="6186" max="6189" width="0" style="938" hidden="1" customWidth="1"/>
    <col min="6190" max="6190" width="12.2857142857143" style="938" customWidth="1"/>
    <col min="6191" max="6191" width="6.42857142857143" style="938" customWidth="1"/>
    <col min="6192" max="6192" width="12.2857142857143" style="938" customWidth="1"/>
    <col min="6193" max="6193" width="0" style="938" hidden="1" customWidth="1"/>
    <col min="6194" max="6194" width="3.71428571428571" style="938" customWidth="1"/>
    <col min="6195" max="6195" width="11.1428571428571" style="938" customWidth="1"/>
    <col min="6196" max="6197" width="10.5714285714286" style="938"/>
    <col min="6198" max="6198" width="11.1428571428571" style="938" customWidth="1"/>
    <col min="6199" max="6428" width="10.5714285714286" style="938"/>
    <col min="6429" max="6436" width="0" style="938" hidden="1" customWidth="1"/>
    <col min="6437" max="6437" width="3.71428571428571" style="938" customWidth="1"/>
    <col min="6438" max="6438" width="3.85714285714286" style="938" customWidth="1"/>
    <col min="6439" max="6439" width="3.71428571428571" style="938" customWidth="1"/>
    <col min="6440" max="6440" width="12.7142857142857" style="938" customWidth="1"/>
    <col min="6441" max="6441" width="52.7142857142857" style="938" customWidth="1"/>
    <col min="6442" max="6445" width="0" style="938" hidden="1" customWidth="1"/>
    <col min="6446" max="6446" width="12.2857142857143" style="938" customWidth="1"/>
    <col min="6447" max="6447" width="6.42857142857143" style="938" customWidth="1"/>
    <col min="6448" max="6448" width="12.2857142857143" style="938" customWidth="1"/>
    <col min="6449" max="6449" width="0" style="938" hidden="1" customWidth="1"/>
    <col min="6450" max="6450" width="3.71428571428571" style="938" customWidth="1"/>
    <col min="6451" max="6451" width="11.1428571428571" style="938" customWidth="1"/>
    <col min="6452" max="6453" width="10.5714285714286" style="938"/>
    <col min="6454" max="6454" width="11.1428571428571" style="938" customWidth="1"/>
    <col min="6455" max="6684" width="10.5714285714286" style="938"/>
    <col min="6685" max="6692" width="0" style="938" hidden="1" customWidth="1"/>
    <col min="6693" max="6693" width="3.71428571428571" style="938" customWidth="1"/>
    <col min="6694" max="6694" width="3.85714285714286" style="938" customWidth="1"/>
    <col min="6695" max="6695" width="3.71428571428571" style="938" customWidth="1"/>
    <col min="6696" max="6696" width="12.7142857142857" style="938" customWidth="1"/>
    <col min="6697" max="6697" width="52.7142857142857" style="938" customWidth="1"/>
    <col min="6698" max="6701" width="0" style="938" hidden="1" customWidth="1"/>
    <col min="6702" max="6702" width="12.2857142857143" style="938" customWidth="1"/>
    <col min="6703" max="6703" width="6.42857142857143" style="938" customWidth="1"/>
    <col min="6704" max="6704" width="12.2857142857143" style="938" customWidth="1"/>
    <col min="6705" max="6705" width="0" style="938" hidden="1" customWidth="1"/>
    <col min="6706" max="6706" width="3.71428571428571" style="938" customWidth="1"/>
    <col min="6707" max="6707" width="11.1428571428571" style="938" customWidth="1"/>
    <col min="6708" max="6709" width="10.5714285714286" style="938"/>
    <col min="6710" max="6710" width="11.1428571428571" style="938" customWidth="1"/>
    <col min="6711" max="6940" width="10.5714285714286" style="938"/>
    <col min="6941" max="6948" width="0" style="938" hidden="1" customWidth="1"/>
    <col min="6949" max="6949" width="3.71428571428571" style="938" customWidth="1"/>
    <col min="6950" max="6950" width="3.85714285714286" style="938" customWidth="1"/>
    <col min="6951" max="6951" width="3.71428571428571" style="938" customWidth="1"/>
    <col min="6952" max="6952" width="12.7142857142857" style="938" customWidth="1"/>
    <col min="6953" max="6953" width="52.7142857142857" style="938" customWidth="1"/>
    <col min="6954" max="6957" width="0" style="938" hidden="1" customWidth="1"/>
    <col min="6958" max="6958" width="12.2857142857143" style="938" customWidth="1"/>
    <col min="6959" max="6959" width="6.42857142857143" style="938" customWidth="1"/>
    <col min="6960" max="6960" width="12.2857142857143" style="938" customWidth="1"/>
    <col min="6961" max="6961" width="0" style="938" hidden="1" customWidth="1"/>
    <col min="6962" max="6962" width="3.71428571428571" style="938" customWidth="1"/>
    <col min="6963" max="6963" width="11.1428571428571" style="938" customWidth="1"/>
    <col min="6964" max="6965" width="10.5714285714286" style="938"/>
    <col min="6966" max="6966" width="11.1428571428571" style="938" customWidth="1"/>
    <col min="6967" max="7196" width="10.5714285714286" style="938"/>
    <col min="7197" max="7204" width="0" style="938" hidden="1" customWidth="1"/>
    <col min="7205" max="7205" width="3.71428571428571" style="938" customWidth="1"/>
    <col min="7206" max="7206" width="3.85714285714286" style="938" customWidth="1"/>
    <col min="7207" max="7207" width="3.71428571428571" style="938" customWidth="1"/>
    <col min="7208" max="7208" width="12.7142857142857" style="938" customWidth="1"/>
    <col min="7209" max="7209" width="52.7142857142857" style="938" customWidth="1"/>
    <col min="7210" max="7213" width="0" style="938" hidden="1" customWidth="1"/>
    <col min="7214" max="7214" width="12.2857142857143" style="938" customWidth="1"/>
    <col min="7215" max="7215" width="6.42857142857143" style="938" customWidth="1"/>
    <col min="7216" max="7216" width="12.2857142857143" style="938" customWidth="1"/>
    <col min="7217" max="7217" width="0" style="938" hidden="1" customWidth="1"/>
    <col min="7218" max="7218" width="3.71428571428571" style="938" customWidth="1"/>
    <col min="7219" max="7219" width="11.1428571428571" style="938" customWidth="1"/>
    <col min="7220" max="7221" width="10.5714285714286" style="938"/>
    <col min="7222" max="7222" width="11.1428571428571" style="938" customWidth="1"/>
    <col min="7223" max="7452" width="10.5714285714286" style="938"/>
    <col min="7453" max="7460" width="0" style="938" hidden="1" customWidth="1"/>
    <col min="7461" max="7461" width="3.71428571428571" style="938" customWidth="1"/>
    <col min="7462" max="7462" width="3.85714285714286" style="938" customWidth="1"/>
    <col min="7463" max="7463" width="3.71428571428571" style="938" customWidth="1"/>
    <col min="7464" max="7464" width="12.7142857142857" style="938" customWidth="1"/>
    <col min="7465" max="7465" width="52.7142857142857" style="938" customWidth="1"/>
    <col min="7466" max="7469" width="0" style="938" hidden="1" customWidth="1"/>
    <col min="7470" max="7470" width="12.2857142857143" style="938" customWidth="1"/>
    <col min="7471" max="7471" width="6.42857142857143" style="938" customWidth="1"/>
    <col min="7472" max="7472" width="12.2857142857143" style="938" customWidth="1"/>
    <col min="7473" max="7473" width="0" style="938" hidden="1" customWidth="1"/>
    <col min="7474" max="7474" width="3.71428571428571" style="938" customWidth="1"/>
    <col min="7475" max="7475" width="11.1428571428571" style="938" customWidth="1"/>
    <col min="7476" max="7477" width="10.5714285714286" style="938"/>
    <col min="7478" max="7478" width="11.1428571428571" style="938" customWidth="1"/>
    <col min="7479" max="7708" width="10.5714285714286" style="938"/>
    <col min="7709" max="7716" width="0" style="938" hidden="1" customWidth="1"/>
    <col min="7717" max="7717" width="3.71428571428571" style="938" customWidth="1"/>
    <col min="7718" max="7718" width="3.85714285714286" style="938" customWidth="1"/>
    <col min="7719" max="7719" width="3.71428571428571" style="938" customWidth="1"/>
    <col min="7720" max="7720" width="12.7142857142857" style="938" customWidth="1"/>
    <col min="7721" max="7721" width="52.7142857142857" style="938" customWidth="1"/>
    <col min="7722" max="7725" width="0" style="938" hidden="1" customWidth="1"/>
    <col min="7726" max="7726" width="12.2857142857143" style="938" customWidth="1"/>
    <col min="7727" max="7727" width="6.42857142857143" style="938" customWidth="1"/>
    <col min="7728" max="7728" width="12.2857142857143" style="938" customWidth="1"/>
    <col min="7729" max="7729" width="0" style="938" hidden="1" customWidth="1"/>
    <col min="7730" max="7730" width="3.71428571428571" style="938" customWidth="1"/>
    <col min="7731" max="7731" width="11.1428571428571" style="938" customWidth="1"/>
    <col min="7732" max="7733" width="10.5714285714286" style="938"/>
    <col min="7734" max="7734" width="11.1428571428571" style="938" customWidth="1"/>
    <col min="7735" max="7964" width="10.5714285714286" style="938"/>
    <col min="7965" max="7972" width="0" style="938" hidden="1" customWidth="1"/>
    <col min="7973" max="7973" width="3.71428571428571" style="938" customWidth="1"/>
    <col min="7974" max="7974" width="3.85714285714286" style="938" customWidth="1"/>
    <col min="7975" max="7975" width="3.71428571428571" style="938" customWidth="1"/>
    <col min="7976" max="7976" width="12.7142857142857" style="938" customWidth="1"/>
    <col min="7977" max="7977" width="52.7142857142857" style="938" customWidth="1"/>
    <col min="7978" max="7981" width="0" style="938" hidden="1" customWidth="1"/>
    <col min="7982" max="7982" width="12.2857142857143" style="938" customWidth="1"/>
    <col min="7983" max="7983" width="6.42857142857143" style="938" customWidth="1"/>
    <col min="7984" max="7984" width="12.2857142857143" style="938" customWidth="1"/>
    <col min="7985" max="7985" width="0" style="938" hidden="1" customWidth="1"/>
    <col min="7986" max="7986" width="3.71428571428571" style="938" customWidth="1"/>
    <col min="7987" max="7987" width="11.1428571428571" style="938" customWidth="1"/>
    <col min="7988" max="7989" width="10.5714285714286" style="938"/>
    <col min="7990" max="7990" width="11.1428571428571" style="938" customWidth="1"/>
    <col min="7991" max="8220" width="10.5714285714286" style="938"/>
    <col min="8221" max="8228" width="0" style="938" hidden="1" customWidth="1"/>
    <col min="8229" max="8229" width="3.71428571428571" style="938" customWidth="1"/>
    <col min="8230" max="8230" width="3.85714285714286" style="938" customWidth="1"/>
    <col min="8231" max="8231" width="3.71428571428571" style="938" customWidth="1"/>
    <col min="8232" max="8232" width="12.7142857142857" style="938" customWidth="1"/>
    <col min="8233" max="8233" width="52.7142857142857" style="938" customWidth="1"/>
    <col min="8234" max="8237" width="0" style="938" hidden="1" customWidth="1"/>
    <col min="8238" max="8238" width="12.2857142857143" style="938" customWidth="1"/>
    <col min="8239" max="8239" width="6.42857142857143" style="938" customWidth="1"/>
    <col min="8240" max="8240" width="12.2857142857143" style="938" customWidth="1"/>
    <col min="8241" max="8241" width="0" style="938" hidden="1" customWidth="1"/>
    <col min="8242" max="8242" width="3.71428571428571" style="938" customWidth="1"/>
    <col min="8243" max="8243" width="11.1428571428571" style="938" customWidth="1"/>
    <col min="8244" max="8245" width="10.5714285714286" style="938"/>
    <col min="8246" max="8246" width="11.1428571428571" style="938" customWidth="1"/>
    <col min="8247" max="8476" width="10.5714285714286" style="938"/>
    <col min="8477" max="8484" width="0" style="938" hidden="1" customWidth="1"/>
    <col min="8485" max="8485" width="3.71428571428571" style="938" customWidth="1"/>
    <col min="8486" max="8486" width="3.85714285714286" style="938" customWidth="1"/>
    <col min="8487" max="8487" width="3.71428571428571" style="938" customWidth="1"/>
    <col min="8488" max="8488" width="12.7142857142857" style="938" customWidth="1"/>
    <col min="8489" max="8489" width="52.7142857142857" style="938" customWidth="1"/>
    <col min="8490" max="8493" width="0" style="938" hidden="1" customWidth="1"/>
    <col min="8494" max="8494" width="12.2857142857143" style="938" customWidth="1"/>
    <col min="8495" max="8495" width="6.42857142857143" style="938" customWidth="1"/>
    <col min="8496" max="8496" width="12.2857142857143" style="938" customWidth="1"/>
    <col min="8497" max="8497" width="0" style="938" hidden="1" customWidth="1"/>
    <col min="8498" max="8498" width="3.71428571428571" style="938" customWidth="1"/>
    <col min="8499" max="8499" width="11.1428571428571" style="938" customWidth="1"/>
    <col min="8500" max="8501" width="10.5714285714286" style="938"/>
    <col min="8502" max="8502" width="11.1428571428571" style="938" customWidth="1"/>
    <col min="8503" max="8732" width="10.5714285714286" style="938"/>
    <col min="8733" max="8740" width="0" style="938" hidden="1" customWidth="1"/>
    <col min="8741" max="8741" width="3.71428571428571" style="938" customWidth="1"/>
    <col min="8742" max="8742" width="3.85714285714286" style="938" customWidth="1"/>
    <col min="8743" max="8743" width="3.71428571428571" style="938" customWidth="1"/>
    <col min="8744" max="8744" width="12.7142857142857" style="938" customWidth="1"/>
    <col min="8745" max="8745" width="52.7142857142857" style="938" customWidth="1"/>
    <col min="8746" max="8749" width="0" style="938" hidden="1" customWidth="1"/>
    <col min="8750" max="8750" width="12.2857142857143" style="938" customWidth="1"/>
    <col min="8751" max="8751" width="6.42857142857143" style="938" customWidth="1"/>
    <col min="8752" max="8752" width="12.2857142857143" style="938" customWidth="1"/>
    <col min="8753" max="8753" width="0" style="938" hidden="1" customWidth="1"/>
    <col min="8754" max="8754" width="3.71428571428571" style="938" customWidth="1"/>
    <col min="8755" max="8755" width="11.1428571428571" style="938" customWidth="1"/>
    <col min="8756" max="8757" width="10.5714285714286" style="938"/>
    <col min="8758" max="8758" width="11.1428571428571" style="938" customWidth="1"/>
    <col min="8759" max="8988" width="10.5714285714286" style="938"/>
    <col min="8989" max="8996" width="0" style="938" hidden="1" customWidth="1"/>
    <col min="8997" max="8997" width="3.71428571428571" style="938" customWidth="1"/>
    <col min="8998" max="8998" width="3.85714285714286" style="938" customWidth="1"/>
    <col min="8999" max="8999" width="3.71428571428571" style="938" customWidth="1"/>
    <col min="9000" max="9000" width="12.7142857142857" style="938" customWidth="1"/>
    <col min="9001" max="9001" width="52.7142857142857" style="938" customWidth="1"/>
    <col min="9002" max="9005" width="0" style="938" hidden="1" customWidth="1"/>
    <col min="9006" max="9006" width="12.2857142857143" style="938" customWidth="1"/>
    <col min="9007" max="9007" width="6.42857142857143" style="938" customWidth="1"/>
    <col min="9008" max="9008" width="12.2857142857143" style="938" customWidth="1"/>
    <col min="9009" max="9009" width="0" style="938" hidden="1" customWidth="1"/>
    <col min="9010" max="9010" width="3.71428571428571" style="938" customWidth="1"/>
    <col min="9011" max="9011" width="11.1428571428571" style="938" customWidth="1"/>
    <col min="9012" max="9013" width="10.5714285714286" style="938"/>
    <col min="9014" max="9014" width="11.1428571428571" style="938" customWidth="1"/>
    <col min="9015" max="9244" width="10.5714285714286" style="938"/>
    <col min="9245" max="9252" width="0" style="938" hidden="1" customWidth="1"/>
    <col min="9253" max="9253" width="3.71428571428571" style="938" customWidth="1"/>
    <col min="9254" max="9254" width="3.85714285714286" style="938" customWidth="1"/>
    <col min="9255" max="9255" width="3.71428571428571" style="938" customWidth="1"/>
    <col min="9256" max="9256" width="12.7142857142857" style="938" customWidth="1"/>
    <col min="9257" max="9257" width="52.7142857142857" style="938" customWidth="1"/>
    <col min="9258" max="9261" width="0" style="938" hidden="1" customWidth="1"/>
    <col min="9262" max="9262" width="12.2857142857143" style="938" customWidth="1"/>
    <col min="9263" max="9263" width="6.42857142857143" style="938" customWidth="1"/>
    <col min="9264" max="9264" width="12.2857142857143" style="938" customWidth="1"/>
    <col min="9265" max="9265" width="0" style="938" hidden="1" customWidth="1"/>
    <col min="9266" max="9266" width="3.71428571428571" style="938" customWidth="1"/>
    <col min="9267" max="9267" width="11.1428571428571" style="938" customWidth="1"/>
    <col min="9268" max="9269" width="10.5714285714286" style="938"/>
    <col min="9270" max="9270" width="11.1428571428571" style="938" customWidth="1"/>
    <col min="9271" max="9500" width="10.5714285714286" style="938"/>
    <col min="9501" max="9508" width="0" style="938" hidden="1" customWidth="1"/>
    <col min="9509" max="9509" width="3.71428571428571" style="938" customWidth="1"/>
    <col min="9510" max="9510" width="3.85714285714286" style="938" customWidth="1"/>
    <col min="9511" max="9511" width="3.71428571428571" style="938" customWidth="1"/>
    <col min="9512" max="9512" width="12.7142857142857" style="938" customWidth="1"/>
    <col min="9513" max="9513" width="52.7142857142857" style="938" customWidth="1"/>
    <col min="9514" max="9517" width="0" style="938" hidden="1" customWidth="1"/>
    <col min="9518" max="9518" width="12.2857142857143" style="938" customWidth="1"/>
    <col min="9519" max="9519" width="6.42857142857143" style="938" customWidth="1"/>
    <col min="9520" max="9520" width="12.2857142857143" style="938" customWidth="1"/>
    <col min="9521" max="9521" width="0" style="938" hidden="1" customWidth="1"/>
    <col min="9522" max="9522" width="3.71428571428571" style="938" customWidth="1"/>
    <col min="9523" max="9523" width="11.1428571428571" style="938" customWidth="1"/>
    <col min="9524" max="9525" width="10.5714285714286" style="938"/>
    <col min="9526" max="9526" width="11.1428571428571" style="938" customWidth="1"/>
    <col min="9527" max="9756" width="10.5714285714286" style="938"/>
    <col min="9757" max="9764" width="0" style="938" hidden="1" customWidth="1"/>
    <col min="9765" max="9765" width="3.71428571428571" style="938" customWidth="1"/>
    <col min="9766" max="9766" width="3.85714285714286" style="938" customWidth="1"/>
    <col min="9767" max="9767" width="3.71428571428571" style="938" customWidth="1"/>
    <col min="9768" max="9768" width="12.7142857142857" style="938" customWidth="1"/>
    <col min="9769" max="9769" width="52.7142857142857" style="938" customWidth="1"/>
    <col min="9770" max="9773" width="0" style="938" hidden="1" customWidth="1"/>
    <col min="9774" max="9774" width="12.2857142857143" style="938" customWidth="1"/>
    <col min="9775" max="9775" width="6.42857142857143" style="938" customWidth="1"/>
    <col min="9776" max="9776" width="12.2857142857143" style="938" customWidth="1"/>
    <col min="9777" max="9777" width="0" style="938" hidden="1" customWidth="1"/>
    <col min="9778" max="9778" width="3.71428571428571" style="938" customWidth="1"/>
    <col min="9779" max="9779" width="11.1428571428571" style="938" customWidth="1"/>
    <col min="9780" max="9781" width="10.5714285714286" style="938"/>
    <col min="9782" max="9782" width="11.1428571428571" style="938" customWidth="1"/>
    <col min="9783" max="10012" width="10.5714285714286" style="938"/>
    <col min="10013" max="10020" width="0" style="938" hidden="1" customWidth="1"/>
    <col min="10021" max="10021" width="3.71428571428571" style="938" customWidth="1"/>
    <col min="10022" max="10022" width="3.85714285714286" style="938" customWidth="1"/>
    <col min="10023" max="10023" width="3.71428571428571" style="938" customWidth="1"/>
    <col min="10024" max="10024" width="12.7142857142857" style="938" customWidth="1"/>
    <col min="10025" max="10025" width="52.7142857142857" style="938" customWidth="1"/>
    <col min="10026" max="10029" width="0" style="938" hidden="1" customWidth="1"/>
    <col min="10030" max="10030" width="12.2857142857143" style="938" customWidth="1"/>
    <col min="10031" max="10031" width="6.42857142857143" style="938" customWidth="1"/>
    <col min="10032" max="10032" width="12.2857142857143" style="938" customWidth="1"/>
    <col min="10033" max="10033" width="0" style="938" hidden="1" customWidth="1"/>
    <col min="10034" max="10034" width="3.71428571428571" style="938" customWidth="1"/>
    <col min="10035" max="10035" width="11.1428571428571" style="938" customWidth="1"/>
    <col min="10036" max="10037" width="10.5714285714286" style="938"/>
    <col min="10038" max="10038" width="11.1428571428571" style="938" customWidth="1"/>
    <col min="10039" max="10268" width="10.5714285714286" style="938"/>
    <col min="10269" max="10276" width="0" style="938" hidden="1" customWidth="1"/>
    <col min="10277" max="10277" width="3.71428571428571" style="938" customWidth="1"/>
    <col min="10278" max="10278" width="3.85714285714286" style="938" customWidth="1"/>
    <col min="10279" max="10279" width="3.71428571428571" style="938" customWidth="1"/>
    <col min="10280" max="10280" width="12.7142857142857" style="938" customWidth="1"/>
    <col min="10281" max="10281" width="52.7142857142857" style="938" customWidth="1"/>
    <col min="10282" max="10285" width="0" style="938" hidden="1" customWidth="1"/>
    <col min="10286" max="10286" width="12.2857142857143" style="938" customWidth="1"/>
    <col min="10287" max="10287" width="6.42857142857143" style="938" customWidth="1"/>
    <col min="10288" max="10288" width="12.2857142857143" style="938" customWidth="1"/>
    <col min="10289" max="10289" width="0" style="938" hidden="1" customWidth="1"/>
    <col min="10290" max="10290" width="3.71428571428571" style="938" customWidth="1"/>
    <col min="10291" max="10291" width="11.1428571428571" style="938" customWidth="1"/>
    <col min="10292" max="10293" width="10.5714285714286" style="938"/>
    <col min="10294" max="10294" width="11.1428571428571" style="938" customWidth="1"/>
    <col min="10295" max="10524" width="10.5714285714286" style="938"/>
    <col min="10525" max="10532" width="0" style="938" hidden="1" customWidth="1"/>
    <col min="10533" max="10533" width="3.71428571428571" style="938" customWidth="1"/>
    <col min="10534" max="10534" width="3.85714285714286" style="938" customWidth="1"/>
    <col min="10535" max="10535" width="3.71428571428571" style="938" customWidth="1"/>
    <col min="10536" max="10536" width="12.7142857142857" style="938" customWidth="1"/>
    <col min="10537" max="10537" width="52.7142857142857" style="938" customWidth="1"/>
    <col min="10538" max="10541" width="0" style="938" hidden="1" customWidth="1"/>
    <col min="10542" max="10542" width="12.2857142857143" style="938" customWidth="1"/>
    <col min="10543" max="10543" width="6.42857142857143" style="938" customWidth="1"/>
    <col min="10544" max="10544" width="12.2857142857143" style="938" customWidth="1"/>
    <col min="10545" max="10545" width="0" style="938" hidden="1" customWidth="1"/>
    <col min="10546" max="10546" width="3.71428571428571" style="938" customWidth="1"/>
    <col min="10547" max="10547" width="11.1428571428571" style="938" customWidth="1"/>
    <col min="10548" max="10549" width="10.5714285714286" style="938"/>
    <col min="10550" max="10550" width="11.1428571428571" style="938" customWidth="1"/>
    <col min="10551" max="10780" width="10.5714285714286" style="938"/>
    <col min="10781" max="10788" width="0" style="938" hidden="1" customWidth="1"/>
    <col min="10789" max="10789" width="3.71428571428571" style="938" customWidth="1"/>
    <col min="10790" max="10790" width="3.85714285714286" style="938" customWidth="1"/>
    <col min="10791" max="10791" width="3.71428571428571" style="938" customWidth="1"/>
    <col min="10792" max="10792" width="12.7142857142857" style="938" customWidth="1"/>
    <col min="10793" max="10793" width="52.7142857142857" style="938" customWidth="1"/>
    <col min="10794" max="10797" width="0" style="938" hidden="1" customWidth="1"/>
    <col min="10798" max="10798" width="12.2857142857143" style="938" customWidth="1"/>
    <col min="10799" max="10799" width="6.42857142857143" style="938" customWidth="1"/>
    <col min="10800" max="10800" width="12.2857142857143" style="938" customWidth="1"/>
    <col min="10801" max="10801" width="0" style="938" hidden="1" customWidth="1"/>
    <col min="10802" max="10802" width="3.71428571428571" style="938" customWidth="1"/>
    <col min="10803" max="10803" width="11.1428571428571" style="938" customWidth="1"/>
    <col min="10804" max="10805" width="10.5714285714286" style="938"/>
    <col min="10806" max="10806" width="11.1428571428571" style="938" customWidth="1"/>
    <col min="10807" max="11036" width="10.5714285714286" style="938"/>
    <col min="11037" max="11044" width="0" style="938" hidden="1" customWidth="1"/>
    <col min="11045" max="11045" width="3.71428571428571" style="938" customWidth="1"/>
    <col min="11046" max="11046" width="3.85714285714286" style="938" customWidth="1"/>
    <col min="11047" max="11047" width="3.71428571428571" style="938" customWidth="1"/>
    <col min="11048" max="11048" width="12.7142857142857" style="938" customWidth="1"/>
    <col min="11049" max="11049" width="52.7142857142857" style="938" customWidth="1"/>
    <col min="11050" max="11053" width="0" style="938" hidden="1" customWidth="1"/>
    <col min="11054" max="11054" width="12.2857142857143" style="938" customWidth="1"/>
    <col min="11055" max="11055" width="6.42857142857143" style="938" customWidth="1"/>
    <col min="11056" max="11056" width="12.2857142857143" style="938" customWidth="1"/>
    <col min="11057" max="11057" width="0" style="938" hidden="1" customWidth="1"/>
    <col min="11058" max="11058" width="3.71428571428571" style="938" customWidth="1"/>
    <col min="11059" max="11059" width="11.1428571428571" style="938" customWidth="1"/>
    <col min="11060" max="11061" width="10.5714285714286" style="938"/>
    <col min="11062" max="11062" width="11.1428571428571" style="938" customWidth="1"/>
    <col min="11063" max="11292" width="10.5714285714286" style="938"/>
    <col min="11293" max="11300" width="0" style="938" hidden="1" customWidth="1"/>
    <col min="11301" max="11301" width="3.71428571428571" style="938" customWidth="1"/>
    <col min="11302" max="11302" width="3.85714285714286" style="938" customWidth="1"/>
    <col min="11303" max="11303" width="3.71428571428571" style="938" customWidth="1"/>
    <col min="11304" max="11304" width="12.7142857142857" style="938" customWidth="1"/>
    <col min="11305" max="11305" width="52.7142857142857" style="938" customWidth="1"/>
    <col min="11306" max="11309" width="0" style="938" hidden="1" customWidth="1"/>
    <col min="11310" max="11310" width="12.2857142857143" style="938" customWidth="1"/>
    <col min="11311" max="11311" width="6.42857142857143" style="938" customWidth="1"/>
    <col min="11312" max="11312" width="12.2857142857143" style="938" customWidth="1"/>
    <col min="11313" max="11313" width="0" style="938" hidden="1" customWidth="1"/>
    <col min="11314" max="11314" width="3.71428571428571" style="938" customWidth="1"/>
    <col min="11315" max="11315" width="11.1428571428571" style="938" customWidth="1"/>
    <col min="11316" max="11317" width="10.5714285714286" style="938"/>
    <col min="11318" max="11318" width="11.1428571428571" style="938" customWidth="1"/>
    <col min="11319" max="11548" width="10.5714285714286" style="938"/>
    <col min="11549" max="11556" width="0" style="938" hidden="1" customWidth="1"/>
    <col min="11557" max="11557" width="3.71428571428571" style="938" customWidth="1"/>
    <col min="11558" max="11558" width="3.85714285714286" style="938" customWidth="1"/>
    <col min="11559" max="11559" width="3.71428571428571" style="938" customWidth="1"/>
    <col min="11560" max="11560" width="12.7142857142857" style="938" customWidth="1"/>
    <col min="11561" max="11561" width="52.7142857142857" style="938" customWidth="1"/>
    <col min="11562" max="11565" width="0" style="938" hidden="1" customWidth="1"/>
    <col min="11566" max="11566" width="12.2857142857143" style="938" customWidth="1"/>
    <col min="11567" max="11567" width="6.42857142857143" style="938" customWidth="1"/>
    <col min="11568" max="11568" width="12.2857142857143" style="938" customWidth="1"/>
    <col min="11569" max="11569" width="0" style="938" hidden="1" customWidth="1"/>
    <col min="11570" max="11570" width="3.71428571428571" style="938" customWidth="1"/>
    <col min="11571" max="11571" width="11.1428571428571" style="938" customWidth="1"/>
    <col min="11572" max="11573" width="10.5714285714286" style="938"/>
    <col min="11574" max="11574" width="11.1428571428571" style="938" customWidth="1"/>
    <col min="11575" max="11804" width="10.5714285714286" style="938"/>
    <col min="11805" max="11812" width="0" style="938" hidden="1" customWidth="1"/>
    <col min="11813" max="11813" width="3.71428571428571" style="938" customWidth="1"/>
    <col min="11814" max="11814" width="3.85714285714286" style="938" customWidth="1"/>
    <col min="11815" max="11815" width="3.71428571428571" style="938" customWidth="1"/>
    <col min="11816" max="11816" width="12.7142857142857" style="938" customWidth="1"/>
    <col min="11817" max="11817" width="52.7142857142857" style="938" customWidth="1"/>
    <col min="11818" max="11821" width="0" style="938" hidden="1" customWidth="1"/>
    <col min="11822" max="11822" width="12.2857142857143" style="938" customWidth="1"/>
    <col min="11823" max="11823" width="6.42857142857143" style="938" customWidth="1"/>
    <col min="11824" max="11824" width="12.2857142857143" style="938" customWidth="1"/>
    <col min="11825" max="11825" width="0" style="938" hidden="1" customWidth="1"/>
    <col min="11826" max="11826" width="3.71428571428571" style="938" customWidth="1"/>
    <col min="11827" max="11827" width="11.1428571428571" style="938" customWidth="1"/>
    <col min="11828" max="11829" width="10.5714285714286" style="938"/>
    <col min="11830" max="11830" width="11.1428571428571" style="938" customWidth="1"/>
    <col min="11831" max="12060" width="10.5714285714286" style="938"/>
    <col min="12061" max="12068" width="0" style="938" hidden="1" customWidth="1"/>
    <col min="12069" max="12069" width="3.71428571428571" style="938" customWidth="1"/>
    <col min="12070" max="12070" width="3.85714285714286" style="938" customWidth="1"/>
    <col min="12071" max="12071" width="3.71428571428571" style="938" customWidth="1"/>
    <col min="12072" max="12072" width="12.7142857142857" style="938" customWidth="1"/>
    <col min="12073" max="12073" width="52.7142857142857" style="938" customWidth="1"/>
    <col min="12074" max="12077" width="0" style="938" hidden="1" customWidth="1"/>
    <col min="12078" max="12078" width="12.2857142857143" style="938" customWidth="1"/>
    <col min="12079" max="12079" width="6.42857142857143" style="938" customWidth="1"/>
    <col min="12080" max="12080" width="12.2857142857143" style="938" customWidth="1"/>
    <col min="12081" max="12081" width="0" style="938" hidden="1" customWidth="1"/>
    <col min="12082" max="12082" width="3.71428571428571" style="938" customWidth="1"/>
    <col min="12083" max="12083" width="11.1428571428571" style="938" customWidth="1"/>
    <col min="12084" max="12085" width="10.5714285714286" style="938"/>
    <col min="12086" max="12086" width="11.1428571428571" style="938" customWidth="1"/>
    <col min="12087" max="12316" width="10.5714285714286" style="938"/>
    <col min="12317" max="12324" width="0" style="938" hidden="1" customWidth="1"/>
    <col min="12325" max="12325" width="3.71428571428571" style="938" customWidth="1"/>
    <col min="12326" max="12326" width="3.85714285714286" style="938" customWidth="1"/>
    <col min="12327" max="12327" width="3.71428571428571" style="938" customWidth="1"/>
    <col min="12328" max="12328" width="12.7142857142857" style="938" customWidth="1"/>
    <col min="12329" max="12329" width="52.7142857142857" style="938" customWidth="1"/>
    <col min="12330" max="12333" width="0" style="938" hidden="1" customWidth="1"/>
    <col min="12334" max="12334" width="12.2857142857143" style="938" customWidth="1"/>
    <col min="12335" max="12335" width="6.42857142857143" style="938" customWidth="1"/>
    <col min="12336" max="12336" width="12.2857142857143" style="938" customWidth="1"/>
    <col min="12337" max="12337" width="0" style="938" hidden="1" customWidth="1"/>
    <col min="12338" max="12338" width="3.71428571428571" style="938" customWidth="1"/>
    <col min="12339" max="12339" width="11.1428571428571" style="938" customWidth="1"/>
    <col min="12340" max="12341" width="10.5714285714286" style="938"/>
    <col min="12342" max="12342" width="11.1428571428571" style="938" customWidth="1"/>
    <col min="12343" max="12572" width="10.5714285714286" style="938"/>
    <col min="12573" max="12580" width="0" style="938" hidden="1" customWidth="1"/>
    <col min="12581" max="12581" width="3.71428571428571" style="938" customWidth="1"/>
    <col min="12582" max="12582" width="3.85714285714286" style="938" customWidth="1"/>
    <col min="12583" max="12583" width="3.71428571428571" style="938" customWidth="1"/>
    <col min="12584" max="12584" width="12.7142857142857" style="938" customWidth="1"/>
    <col min="12585" max="12585" width="52.7142857142857" style="938" customWidth="1"/>
    <col min="12586" max="12589" width="0" style="938" hidden="1" customWidth="1"/>
    <col min="12590" max="12590" width="12.2857142857143" style="938" customWidth="1"/>
    <col min="12591" max="12591" width="6.42857142857143" style="938" customWidth="1"/>
    <col min="12592" max="12592" width="12.2857142857143" style="938" customWidth="1"/>
    <col min="12593" max="12593" width="0" style="938" hidden="1" customWidth="1"/>
    <col min="12594" max="12594" width="3.71428571428571" style="938" customWidth="1"/>
    <col min="12595" max="12595" width="11.1428571428571" style="938" customWidth="1"/>
    <col min="12596" max="12597" width="10.5714285714286" style="938"/>
    <col min="12598" max="12598" width="11.1428571428571" style="938" customWidth="1"/>
    <col min="12599" max="12828" width="10.5714285714286" style="938"/>
    <col min="12829" max="12836" width="0" style="938" hidden="1" customWidth="1"/>
    <col min="12837" max="12837" width="3.71428571428571" style="938" customWidth="1"/>
    <col min="12838" max="12838" width="3.85714285714286" style="938" customWidth="1"/>
    <col min="12839" max="12839" width="3.71428571428571" style="938" customWidth="1"/>
    <col min="12840" max="12840" width="12.7142857142857" style="938" customWidth="1"/>
    <col min="12841" max="12841" width="52.7142857142857" style="938" customWidth="1"/>
    <col min="12842" max="12845" width="0" style="938" hidden="1" customWidth="1"/>
    <col min="12846" max="12846" width="12.2857142857143" style="938" customWidth="1"/>
    <col min="12847" max="12847" width="6.42857142857143" style="938" customWidth="1"/>
    <col min="12848" max="12848" width="12.2857142857143" style="938" customWidth="1"/>
    <col min="12849" max="12849" width="0" style="938" hidden="1" customWidth="1"/>
    <col min="12850" max="12850" width="3.71428571428571" style="938" customWidth="1"/>
    <col min="12851" max="12851" width="11.1428571428571" style="938" customWidth="1"/>
    <col min="12852" max="12853" width="10.5714285714286" style="938"/>
    <col min="12854" max="12854" width="11.1428571428571" style="938" customWidth="1"/>
    <col min="12855" max="13084" width="10.5714285714286" style="938"/>
    <col min="13085" max="13092" width="0" style="938" hidden="1" customWidth="1"/>
    <col min="13093" max="13093" width="3.71428571428571" style="938" customWidth="1"/>
    <col min="13094" max="13094" width="3.85714285714286" style="938" customWidth="1"/>
    <col min="13095" max="13095" width="3.71428571428571" style="938" customWidth="1"/>
    <col min="13096" max="13096" width="12.7142857142857" style="938" customWidth="1"/>
    <col min="13097" max="13097" width="52.7142857142857" style="938" customWidth="1"/>
    <col min="13098" max="13101" width="0" style="938" hidden="1" customWidth="1"/>
    <col min="13102" max="13102" width="12.2857142857143" style="938" customWidth="1"/>
    <col min="13103" max="13103" width="6.42857142857143" style="938" customWidth="1"/>
    <col min="13104" max="13104" width="12.2857142857143" style="938" customWidth="1"/>
    <col min="13105" max="13105" width="0" style="938" hidden="1" customWidth="1"/>
    <col min="13106" max="13106" width="3.71428571428571" style="938" customWidth="1"/>
    <col min="13107" max="13107" width="11.1428571428571" style="938" customWidth="1"/>
    <col min="13108" max="13109" width="10.5714285714286" style="938"/>
    <col min="13110" max="13110" width="11.1428571428571" style="938" customWidth="1"/>
    <col min="13111" max="13340" width="10.5714285714286" style="938"/>
    <col min="13341" max="13348" width="0" style="938" hidden="1" customWidth="1"/>
    <col min="13349" max="13349" width="3.71428571428571" style="938" customWidth="1"/>
    <col min="13350" max="13350" width="3.85714285714286" style="938" customWidth="1"/>
    <col min="13351" max="13351" width="3.71428571428571" style="938" customWidth="1"/>
    <col min="13352" max="13352" width="12.7142857142857" style="938" customWidth="1"/>
    <col min="13353" max="13353" width="52.7142857142857" style="938" customWidth="1"/>
    <col min="13354" max="13357" width="0" style="938" hidden="1" customWidth="1"/>
    <col min="13358" max="13358" width="12.2857142857143" style="938" customWidth="1"/>
    <col min="13359" max="13359" width="6.42857142857143" style="938" customWidth="1"/>
    <col min="13360" max="13360" width="12.2857142857143" style="938" customWidth="1"/>
    <col min="13361" max="13361" width="0" style="938" hidden="1" customWidth="1"/>
    <col min="13362" max="13362" width="3.71428571428571" style="938" customWidth="1"/>
    <col min="13363" max="13363" width="11.1428571428571" style="938" customWidth="1"/>
    <col min="13364" max="13365" width="10.5714285714286" style="938"/>
    <col min="13366" max="13366" width="11.1428571428571" style="938" customWidth="1"/>
    <col min="13367" max="13596" width="10.5714285714286" style="938"/>
    <col min="13597" max="13604" width="0" style="938" hidden="1" customWidth="1"/>
    <col min="13605" max="13605" width="3.71428571428571" style="938" customWidth="1"/>
    <col min="13606" max="13606" width="3.85714285714286" style="938" customWidth="1"/>
    <col min="13607" max="13607" width="3.71428571428571" style="938" customWidth="1"/>
    <col min="13608" max="13608" width="12.7142857142857" style="938" customWidth="1"/>
    <col min="13609" max="13609" width="52.7142857142857" style="938" customWidth="1"/>
    <col min="13610" max="13613" width="0" style="938" hidden="1" customWidth="1"/>
    <col min="13614" max="13614" width="12.2857142857143" style="938" customWidth="1"/>
    <col min="13615" max="13615" width="6.42857142857143" style="938" customWidth="1"/>
    <col min="13616" max="13616" width="12.2857142857143" style="938" customWidth="1"/>
    <col min="13617" max="13617" width="0" style="938" hidden="1" customWidth="1"/>
    <col min="13618" max="13618" width="3.71428571428571" style="938" customWidth="1"/>
    <col min="13619" max="13619" width="11.1428571428571" style="938" customWidth="1"/>
    <col min="13620" max="13621" width="10.5714285714286" style="938"/>
    <col min="13622" max="13622" width="11.1428571428571" style="938" customWidth="1"/>
    <col min="13623" max="13852" width="10.5714285714286" style="938"/>
    <col min="13853" max="13860" width="0" style="938" hidden="1" customWidth="1"/>
    <col min="13861" max="13861" width="3.71428571428571" style="938" customWidth="1"/>
    <col min="13862" max="13862" width="3.85714285714286" style="938" customWidth="1"/>
    <col min="13863" max="13863" width="3.71428571428571" style="938" customWidth="1"/>
    <col min="13864" max="13864" width="12.7142857142857" style="938" customWidth="1"/>
    <col min="13865" max="13865" width="52.7142857142857" style="938" customWidth="1"/>
    <col min="13866" max="13869" width="0" style="938" hidden="1" customWidth="1"/>
    <col min="13870" max="13870" width="12.2857142857143" style="938" customWidth="1"/>
    <col min="13871" max="13871" width="6.42857142857143" style="938" customWidth="1"/>
    <col min="13872" max="13872" width="12.2857142857143" style="938" customWidth="1"/>
    <col min="13873" max="13873" width="0" style="938" hidden="1" customWidth="1"/>
    <col min="13874" max="13874" width="3.71428571428571" style="938" customWidth="1"/>
    <col min="13875" max="13875" width="11.1428571428571" style="938" customWidth="1"/>
    <col min="13876" max="13877" width="10.5714285714286" style="938"/>
    <col min="13878" max="13878" width="11.1428571428571" style="938" customWidth="1"/>
    <col min="13879" max="14108" width="10.5714285714286" style="938"/>
    <col min="14109" max="14116" width="0" style="938" hidden="1" customWidth="1"/>
    <col min="14117" max="14117" width="3.71428571428571" style="938" customWidth="1"/>
    <col min="14118" max="14118" width="3.85714285714286" style="938" customWidth="1"/>
    <col min="14119" max="14119" width="3.71428571428571" style="938" customWidth="1"/>
    <col min="14120" max="14120" width="12.7142857142857" style="938" customWidth="1"/>
    <col min="14121" max="14121" width="52.7142857142857" style="938" customWidth="1"/>
    <col min="14122" max="14125" width="0" style="938" hidden="1" customWidth="1"/>
    <col min="14126" max="14126" width="12.2857142857143" style="938" customWidth="1"/>
    <col min="14127" max="14127" width="6.42857142857143" style="938" customWidth="1"/>
    <col min="14128" max="14128" width="12.2857142857143" style="938" customWidth="1"/>
    <col min="14129" max="14129" width="0" style="938" hidden="1" customWidth="1"/>
    <col min="14130" max="14130" width="3.71428571428571" style="938" customWidth="1"/>
    <col min="14131" max="14131" width="11.1428571428571" style="938" customWidth="1"/>
    <col min="14132" max="14133" width="10.5714285714286" style="938"/>
    <col min="14134" max="14134" width="11.1428571428571" style="938" customWidth="1"/>
    <col min="14135" max="14364" width="10.5714285714286" style="938"/>
    <col min="14365" max="14372" width="0" style="938" hidden="1" customWidth="1"/>
    <col min="14373" max="14373" width="3.71428571428571" style="938" customWidth="1"/>
    <col min="14374" max="14374" width="3.85714285714286" style="938" customWidth="1"/>
    <col min="14375" max="14375" width="3.71428571428571" style="938" customWidth="1"/>
    <col min="14376" max="14376" width="12.7142857142857" style="938" customWidth="1"/>
    <col min="14377" max="14377" width="52.7142857142857" style="938" customWidth="1"/>
    <col min="14378" max="14381" width="0" style="938" hidden="1" customWidth="1"/>
    <col min="14382" max="14382" width="12.2857142857143" style="938" customWidth="1"/>
    <col min="14383" max="14383" width="6.42857142857143" style="938" customWidth="1"/>
    <col min="14384" max="14384" width="12.2857142857143" style="938" customWidth="1"/>
    <col min="14385" max="14385" width="0" style="938" hidden="1" customWidth="1"/>
    <col min="14386" max="14386" width="3.71428571428571" style="938" customWidth="1"/>
    <col min="14387" max="14387" width="11.1428571428571" style="938" customWidth="1"/>
    <col min="14388" max="14389" width="10.5714285714286" style="938"/>
    <col min="14390" max="14390" width="11.1428571428571" style="938" customWidth="1"/>
    <col min="14391" max="14620" width="10.5714285714286" style="938"/>
    <col min="14621" max="14628" width="0" style="938" hidden="1" customWidth="1"/>
    <col min="14629" max="14629" width="3.71428571428571" style="938" customWidth="1"/>
    <col min="14630" max="14630" width="3.85714285714286" style="938" customWidth="1"/>
    <col min="14631" max="14631" width="3.71428571428571" style="938" customWidth="1"/>
    <col min="14632" max="14632" width="12.7142857142857" style="938" customWidth="1"/>
    <col min="14633" max="14633" width="52.7142857142857" style="938" customWidth="1"/>
    <col min="14634" max="14637" width="0" style="938" hidden="1" customWidth="1"/>
    <col min="14638" max="14638" width="12.2857142857143" style="938" customWidth="1"/>
    <col min="14639" max="14639" width="6.42857142857143" style="938" customWidth="1"/>
    <col min="14640" max="14640" width="12.2857142857143" style="938" customWidth="1"/>
    <col min="14641" max="14641" width="0" style="938" hidden="1" customWidth="1"/>
    <col min="14642" max="14642" width="3.71428571428571" style="938" customWidth="1"/>
    <col min="14643" max="14643" width="11.1428571428571" style="938" customWidth="1"/>
    <col min="14644" max="14645" width="10.5714285714286" style="938"/>
    <col min="14646" max="14646" width="11.1428571428571" style="938" customWidth="1"/>
    <col min="14647" max="14876" width="10.5714285714286" style="938"/>
    <col min="14877" max="14884" width="0" style="938" hidden="1" customWidth="1"/>
    <col min="14885" max="14885" width="3.71428571428571" style="938" customWidth="1"/>
    <col min="14886" max="14886" width="3.85714285714286" style="938" customWidth="1"/>
    <col min="14887" max="14887" width="3.71428571428571" style="938" customWidth="1"/>
    <col min="14888" max="14888" width="12.7142857142857" style="938" customWidth="1"/>
    <col min="14889" max="14889" width="52.7142857142857" style="938" customWidth="1"/>
    <col min="14890" max="14893" width="0" style="938" hidden="1" customWidth="1"/>
    <col min="14894" max="14894" width="12.2857142857143" style="938" customWidth="1"/>
    <col min="14895" max="14895" width="6.42857142857143" style="938" customWidth="1"/>
    <col min="14896" max="14896" width="12.2857142857143" style="938" customWidth="1"/>
    <col min="14897" max="14897" width="0" style="938" hidden="1" customWidth="1"/>
    <col min="14898" max="14898" width="3.71428571428571" style="938" customWidth="1"/>
    <col min="14899" max="14899" width="11.1428571428571" style="938" customWidth="1"/>
    <col min="14900" max="14901" width="10.5714285714286" style="938"/>
    <col min="14902" max="14902" width="11.1428571428571" style="938" customWidth="1"/>
    <col min="14903" max="15132" width="10.5714285714286" style="938"/>
    <col min="15133" max="15140" width="0" style="938" hidden="1" customWidth="1"/>
    <col min="15141" max="15141" width="3.71428571428571" style="938" customWidth="1"/>
    <col min="15142" max="15142" width="3.85714285714286" style="938" customWidth="1"/>
    <col min="15143" max="15143" width="3.71428571428571" style="938" customWidth="1"/>
    <col min="15144" max="15144" width="12.7142857142857" style="938" customWidth="1"/>
    <col min="15145" max="15145" width="52.7142857142857" style="938" customWidth="1"/>
    <col min="15146" max="15149" width="0" style="938" hidden="1" customWidth="1"/>
    <col min="15150" max="15150" width="12.2857142857143" style="938" customWidth="1"/>
    <col min="15151" max="15151" width="6.42857142857143" style="938" customWidth="1"/>
    <col min="15152" max="15152" width="12.2857142857143" style="938" customWidth="1"/>
    <col min="15153" max="15153" width="0" style="938" hidden="1" customWidth="1"/>
    <col min="15154" max="15154" width="3.71428571428571" style="938" customWidth="1"/>
    <col min="15155" max="15155" width="11.1428571428571" style="938" customWidth="1"/>
    <col min="15156" max="15157" width="10.5714285714286" style="938"/>
    <col min="15158" max="15158" width="11.1428571428571" style="938" customWidth="1"/>
    <col min="15159" max="15388" width="10.5714285714286" style="938"/>
    <col min="15389" max="15396" width="0" style="938" hidden="1" customWidth="1"/>
    <col min="15397" max="15397" width="3.71428571428571" style="938" customWidth="1"/>
    <col min="15398" max="15398" width="3.85714285714286" style="938" customWidth="1"/>
    <col min="15399" max="15399" width="3.71428571428571" style="938" customWidth="1"/>
    <col min="15400" max="15400" width="12.7142857142857" style="938" customWidth="1"/>
    <col min="15401" max="15401" width="52.7142857142857" style="938" customWidth="1"/>
    <col min="15402" max="15405" width="0" style="938" hidden="1" customWidth="1"/>
    <col min="15406" max="15406" width="12.2857142857143" style="938" customWidth="1"/>
    <col min="15407" max="15407" width="6.42857142857143" style="938" customWidth="1"/>
    <col min="15408" max="15408" width="12.2857142857143" style="938" customWidth="1"/>
    <col min="15409" max="15409" width="0" style="938" hidden="1" customWidth="1"/>
    <col min="15410" max="15410" width="3.71428571428571" style="938" customWidth="1"/>
    <col min="15411" max="15411" width="11.1428571428571" style="938" customWidth="1"/>
    <col min="15412" max="15413" width="10.5714285714286" style="938"/>
    <col min="15414" max="15414" width="11.1428571428571" style="938" customWidth="1"/>
    <col min="15415" max="15644" width="10.5714285714286" style="938"/>
    <col min="15645" max="15652" width="0" style="938" hidden="1" customWidth="1"/>
    <col min="15653" max="15653" width="3.71428571428571" style="938" customWidth="1"/>
    <col min="15654" max="15654" width="3.85714285714286" style="938" customWidth="1"/>
    <col min="15655" max="15655" width="3.71428571428571" style="938" customWidth="1"/>
    <col min="15656" max="15656" width="12.7142857142857" style="938" customWidth="1"/>
    <col min="15657" max="15657" width="52.7142857142857" style="938" customWidth="1"/>
    <col min="15658" max="15661" width="0" style="938" hidden="1" customWidth="1"/>
    <col min="15662" max="15662" width="12.2857142857143" style="938" customWidth="1"/>
    <col min="15663" max="15663" width="6.42857142857143" style="938" customWidth="1"/>
    <col min="15664" max="15664" width="12.2857142857143" style="938" customWidth="1"/>
    <col min="15665" max="15665" width="0" style="938" hidden="1" customWidth="1"/>
    <col min="15666" max="15666" width="3.71428571428571" style="938" customWidth="1"/>
    <col min="15667" max="15667" width="11.1428571428571" style="938" customWidth="1"/>
    <col min="15668" max="15669" width="10.5714285714286" style="938"/>
    <col min="15670" max="15670" width="11.1428571428571" style="938" customWidth="1"/>
    <col min="15671" max="15900" width="10.5714285714286" style="938"/>
    <col min="15901" max="15908" width="0" style="938" hidden="1" customWidth="1"/>
    <col min="15909" max="15909" width="3.71428571428571" style="938" customWidth="1"/>
    <col min="15910" max="15910" width="3.85714285714286" style="938" customWidth="1"/>
    <col min="15911" max="15911" width="3.71428571428571" style="938" customWidth="1"/>
    <col min="15912" max="15912" width="12.7142857142857" style="938" customWidth="1"/>
    <col min="15913" max="15913" width="52.7142857142857" style="938" customWidth="1"/>
    <col min="15914" max="15917" width="0" style="938" hidden="1" customWidth="1"/>
    <col min="15918" max="15918" width="12.2857142857143" style="938" customWidth="1"/>
    <col min="15919" max="15919" width="6.42857142857143" style="938" customWidth="1"/>
    <col min="15920" max="15920" width="12.2857142857143" style="938" customWidth="1"/>
    <col min="15921" max="15921" width="0" style="938" hidden="1" customWidth="1"/>
    <col min="15922" max="15922" width="3.71428571428571" style="938" customWidth="1"/>
    <col min="15923" max="15923" width="11.1428571428571" style="938" customWidth="1"/>
    <col min="15924" max="15925" width="10.5714285714286" style="938"/>
    <col min="15926" max="15926" width="11.1428571428571" style="938" customWidth="1"/>
    <col min="15927" max="16156" width="10.5714285714286" style="938"/>
    <col min="16157" max="16164" width="0" style="938" hidden="1" customWidth="1"/>
    <col min="16165" max="16165" width="3.71428571428571" style="938" customWidth="1"/>
    <col min="16166" max="16166" width="3.85714285714286" style="938" customWidth="1"/>
    <col min="16167" max="16167" width="3.71428571428571" style="938" customWidth="1"/>
    <col min="16168" max="16168" width="12.7142857142857" style="938" customWidth="1"/>
    <col min="16169" max="16169" width="52.7142857142857" style="938" customWidth="1"/>
    <col min="16170" max="16173" width="0" style="938" hidden="1" customWidth="1"/>
    <col min="16174" max="16174" width="12.2857142857143" style="938" customWidth="1"/>
    <col min="16175" max="16175" width="6.42857142857143" style="938" customWidth="1"/>
    <col min="16176" max="16176" width="12.2857142857143" style="938" customWidth="1"/>
    <col min="16177" max="16177" width="0" style="938" hidden="1" customWidth="1"/>
    <col min="16178" max="16178" width="3.71428571428571" style="938" customWidth="1"/>
    <col min="16179" max="16179" width="11.1428571428571" style="938" customWidth="1"/>
    <col min="16180" max="16181" width="10.5714285714286" style="938"/>
    <col min="16182" max="16182" width="11.1428571428571" style="938" customWidth="1"/>
    <col min="16183" max="16384" width="10.5714285714286" style="938"/>
  </cols>
  <sheetData>
    <row r="1" spans="17:46" ht="14.25" hidden="1">
      <c r="Q1" s="731"/>
      <c r="R1" s="731"/>
      <c r="X1" s="731"/>
      <c r="Y1" s="731"/>
      <c r="AE1" s="731"/>
      <c r="AF1" s="731"/>
      <c r="AL1" s="731"/>
      <c r="AM1" s="731"/>
      <c r="AS1" s="731"/>
      <c r="AT1" s="731"/>
    </row>
    <row r="2" spans="21:49" ht="14.25" hidden="1">
      <c r="U2" s="731"/>
      <c r="AB2" s="731"/>
      <c r="AI2" s="731"/>
      <c r="AP2" s="731"/>
      <c r="AW2" s="731"/>
    </row>
    <row r="3" ht="14.25" hidden="1"/>
    <row r="4" spans="10:49"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row>
    <row r="5" spans="10:49" ht="26.1" customHeight="1">
      <c r="J5" s="943"/>
      <c r="K5" s="943"/>
      <c r="L5" s="1308" t="s">
        <v>717</v>
      </c>
      <c r="M5" s="1308"/>
      <c r="N5" s="1308"/>
      <c r="O5" s="1308"/>
      <c r="P5" s="1308"/>
      <c r="Q5" s="1308"/>
      <c r="R5" s="1308"/>
      <c r="S5" s="1308"/>
      <c r="T5" s="1308"/>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row>
    <row r="6" spans="10:50"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946"/>
    </row>
    <row r="7" spans="1:56" s="746" customFormat="1" ht="11.25" hidden="1">
      <c r="A7" s="1121"/>
      <c r="B7" s="1121"/>
      <c r="C7" s="1121"/>
      <c r="D7" s="1121"/>
      <c r="E7" s="1121"/>
      <c r="F7" s="1121"/>
      <c r="G7" s="1121"/>
      <c r="H7" s="1121"/>
      <c r="L7" s="1171"/>
      <c r="M7" s="1046"/>
      <c r="O7" s="1284"/>
      <c r="P7" s="1284"/>
      <c r="Q7" s="1284"/>
      <c r="R7" s="1284"/>
      <c r="S7" s="1284"/>
      <c r="T7" s="1284"/>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62"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730"/>
      <c r="V8"/>
      <c r="W8"/>
      <c r="X8"/>
      <c r="Y8"/>
      <c r="Z8"/>
      <c r="AA8"/>
      <c r="AB8"/>
      <c r="AC8"/>
      <c r="AD8"/>
      <c r="AE8"/>
      <c r="AF8"/>
      <c r="AG8"/>
      <c r="AH8"/>
      <c r="AI8"/>
      <c r="AJ8"/>
      <c r="AK8"/>
      <c r="AL8"/>
      <c r="AM8"/>
      <c r="AN8"/>
      <c r="AO8"/>
      <c r="AP8"/>
      <c r="AQ8"/>
      <c r="AR8"/>
      <c r="AS8"/>
      <c r="AT8"/>
      <c r="AU8"/>
      <c r="AV8"/>
      <c r="AW8"/>
      <c r="AX8" s="730"/>
      <c r="AY8" s="489"/>
      <c r="AZ8" s="961"/>
      <c r="BA8" s="961"/>
      <c r="BB8" s="961"/>
      <c r="BC8" s="961"/>
      <c r="BD8" s="961"/>
      <c r="BE8" s="961"/>
      <c r="BF8" s="961"/>
      <c r="BG8" s="961"/>
      <c r="BH8" s="961"/>
      <c r="BI8" s="961"/>
      <c r="BJ8" s="961"/>
    </row>
    <row r="9" spans="1:62"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730"/>
      <c r="V9"/>
      <c r="W9"/>
      <c r="X9"/>
      <c r="Y9"/>
      <c r="Z9"/>
      <c r="AA9"/>
      <c r="AB9"/>
      <c r="AC9"/>
      <c r="AD9"/>
      <c r="AE9"/>
      <c r="AF9"/>
      <c r="AG9"/>
      <c r="AH9"/>
      <c r="AI9"/>
      <c r="AJ9"/>
      <c r="AK9"/>
      <c r="AL9"/>
      <c r="AM9"/>
      <c r="AN9"/>
      <c r="AO9"/>
      <c r="AP9"/>
      <c r="AQ9"/>
      <c r="AR9"/>
      <c r="AS9"/>
      <c r="AT9"/>
      <c r="AU9"/>
      <c r="AV9"/>
      <c r="AW9"/>
      <c r="AX9" s="730"/>
      <c r="AY9" s="489"/>
      <c r="AZ9" s="961"/>
      <c r="BA9" s="961"/>
      <c r="BB9" s="961"/>
      <c r="BC9" s="961"/>
      <c r="BD9" s="961"/>
      <c r="BE9" s="961"/>
      <c r="BF9" s="961"/>
      <c r="BG9" s="961"/>
      <c r="BH9" s="961"/>
      <c r="BI9" s="961"/>
      <c r="BJ9" s="961"/>
    </row>
    <row r="10" spans="1:56" s="746" customFormat="1" ht="11.25" hidden="1">
      <c r="A10" s="1121"/>
      <c r="B10" s="1121"/>
      <c r="C10" s="1121"/>
      <c r="D10" s="1121"/>
      <c r="E10" s="1121"/>
      <c r="F10" s="1121"/>
      <c r="G10" s="1121"/>
      <c r="H10" s="1121"/>
      <c r="L10" s="1171"/>
      <c r="M10" s="1046"/>
      <c r="O10" s="1284"/>
      <c r="P10" s="1284"/>
      <c r="Q10" s="1284"/>
      <c r="R10" s="1284"/>
      <c r="S10" s="1284"/>
      <c r="T10" s="1284"/>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62" s="955" customFormat="1" ht="11.25" hidden="1">
      <c r="A11" s="961"/>
      <c r="B11" s="961"/>
      <c r="C11" s="961"/>
      <c r="D11" s="961"/>
      <c r="E11" s="961"/>
      <c r="F11" s="961"/>
      <c r="G11" s="961"/>
      <c r="H11" s="961"/>
      <c r="L11" s="1309"/>
      <c r="M11" s="1309"/>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Z11" s="961"/>
      <c r="BA11" s="961"/>
      <c r="BB11" s="961"/>
      <c r="BC11" s="961"/>
      <c r="BD11" s="961"/>
      <c r="BE11" s="961"/>
      <c r="BF11" s="961"/>
      <c r="BG11" s="961"/>
      <c r="BH11" s="961"/>
      <c r="BI11" s="961"/>
      <c r="BJ11" s="961"/>
    </row>
    <row r="12" spans="10:49" ht="14.25">
      <c r="J12" s="943"/>
      <c r="K12" s="943"/>
      <c r="L12" s="939"/>
      <c r="M12" s="939"/>
      <c r="N12" s="472"/>
      <c r="O12" s="1286"/>
      <c r="P12" s="1286"/>
      <c r="Q12" s="1286"/>
      <c r="R12" s="1286"/>
      <c r="S12" s="1286"/>
      <c r="T12" s="1286"/>
      <c r="U12" s="1286"/>
      <c r="V12" s="1286" t="s">
        <v>3044</v>
      </c>
      <c r="W12" s="1286"/>
      <c r="X12" s="1286"/>
      <c r="Y12" s="1286"/>
      <c r="Z12" s="1286"/>
      <c r="AA12" s="1286"/>
      <c r="AB12" s="1286"/>
      <c r="AC12" s="1286" t="s">
        <v>3044</v>
      </c>
      <c r="AD12" s="1286"/>
      <c r="AE12" s="1286"/>
      <c r="AF12" s="1286"/>
      <c r="AG12" s="1286"/>
      <c r="AH12" s="1286"/>
      <c r="AI12" s="1286"/>
      <c r="AJ12" s="1286" t="s">
        <v>3044</v>
      </c>
      <c r="AK12" s="1286"/>
      <c r="AL12" s="1286"/>
      <c r="AM12" s="1286"/>
      <c r="AN12" s="1286"/>
      <c r="AO12" s="1286"/>
      <c r="AP12" s="1286"/>
      <c r="AQ12" s="1286" t="s">
        <v>3044</v>
      </c>
      <c r="AR12" s="1286"/>
      <c r="AS12" s="1286"/>
      <c r="AT12" s="1286"/>
      <c r="AU12" s="1286"/>
      <c r="AV12" s="1286"/>
      <c r="AW12" s="1286"/>
    </row>
    <row r="13" spans="10:51" ht="14.25">
      <c r="J13" s="943"/>
      <c r="K13" s="943"/>
      <c r="L13" s="1236" t="s">
        <v>445</v>
      </c>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t="s">
        <v>446</v>
      </c>
    </row>
    <row r="14" spans="10:51" ht="14.25" customHeight="1">
      <c r="J14" s="943"/>
      <c r="K14" s="943"/>
      <c r="L14" s="1292" t="s">
        <v>91</v>
      </c>
      <c r="M14" s="1292" t="s">
        <v>602</v>
      </c>
      <c r="N14" s="630"/>
      <c r="O14" s="1293" t="s">
        <v>604</v>
      </c>
      <c r="P14" s="1294"/>
      <c r="Q14" s="1294"/>
      <c r="R14" s="1294"/>
      <c r="S14" s="1294"/>
      <c r="T14" s="1295"/>
      <c r="U14" s="1303" t="s">
        <v>339</v>
      </c>
      <c r="V14" s="1293" t="s">
        <v>604</v>
      </c>
      <c r="W14" s="1294"/>
      <c r="X14" s="1294"/>
      <c r="Y14" s="1294"/>
      <c r="Z14" s="1294"/>
      <c r="AA14" s="1295"/>
      <c r="AB14" s="1303" t="s">
        <v>339</v>
      </c>
      <c r="AC14" s="1293" t="s">
        <v>604</v>
      </c>
      <c r="AD14" s="1294"/>
      <c r="AE14" s="1294"/>
      <c r="AF14" s="1294"/>
      <c r="AG14" s="1294"/>
      <c r="AH14" s="1295"/>
      <c r="AI14" s="1303" t="s">
        <v>339</v>
      </c>
      <c r="AJ14" s="1293" t="s">
        <v>604</v>
      </c>
      <c r="AK14" s="1294"/>
      <c r="AL14" s="1294"/>
      <c r="AM14" s="1294"/>
      <c r="AN14" s="1294"/>
      <c r="AO14" s="1295"/>
      <c r="AP14" s="1303" t="s">
        <v>339</v>
      </c>
      <c r="AQ14" s="1293" t="s">
        <v>604</v>
      </c>
      <c r="AR14" s="1294"/>
      <c r="AS14" s="1294"/>
      <c r="AT14" s="1294"/>
      <c r="AU14" s="1294"/>
      <c r="AV14" s="1295"/>
      <c r="AW14" s="1303" t="s">
        <v>339</v>
      </c>
      <c r="AX14" s="1289" t="s">
        <v>274</v>
      </c>
      <c r="AY14" s="1236"/>
    </row>
    <row r="15" spans="10:51" ht="14.25" customHeight="1">
      <c r="J15" s="943"/>
      <c r="K15" s="943"/>
      <c r="L15" s="1292"/>
      <c r="M15" s="1292"/>
      <c r="N15" s="631"/>
      <c r="O15" s="1298" t="s">
        <v>578</v>
      </c>
      <c r="P15" s="1296" t="s">
        <v>270</v>
      </c>
      <c r="Q15" s="1297"/>
      <c r="R15" s="1300" t="s">
        <v>615</v>
      </c>
      <c r="S15" s="1301"/>
      <c r="T15" s="1302"/>
      <c r="U15" s="1304"/>
      <c r="V15" s="1298" t="s">
        <v>578</v>
      </c>
      <c r="W15" s="1296" t="s">
        <v>270</v>
      </c>
      <c r="X15" s="1297"/>
      <c r="Y15" s="1300" t="s">
        <v>615</v>
      </c>
      <c r="Z15" s="1301"/>
      <c r="AA15" s="1302"/>
      <c r="AB15" s="1304"/>
      <c r="AC15" s="1298" t="s">
        <v>578</v>
      </c>
      <c r="AD15" s="1296" t="s">
        <v>270</v>
      </c>
      <c r="AE15" s="1297"/>
      <c r="AF15" s="1300" t="s">
        <v>615</v>
      </c>
      <c r="AG15" s="1301"/>
      <c r="AH15" s="1302"/>
      <c r="AI15" s="1304"/>
      <c r="AJ15" s="1298" t="s">
        <v>578</v>
      </c>
      <c r="AK15" s="1296" t="s">
        <v>270</v>
      </c>
      <c r="AL15" s="1297"/>
      <c r="AM15" s="1300" t="s">
        <v>615</v>
      </c>
      <c r="AN15" s="1301"/>
      <c r="AO15" s="1302"/>
      <c r="AP15" s="1304"/>
      <c r="AQ15" s="1298" t="s">
        <v>578</v>
      </c>
      <c r="AR15" s="1296" t="s">
        <v>270</v>
      </c>
      <c r="AS15" s="1297"/>
      <c r="AT15" s="1300" t="s">
        <v>615</v>
      </c>
      <c r="AU15" s="1301"/>
      <c r="AV15" s="1302"/>
      <c r="AW15" s="1304"/>
      <c r="AX15" s="1290"/>
      <c r="AY15" s="1236"/>
    </row>
    <row r="16" spans="10:51" ht="33.75" customHeight="1">
      <c r="J16" s="943"/>
      <c r="K16" s="943"/>
      <c r="L16" s="1292"/>
      <c r="M16" s="1292"/>
      <c r="N16" s="632"/>
      <c r="O16" s="1299"/>
      <c r="P16" s="719" t="s">
        <v>579</v>
      </c>
      <c r="Q16" s="719" t="s">
        <v>6</v>
      </c>
      <c r="R16" s="976" t="s">
        <v>273</v>
      </c>
      <c r="S16" s="1287" t="s">
        <v>272</v>
      </c>
      <c r="T16" s="1288"/>
      <c r="U16" s="1305"/>
      <c r="V16" s="1299"/>
      <c r="W16" s="719" t="s">
        <v>579</v>
      </c>
      <c r="X16" s="719" t="s">
        <v>6</v>
      </c>
      <c r="Y16" s="1188" t="s">
        <v>273</v>
      </c>
      <c r="Z16" s="1287" t="s">
        <v>272</v>
      </c>
      <c r="AA16" s="1288"/>
      <c r="AB16" s="1305"/>
      <c r="AC16" s="1299"/>
      <c r="AD16" s="719" t="s">
        <v>579</v>
      </c>
      <c r="AE16" s="719" t="s">
        <v>6</v>
      </c>
      <c r="AF16" s="1188" t="s">
        <v>273</v>
      </c>
      <c r="AG16" s="1287" t="s">
        <v>272</v>
      </c>
      <c r="AH16" s="1288"/>
      <c r="AI16" s="1305"/>
      <c r="AJ16" s="1299"/>
      <c r="AK16" s="719" t="s">
        <v>579</v>
      </c>
      <c r="AL16" s="719" t="s">
        <v>6</v>
      </c>
      <c r="AM16" s="1188" t="s">
        <v>273</v>
      </c>
      <c r="AN16" s="1287" t="s">
        <v>272</v>
      </c>
      <c r="AO16" s="1288"/>
      <c r="AP16" s="1305"/>
      <c r="AQ16" s="1299"/>
      <c r="AR16" s="719" t="s">
        <v>579</v>
      </c>
      <c r="AS16" s="719" t="s">
        <v>6</v>
      </c>
      <c r="AT16" s="1188" t="s">
        <v>273</v>
      </c>
      <c r="AU16" s="1287" t="s">
        <v>272</v>
      </c>
      <c r="AV16" s="1288"/>
      <c r="AW16" s="1305"/>
      <c r="AX16" s="1291"/>
      <c r="AY16" s="1236"/>
    </row>
    <row r="17" spans="10:51"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310">
        <f ca="1">OFFSET(S17,0,-1)+1</f>
        <v>7</v>
      </c>
      <c r="T17" s="1310"/>
      <c r="U17" s="973">
        <f ca="1">OFFSET(U17,0,-2)+1</f>
        <v>8</v>
      </c>
      <c r="V17" s="1186">
        <f ca="1">OFFSET(V17,0,-1)+1</f>
        <v>9</v>
      </c>
      <c r="W17" s="1186">
        <f ca="1">OFFSET(W17,0,-1)+1</f>
        <v>10</v>
      </c>
      <c r="X17" s="1186">
        <f ca="1">OFFSET(X17,0,-1)+1</f>
        <v>11</v>
      </c>
      <c r="Y17" s="1186">
        <f ca="1">OFFSET(Y17,0,-1)+1</f>
        <v>12</v>
      </c>
      <c r="Z17" s="1310">
        <f ca="1">OFFSET(Z17,0,-1)+1</f>
        <v>13</v>
      </c>
      <c r="AA17" s="1310"/>
      <c r="AB17" s="1186">
        <f ca="1">OFFSET(AB17,0,-2)+1</f>
        <v>14</v>
      </c>
      <c r="AC17" s="1186">
        <f ca="1">OFFSET(AC17,0,-1)+1</f>
        <v>15</v>
      </c>
      <c r="AD17" s="1186">
        <f ca="1">OFFSET(AD17,0,-1)+1</f>
        <v>16</v>
      </c>
      <c r="AE17" s="1186">
        <f ca="1">OFFSET(AE17,0,-1)+1</f>
        <v>17</v>
      </c>
      <c r="AF17" s="1186">
        <f ca="1">OFFSET(AF17,0,-1)+1</f>
        <v>18</v>
      </c>
      <c r="AG17" s="1310">
        <f ca="1">OFFSET(AG17,0,-1)+1</f>
        <v>19</v>
      </c>
      <c r="AH17" s="1310"/>
      <c r="AI17" s="1186">
        <f ca="1">OFFSET(AI17,0,-2)+1</f>
        <v>20</v>
      </c>
      <c r="AJ17" s="1186">
        <f ca="1">OFFSET(AJ17,0,-1)+1</f>
        <v>21</v>
      </c>
      <c r="AK17" s="1186">
        <f ca="1">OFFSET(AK17,0,-1)+1</f>
        <v>22</v>
      </c>
      <c r="AL17" s="1186">
        <f ca="1">OFFSET(AL17,0,-1)+1</f>
        <v>23</v>
      </c>
      <c r="AM17" s="1186">
        <f ca="1">OFFSET(AM17,0,-1)+1</f>
        <v>24</v>
      </c>
      <c r="AN17" s="1310">
        <f ca="1">OFFSET(AN17,0,-1)+1</f>
        <v>25</v>
      </c>
      <c r="AO17" s="1310"/>
      <c r="AP17" s="1186">
        <f ca="1">OFFSET(AP17,0,-2)+1</f>
        <v>26</v>
      </c>
      <c r="AQ17" s="1186">
        <f ca="1">OFFSET(AQ17,0,-1)+1</f>
        <v>27</v>
      </c>
      <c r="AR17" s="1186">
        <f ca="1">OFFSET(AR17,0,-1)+1</f>
        <v>28</v>
      </c>
      <c r="AS17" s="1186">
        <f ca="1">OFFSET(AS17,0,-1)+1</f>
        <v>29</v>
      </c>
      <c r="AT17" s="1186">
        <f ca="1">OFFSET(AT17,0,-1)+1</f>
        <v>30</v>
      </c>
      <c r="AU17" s="1310">
        <f ca="1">OFFSET(AU17,0,-1)+1</f>
        <v>31</v>
      </c>
      <c r="AV17" s="1310"/>
      <c r="AW17" s="1186">
        <f ca="1">OFFSET(AW17,0,-2)+1</f>
        <v>32</v>
      </c>
      <c r="AX17" s="618">
        <f ca="1">OFFSET(AX17,0,-1)</f>
        <v>32</v>
      </c>
      <c r="AY17" s="973">
        <f ca="1">OFFSET(AY17,0,-1)+1</f>
        <v>33</v>
      </c>
    </row>
    <row r="18" spans="1:64" ht="22.5">
      <c r="A18" s="1311">
        <v>1</v>
      </c>
      <c r="B18" s="963"/>
      <c r="C18" s="963"/>
      <c r="D18" s="963"/>
      <c r="E18" s="929"/>
      <c r="F18" s="974"/>
      <c r="G18" s="974"/>
      <c r="H18" s="974"/>
      <c r="I18" s="931"/>
      <c r="J18" s="927"/>
      <c r="K18" s="911"/>
      <c r="L18" s="978">
        <f>mergeValue(A18)</f>
        <v>1</v>
      </c>
      <c r="M18" s="610" t="s">
        <v>19</v>
      </c>
      <c r="N18" s="615"/>
      <c r="O18" s="1312" t="str">
        <f>IF('Перечень тарифов'!J21="","",""&amp;'Перечень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312"/>
      <c r="AS18" s="1312"/>
      <c r="AT18" s="1312"/>
      <c r="AU18" s="1312"/>
      <c r="AV18" s="1312"/>
      <c r="AW18" s="1312"/>
      <c r="AX18" s="1312"/>
      <c r="AY18" s="1129" t="s">
        <v>718</v>
      </c>
      <c r="BA18" s="777"/>
      <c r="BB18" s="777" t="str">
        <f t="shared" si="0" ref="BB18:BB32">IF(M18="","",M18)</f>
        <v>Наименование тарифа</v>
      </c>
      <c r="BC18" s="777"/>
      <c r="BD18" s="777"/>
      <c r="BE18" s="777"/>
      <c r="BK18" s="956"/>
      <c r="BL18" s="956"/>
    </row>
    <row r="19" spans="1:64" ht="14.25" hidden="1">
      <c r="A19" s="1311"/>
      <c r="B19" s="1311">
        <v>1</v>
      </c>
      <c r="C19" s="963"/>
      <c r="D19" s="963"/>
      <c r="E19" s="974"/>
      <c r="F19" s="974"/>
      <c r="G19" s="974"/>
      <c r="H19" s="974"/>
      <c r="I19" s="969"/>
      <c r="J19" s="902"/>
      <c r="K19" s="905"/>
      <c r="L19" s="978" t="str">
        <f>mergeValue(A19)&amp;"."&amp;mergeValue(B19)</f>
        <v>1.1</v>
      </c>
      <c r="M19" s="658"/>
      <c r="N19" s="615"/>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129"/>
      <c r="BA19" s="777"/>
      <c r="BB19" s="777" t="str">
        <f t="shared" si="0"/>
        <v/>
      </c>
      <c r="BC19" s="777"/>
      <c r="BD19" s="777"/>
      <c r="BE19" s="777"/>
      <c r="BK19" s="956"/>
      <c r="BL19" s="956"/>
    </row>
    <row r="20" spans="1:64" ht="14.25" hidden="1">
      <c r="A20" s="1311"/>
      <c r="B20" s="1311"/>
      <c r="C20" s="1311">
        <v>1</v>
      </c>
      <c r="D20" s="963"/>
      <c r="E20" s="974"/>
      <c r="F20" s="974"/>
      <c r="G20" s="974"/>
      <c r="H20" s="974"/>
      <c r="I20" s="910"/>
      <c r="J20" s="902"/>
      <c r="K20" s="905"/>
      <c r="L20" s="978" t="str">
        <f>mergeValue(A20)&amp;"."&amp;mergeValue(B20)&amp;"."&amp;mergeValue(C20)</f>
        <v>1.1.1</v>
      </c>
      <c r="M20" s="659"/>
      <c r="N20" s="615"/>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129"/>
      <c r="BA20" s="777"/>
      <c r="BB20" s="777" t="str">
        <f t="shared" si="0"/>
        <v/>
      </c>
      <c r="BC20" s="777"/>
      <c r="BD20" s="777"/>
      <c r="BE20" s="777"/>
      <c r="BK20" s="956"/>
      <c r="BL20" s="956"/>
    </row>
    <row r="21" spans="1:64" ht="14.25" hidden="1">
      <c r="A21" s="1311"/>
      <c r="B21" s="1311"/>
      <c r="C21" s="1311"/>
      <c r="D21" s="1311">
        <v>1</v>
      </c>
      <c r="E21" s="974"/>
      <c r="F21" s="974"/>
      <c r="G21" s="974"/>
      <c r="H21" s="974"/>
      <c r="I21" s="910"/>
      <c r="J21" s="902"/>
      <c r="K21" s="905"/>
      <c r="L21" s="978" t="str">
        <f>mergeValue(A21)&amp;"."&amp;mergeValue(B21)&amp;"."&amp;mergeValue(C21)&amp;"."&amp;mergeValue(D21)</f>
        <v>1.1.1.1</v>
      </c>
      <c r="M21" s="660"/>
      <c r="N21" s="615"/>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129"/>
      <c r="BA21" s="777"/>
      <c r="BB21" s="777" t="str">
        <f t="shared" si="0"/>
        <v/>
      </c>
      <c r="BC21" s="777"/>
      <c r="BD21" s="777"/>
      <c r="BE21" s="777"/>
      <c r="BK21" s="956"/>
      <c r="BL21" s="956"/>
    </row>
    <row r="22" spans="1:64" ht="78.75">
      <c r="A22" s="1311"/>
      <c r="B22" s="1311"/>
      <c r="C22" s="1311"/>
      <c r="D22" s="1311"/>
      <c r="E22" s="1311">
        <v>1</v>
      </c>
      <c r="F22" s="974"/>
      <c r="G22" s="974"/>
      <c r="H22" s="963">
        <v>1</v>
      </c>
      <c r="I22" s="1311">
        <v>1</v>
      </c>
      <c r="J22" s="974"/>
      <c r="K22" s="913"/>
      <c r="L22" s="978" t="str">
        <f>mergeValue(A22)&amp;"."&amp;mergeValue(B22)&amp;"."&amp;mergeValue(C22)&amp;"."&amp;mergeValue(D22)&amp;"."&amp;mergeValue(E22)</f>
        <v>1.1.1.1.1</v>
      </c>
      <c r="M22" s="524" t="s">
        <v>8</v>
      </c>
      <c r="N22" s="615"/>
      <c r="O22" s="1313" t="s">
        <v>3</v>
      </c>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3"/>
      <c r="AL22" s="1313"/>
      <c r="AM22" s="1313"/>
      <c r="AN22" s="1313"/>
      <c r="AO22" s="1313"/>
      <c r="AP22" s="1313"/>
      <c r="AQ22" s="1313"/>
      <c r="AR22" s="1313"/>
      <c r="AS22" s="1313"/>
      <c r="AT22" s="1313"/>
      <c r="AU22" s="1313"/>
      <c r="AV22" s="1313"/>
      <c r="AW22" s="1313"/>
      <c r="AX22" s="1313"/>
      <c r="AY22" s="1129" t="s">
        <v>719</v>
      </c>
      <c r="BA22" s="777"/>
      <c r="BB22" s="777" t="str">
        <f t="shared" si="0"/>
        <v>Схема подключения теплопотребляющей установки к коллектору источника тепловой энергии</v>
      </c>
      <c r="BC22" s="777"/>
      <c r="BD22" s="777"/>
      <c r="BE22" s="777"/>
      <c r="BK22" s="956"/>
      <c r="BL22" s="956"/>
    </row>
    <row r="23" spans="1:64" ht="33.75">
      <c r="A23" s="1311"/>
      <c r="B23" s="1311"/>
      <c r="C23" s="1311"/>
      <c r="D23" s="1311"/>
      <c r="E23" s="1311"/>
      <c r="F23" s="1311">
        <v>1</v>
      </c>
      <c r="G23" s="963"/>
      <c r="H23" s="963"/>
      <c r="I23" s="1311"/>
      <c r="J23" s="1311">
        <v>1</v>
      </c>
      <c r="K23" s="914"/>
      <c r="L23" s="978" t="str">
        <f>mergeValue(A23)&amp;"."&amp;mergeValue(B23)&amp;"."&amp;mergeValue(C23)&amp;"."&amp;mergeValue(D23)&amp;"."&amp;mergeValue(E23)&amp;"."&amp;mergeValue(F23)</f>
        <v>1.1.1.1.1.1</v>
      </c>
      <c r="M23" s="525" t="s">
        <v>9</v>
      </c>
      <c r="N23" s="615"/>
      <c r="O23" s="1314" t="s">
        <v>303</v>
      </c>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315"/>
      <c r="AL23" s="1315"/>
      <c r="AM23" s="1315"/>
      <c r="AN23" s="1315"/>
      <c r="AO23" s="1315"/>
      <c r="AP23" s="1315"/>
      <c r="AQ23" s="1315"/>
      <c r="AR23" s="1315"/>
      <c r="AS23" s="1315"/>
      <c r="AT23" s="1315"/>
      <c r="AU23" s="1315"/>
      <c r="AV23" s="1315"/>
      <c r="AW23" s="1315"/>
      <c r="AX23" s="1316"/>
      <c r="AY23" s="1129" t="s">
        <v>720</v>
      </c>
      <c r="BA23" s="777"/>
      <c r="BB23" s="777" t="str">
        <f t="shared" si="0"/>
        <v>Группа потребителей</v>
      </c>
      <c r="BC23" s="777"/>
      <c r="BD23" s="777"/>
      <c r="BE23" s="777"/>
      <c r="BK23" s="956"/>
      <c r="BL23" s="956"/>
    </row>
    <row r="24" spans="1:64" ht="122.1" customHeight="1">
      <c r="A24" s="1311"/>
      <c r="B24" s="1311"/>
      <c r="C24" s="1311"/>
      <c r="D24" s="1311"/>
      <c r="E24" s="1311"/>
      <c r="F24" s="1311"/>
      <c r="G24" s="963">
        <v>1</v>
      </c>
      <c r="H24" s="963"/>
      <c r="I24" s="1311"/>
      <c r="J24" s="1311"/>
      <c r="K24" s="914">
        <v>1</v>
      </c>
      <c r="L24" s="978" t="str">
        <f>mergeValue(A24)&amp;"."&amp;mergeValue(B24)&amp;"."&amp;mergeValue(C24)&amp;"."&amp;mergeValue(D24)&amp;"."&amp;mergeValue(E24)&amp;"."&amp;mergeValue(F24)&amp;"."&amp;mergeValue(G24)</f>
        <v>1.1.1.1.1.1.1</v>
      </c>
      <c r="M24" s="1088" t="s">
        <v>605</v>
      </c>
      <c r="N24" s="615"/>
      <c r="O24" s="649">
        <v>2296.38</v>
      </c>
      <c r="P24" s="726"/>
      <c r="Q24" s="1040"/>
      <c r="R24" s="1317" t="s">
        <v>980</v>
      </c>
      <c r="S24" s="1307" t="s">
        <v>83</v>
      </c>
      <c r="T24" s="1317" t="s">
        <v>3047</v>
      </c>
      <c r="U24" s="1307" t="s">
        <v>83</v>
      </c>
      <c r="V24" s="649">
        <v>2332.33</v>
      </c>
      <c r="W24" s="726"/>
      <c r="X24" s="1040"/>
      <c r="Y24" s="1317" t="s">
        <v>3048</v>
      </c>
      <c r="Z24" s="1307" t="s">
        <v>83</v>
      </c>
      <c r="AA24" s="1317" t="s">
        <v>3049</v>
      </c>
      <c r="AB24" s="1307" t="s">
        <v>83</v>
      </c>
      <c r="AC24" s="649">
        <v>2395.75</v>
      </c>
      <c r="AD24" s="726"/>
      <c r="AE24" s="1040"/>
      <c r="AF24" s="1317" t="s">
        <v>3050</v>
      </c>
      <c r="AG24" s="1307" t="s">
        <v>83</v>
      </c>
      <c r="AH24" s="1317" t="s">
        <v>3051</v>
      </c>
      <c r="AI24" s="1307" t="s">
        <v>83</v>
      </c>
      <c r="AJ24" s="649">
        <v>2464.06</v>
      </c>
      <c r="AK24" s="726"/>
      <c r="AL24" s="1040"/>
      <c r="AM24" s="1317" t="s">
        <v>3052</v>
      </c>
      <c r="AN24" s="1307" t="s">
        <v>83</v>
      </c>
      <c r="AO24" s="1317" t="s">
        <v>3053</v>
      </c>
      <c r="AP24" s="1307" t="s">
        <v>83</v>
      </c>
      <c r="AQ24" s="649">
        <v>2538.0500000000002</v>
      </c>
      <c r="AR24" s="726"/>
      <c r="AS24" s="1040"/>
      <c r="AT24" s="1317" t="s">
        <v>3054</v>
      </c>
      <c r="AU24" s="1307" t="s">
        <v>83</v>
      </c>
      <c r="AV24" s="1317" t="s">
        <v>981</v>
      </c>
      <c r="AW24" s="1307" t="s">
        <v>84</v>
      </c>
      <c r="AX24" s="726"/>
      <c r="AY24" s="1281" t="s">
        <v>721</v>
      </c>
      <c r="AZ24" s="956" t="str">
        <f>strCheckDate(O25:AX25)</f>
        <v/>
      </c>
      <c r="BA24" s="777"/>
      <c r="BB24" s="777" t="str">
        <f t="shared" si="0"/>
        <v>вода</v>
      </c>
      <c r="BC24" s="777"/>
      <c r="BD24" s="777"/>
      <c r="BE24" s="777"/>
      <c r="BK24" s="956"/>
      <c r="BL24" s="956"/>
    </row>
    <row r="25" spans="1:64" ht="11.25" customHeight="1" hidden="1">
      <c r="A25" s="1311"/>
      <c r="B25" s="1311"/>
      <c r="C25" s="1311"/>
      <c r="D25" s="1311"/>
      <c r="E25" s="1311"/>
      <c r="F25" s="1311"/>
      <c r="G25" s="963"/>
      <c r="H25" s="963"/>
      <c r="I25" s="1311"/>
      <c r="J25" s="1311"/>
      <c r="K25" s="914"/>
      <c r="L25" s="752"/>
      <c r="M25" s="615"/>
      <c r="N25" s="615"/>
      <c r="O25" s="726"/>
      <c r="P25" s="726"/>
      <c r="Q25" s="732" t="str">
        <f>R24&amp;"-"&amp;T24</f>
        <v>01.01.2022-31.12.2022</v>
      </c>
      <c r="R25" s="1306"/>
      <c r="S25" s="1307"/>
      <c r="T25" s="1306"/>
      <c r="U25" s="1307"/>
      <c r="V25" s="726"/>
      <c r="W25" s="726"/>
      <c r="X25" s="732" t="str">
        <f>Y24&amp;"-"&amp;AA24</f>
        <v>01.01.2023-31.12.2023</v>
      </c>
      <c r="Y25" s="1306"/>
      <c r="Z25" s="1307"/>
      <c r="AA25" s="1306"/>
      <c r="AB25" s="1307"/>
      <c r="AC25" s="726"/>
      <c r="AD25" s="726"/>
      <c r="AE25" s="732" t="str">
        <f>AF24&amp;"-"&amp;AH24</f>
        <v>01.01.2024-31.12.2024</v>
      </c>
      <c r="AF25" s="1306"/>
      <c r="AG25" s="1307"/>
      <c r="AH25" s="1306"/>
      <c r="AI25" s="1307"/>
      <c r="AJ25" s="726"/>
      <c r="AK25" s="726"/>
      <c r="AL25" s="732" t="str">
        <f>AM24&amp;"-"&amp;AO24</f>
        <v>01.01.2025-31.12.2025</v>
      </c>
      <c r="AM25" s="1306"/>
      <c r="AN25" s="1307"/>
      <c r="AO25" s="1306"/>
      <c r="AP25" s="1307"/>
      <c r="AQ25" s="726"/>
      <c r="AR25" s="726"/>
      <c r="AS25" s="732" t="str">
        <f>AT24&amp;"-"&amp;AV24</f>
        <v>01.01.2026-31.12.2026</v>
      </c>
      <c r="AT25" s="1306"/>
      <c r="AU25" s="1307"/>
      <c r="AV25" s="1306"/>
      <c r="AW25" s="1307"/>
      <c r="AX25" s="726"/>
      <c r="AY25" s="1282"/>
      <c r="BA25" s="777"/>
      <c r="BB25" s="777" t="str">
        <f t="shared" si="0"/>
        <v/>
      </c>
      <c r="BC25" s="777"/>
      <c r="BD25" s="777"/>
      <c r="BE25" s="777"/>
      <c r="BK25" s="956"/>
      <c r="BL25" s="956"/>
    </row>
    <row r="26" spans="1:64" ht="15" customHeight="1">
      <c r="A26" s="1311"/>
      <c r="B26" s="1311"/>
      <c r="C26" s="1311"/>
      <c r="D26" s="1311"/>
      <c r="E26" s="1311"/>
      <c r="F26" s="1311"/>
      <c r="G26" s="974"/>
      <c r="H26" s="963"/>
      <c r="I26" s="1311"/>
      <c r="J26" s="1311"/>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725"/>
      <c r="AY26" s="1283"/>
      <c r="BA26" s="777"/>
      <c r="BB26" s="777" t="str">
        <f t="shared" si="0"/>
        <v>Добавить вид теплоносителя (параметры теплоносителя)</v>
      </c>
      <c r="BC26" s="777"/>
      <c r="BD26" s="777"/>
      <c r="BE26" s="777"/>
      <c r="BK26" s="956"/>
      <c r="BL26" s="956"/>
    </row>
    <row r="27" spans="1:64" s="1074" customFormat="1" ht="33.75">
      <c r="A27" s="1311"/>
      <c r="B27" s="1311"/>
      <c r="C27" s="1311"/>
      <c r="D27" s="1311"/>
      <c r="E27" s="1311"/>
      <c r="F27" s="1311">
        <v>2</v>
      </c>
      <c r="G27" s="1026"/>
      <c r="H27" s="1026"/>
      <c r="I27" s="1311"/>
      <c r="J27" s="1318" t="s">
        <v>3044</v>
      </c>
      <c r="K27" s="914"/>
      <c r="L27" s="1189" t="str">
        <f>mergeValue(A27)&amp;"."&amp;mergeValue(B27)&amp;"."&amp;mergeValue(C27)&amp;"."&amp;mergeValue(D27)&amp;"."&amp;mergeValue(E27)&amp;"."&amp;mergeValue(F27)</f>
        <v>1.1.1.1.1.2</v>
      </c>
      <c r="M27" s="525" t="s">
        <v>9</v>
      </c>
      <c r="N27" s="615"/>
      <c r="O27" s="1314" t="s">
        <v>771</v>
      </c>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15"/>
      <c r="AO27" s="1315"/>
      <c r="AP27" s="1315"/>
      <c r="AQ27" s="1315"/>
      <c r="AR27" s="1315"/>
      <c r="AS27" s="1315"/>
      <c r="AT27" s="1315"/>
      <c r="AU27" s="1315"/>
      <c r="AV27" s="1315"/>
      <c r="AW27" s="1315"/>
      <c r="AX27" s="1316"/>
      <c r="AY27" s="1129" t="s">
        <v>720</v>
      </c>
      <c r="AZ27" s="1099"/>
      <c r="BA27" s="1100"/>
      <c r="BB27" s="1100" t="str">
        <f t="shared" si="0"/>
        <v>Группа потребителей</v>
      </c>
      <c r="BC27" s="1100"/>
      <c r="BD27" s="1100"/>
      <c r="BE27" s="1100"/>
      <c r="BF27" s="1099"/>
      <c r="BG27" s="1099"/>
      <c r="BH27" s="1099"/>
      <c r="BI27" s="1099"/>
      <c r="BJ27" s="1099"/>
      <c r="BK27" s="1099"/>
      <c r="BL27" s="1099"/>
    </row>
    <row r="28" spans="1:64" s="1074" customFormat="1" ht="122.1" customHeight="1">
      <c r="A28" s="1311"/>
      <c r="B28" s="1311"/>
      <c r="C28" s="1311"/>
      <c r="D28" s="1311"/>
      <c r="E28" s="1311"/>
      <c r="F28" s="1311"/>
      <c r="G28" s="1026">
        <v>1</v>
      </c>
      <c r="H28" s="1026"/>
      <c r="I28" s="1311"/>
      <c r="J28" s="1311"/>
      <c r="K28" s="914">
        <v>1</v>
      </c>
      <c r="L28" s="1189" t="str">
        <f>mergeValue(A28)&amp;"."&amp;mergeValue(B28)&amp;"."&amp;mergeValue(C28)&amp;"."&amp;mergeValue(D28)&amp;"."&amp;mergeValue(E28)&amp;"."&amp;mergeValue(F28)&amp;"."&amp;mergeValue(G28)</f>
        <v>1.1.1.1.1.2.1</v>
      </c>
      <c r="M28" s="1088" t="s">
        <v>605</v>
      </c>
      <c r="N28" s="615"/>
      <c r="O28" s="649">
        <v>2755.65</v>
      </c>
      <c r="P28" s="726"/>
      <c r="Q28" s="1040"/>
      <c r="R28" s="1317" t="s">
        <v>980</v>
      </c>
      <c r="S28" s="1307" t="s">
        <v>83</v>
      </c>
      <c r="T28" s="1317" t="s">
        <v>3047</v>
      </c>
      <c r="U28" s="1307" t="s">
        <v>83</v>
      </c>
      <c r="V28" s="649">
        <v>2798.79</v>
      </c>
      <c r="W28" s="726"/>
      <c r="X28" s="1040"/>
      <c r="Y28" s="1317" t="s">
        <v>3048</v>
      </c>
      <c r="Z28" s="1307" t="s">
        <v>83</v>
      </c>
      <c r="AA28" s="1317" t="s">
        <v>3049</v>
      </c>
      <c r="AB28" s="1307" t="s">
        <v>83</v>
      </c>
      <c r="AC28" s="649">
        <v>2874.90</v>
      </c>
      <c r="AD28" s="726"/>
      <c r="AE28" s="1040"/>
      <c r="AF28" s="1317" t="s">
        <v>3050</v>
      </c>
      <c r="AG28" s="1307" t="s">
        <v>83</v>
      </c>
      <c r="AH28" s="1317" t="s">
        <v>3051</v>
      </c>
      <c r="AI28" s="1307" t="s">
        <v>83</v>
      </c>
      <c r="AJ28" s="649">
        <v>2956.87</v>
      </c>
      <c r="AK28" s="726"/>
      <c r="AL28" s="1040"/>
      <c r="AM28" s="1317" t="s">
        <v>3052</v>
      </c>
      <c r="AN28" s="1307" t="s">
        <v>83</v>
      </c>
      <c r="AO28" s="1317" t="s">
        <v>3053</v>
      </c>
      <c r="AP28" s="1307" t="s">
        <v>83</v>
      </c>
      <c r="AQ28" s="649">
        <v>3045.66</v>
      </c>
      <c r="AR28" s="726"/>
      <c r="AS28" s="1040"/>
      <c r="AT28" s="1317" t="s">
        <v>3054</v>
      </c>
      <c r="AU28" s="1307" t="s">
        <v>83</v>
      </c>
      <c r="AV28" s="1317" t="s">
        <v>981</v>
      </c>
      <c r="AW28" s="1307" t="s">
        <v>84</v>
      </c>
      <c r="AX28" s="726"/>
      <c r="AY28" s="1281" t="s">
        <v>721</v>
      </c>
      <c r="AZ28" s="1099" t="str">
        <f>strCheckDate(O29:AX29)</f>
        <v/>
      </c>
      <c r="BA28" s="1100"/>
      <c r="BB28" s="1100" t="str">
        <f t="shared" si="0"/>
        <v>вода</v>
      </c>
      <c r="BC28" s="1100"/>
      <c r="BD28" s="1100"/>
      <c r="BE28" s="1100"/>
      <c r="BF28" s="1099"/>
      <c r="BG28" s="1099"/>
      <c r="BH28" s="1099"/>
      <c r="BI28" s="1099"/>
      <c r="BJ28" s="1099"/>
      <c r="BK28" s="1099"/>
      <c r="BL28" s="1099"/>
    </row>
    <row r="29" spans="1:64" s="1074" customFormat="1" ht="11.25" customHeight="1" hidden="1">
      <c r="A29" s="1311"/>
      <c r="B29" s="1311"/>
      <c r="C29" s="1311"/>
      <c r="D29" s="1311"/>
      <c r="E29" s="1311"/>
      <c r="F29" s="1311"/>
      <c r="G29" s="1026"/>
      <c r="H29" s="1026"/>
      <c r="I29" s="1311"/>
      <c r="J29" s="1311"/>
      <c r="K29" s="914"/>
      <c r="L29" s="1107"/>
      <c r="M29" s="615"/>
      <c r="N29" s="615"/>
      <c r="O29" s="726"/>
      <c r="P29" s="726"/>
      <c r="Q29" s="732" t="str">
        <f>R28&amp;"-"&amp;T28</f>
        <v>01.01.2022-31.12.2022</v>
      </c>
      <c r="R29" s="1306"/>
      <c r="S29" s="1307"/>
      <c r="T29" s="1306"/>
      <c r="U29" s="1307"/>
      <c r="V29" s="726"/>
      <c r="W29" s="726"/>
      <c r="X29" s="732" t="str">
        <f>Y28&amp;"-"&amp;AA28</f>
        <v>01.01.2023-31.12.2023</v>
      </c>
      <c r="Y29" s="1306"/>
      <c r="Z29" s="1307"/>
      <c r="AA29" s="1306"/>
      <c r="AB29" s="1307"/>
      <c r="AC29" s="726"/>
      <c r="AD29" s="726"/>
      <c r="AE29" s="732" t="str">
        <f>AF28&amp;"-"&amp;AH28</f>
        <v>01.01.2024-31.12.2024</v>
      </c>
      <c r="AF29" s="1306"/>
      <c r="AG29" s="1307"/>
      <c r="AH29" s="1306"/>
      <c r="AI29" s="1307"/>
      <c r="AJ29" s="726"/>
      <c r="AK29" s="726"/>
      <c r="AL29" s="732" t="str">
        <f>AM28&amp;"-"&amp;AO28</f>
        <v>01.01.2025-31.12.2025</v>
      </c>
      <c r="AM29" s="1306"/>
      <c r="AN29" s="1307"/>
      <c r="AO29" s="1306"/>
      <c r="AP29" s="1307"/>
      <c r="AQ29" s="726"/>
      <c r="AR29" s="726"/>
      <c r="AS29" s="732" t="str">
        <f>AT28&amp;"-"&amp;AV28</f>
        <v>01.01.2026-31.12.2026</v>
      </c>
      <c r="AT29" s="1306"/>
      <c r="AU29" s="1307"/>
      <c r="AV29" s="1306"/>
      <c r="AW29" s="1307"/>
      <c r="AX29" s="726"/>
      <c r="AY29" s="1282"/>
      <c r="AZ29" s="1099"/>
      <c r="BA29" s="1100"/>
      <c r="BB29" s="1100" t="str">
        <f t="shared" si="0"/>
        <v/>
      </c>
      <c r="BC29" s="1100"/>
      <c r="BD29" s="1100"/>
      <c r="BE29" s="1100"/>
      <c r="BF29" s="1099"/>
      <c r="BG29" s="1099"/>
      <c r="BH29" s="1099"/>
      <c r="BI29" s="1099"/>
      <c r="BJ29" s="1099"/>
      <c r="BK29" s="1099"/>
      <c r="BL29" s="1099"/>
    </row>
    <row r="30" spans="1:64" s="1074" customFormat="1" ht="15" customHeight="1">
      <c r="A30" s="1311"/>
      <c r="B30" s="1311"/>
      <c r="C30" s="1311"/>
      <c r="D30" s="1311"/>
      <c r="E30" s="1311"/>
      <c r="F30" s="1311"/>
      <c r="G30" s="1185"/>
      <c r="H30" s="1026"/>
      <c r="I30" s="1311"/>
      <c r="J30" s="1311"/>
      <c r="K30" s="913"/>
      <c r="L30" s="654"/>
      <c r="M30" s="527" t="s">
        <v>24</v>
      </c>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725"/>
      <c r="AY30" s="1283"/>
      <c r="AZ30" s="1099"/>
      <c r="BA30" s="1100"/>
      <c r="BB30" s="1100" t="str">
        <f t="shared" si="0"/>
        <v>Добавить вид теплоносителя (параметры теплоносителя)</v>
      </c>
      <c r="BC30" s="1100"/>
      <c r="BD30" s="1100"/>
      <c r="BE30" s="1100"/>
      <c r="BF30" s="1099"/>
      <c r="BG30" s="1099"/>
      <c r="BH30" s="1099"/>
      <c r="BI30" s="1099"/>
      <c r="BJ30" s="1099"/>
      <c r="BK30" s="1099"/>
      <c r="BL30" s="1099"/>
    </row>
    <row r="31" spans="1:64" ht="15" customHeight="1">
      <c r="A31" s="1311"/>
      <c r="B31" s="1311"/>
      <c r="C31" s="1311"/>
      <c r="D31" s="1311"/>
      <c r="E31" s="1311"/>
      <c r="F31" s="974"/>
      <c r="G31" s="974"/>
      <c r="H31" s="963"/>
      <c r="I31" s="1311"/>
      <c r="J31" s="974"/>
      <c r="K31" s="913"/>
      <c r="L31" s="654"/>
      <c r="M31" s="526" t="s">
        <v>10</v>
      </c>
      <c r="N31" s="954"/>
      <c r="O31" s="954"/>
      <c r="P31" s="954"/>
      <c r="Q31" s="954"/>
      <c r="R31" s="954"/>
      <c r="S31" s="954"/>
      <c r="T31" s="954"/>
      <c r="U31" s="953"/>
      <c r="V31" s="954"/>
      <c r="W31" s="954"/>
      <c r="X31" s="954"/>
      <c r="Y31" s="954"/>
      <c r="Z31" s="954"/>
      <c r="AA31" s="954"/>
      <c r="AB31" s="953"/>
      <c r="AC31" s="954"/>
      <c r="AD31" s="954"/>
      <c r="AE31" s="954"/>
      <c r="AF31" s="954"/>
      <c r="AG31" s="954"/>
      <c r="AH31" s="954"/>
      <c r="AI31" s="953"/>
      <c r="AJ31" s="954"/>
      <c r="AK31" s="954"/>
      <c r="AL31" s="954"/>
      <c r="AM31" s="954"/>
      <c r="AN31" s="954"/>
      <c r="AO31" s="954"/>
      <c r="AP31" s="953"/>
      <c r="AQ31" s="954"/>
      <c r="AR31" s="954"/>
      <c r="AS31" s="954"/>
      <c r="AT31" s="954"/>
      <c r="AU31" s="954"/>
      <c r="AV31" s="954"/>
      <c r="AW31" s="953"/>
      <c r="AX31" s="954"/>
      <c r="AY31" s="634"/>
      <c r="BA31" s="777"/>
      <c r="BB31" s="777" t="str">
        <f t="shared" si="0"/>
        <v>Добавить группу потребителей</v>
      </c>
      <c r="BC31" s="777"/>
      <c r="BD31" s="777"/>
      <c r="BE31" s="777"/>
      <c r="BK31" s="956"/>
      <c r="BL31" s="956"/>
    </row>
    <row r="32" spans="1:64" ht="15" customHeight="1">
      <c r="A32" s="1311"/>
      <c r="B32" s="1311"/>
      <c r="C32" s="1311"/>
      <c r="D32" s="1311"/>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954"/>
      <c r="AE32" s="954"/>
      <c r="AF32" s="954"/>
      <c r="AG32" s="954"/>
      <c r="AH32" s="954"/>
      <c r="AI32" s="953"/>
      <c r="AJ32" s="954"/>
      <c r="AK32" s="954"/>
      <c r="AL32" s="954"/>
      <c r="AM32" s="954"/>
      <c r="AN32" s="954"/>
      <c r="AO32" s="954"/>
      <c r="AP32" s="953"/>
      <c r="AQ32" s="954"/>
      <c r="AR32" s="954"/>
      <c r="AS32" s="954"/>
      <c r="AT32" s="954"/>
      <c r="AU32" s="954"/>
      <c r="AV32" s="954"/>
      <c r="AW32" s="953"/>
      <c r="AX32" s="954"/>
      <c r="AY32" s="634"/>
      <c r="BA32" s="777"/>
      <c r="BB32" s="777" t="str">
        <f t="shared" si="0"/>
        <v>Добавить схему подключения</v>
      </c>
      <c r="BC32" s="777"/>
      <c r="BD32" s="777"/>
      <c r="BE32" s="777"/>
      <c r="BK32" s="956"/>
      <c r="BL32" s="956"/>
    </row>
    <row r="33" spans="1:11 52:62" ht="11.25">
      <c r="A33" s="938"/>
      <c r="B33" s="938"/>
      <c r="C33" s="938"/>
      <c r="D33" s="938"/>
      <c r="E33" s="938"/>
      <c r="F33" s="938"/>
      <c r="G33" s="938"/>
      <c r="H33" s="938"/>
      <c r="I33" s="938"/>
      <c r="J33" s="938"/>
      <c r="K33" s="938"/>
      <c r="AZ33" s="938"/>
      <c r="BA33" s="938"/>
      <c r="BB33" s="938"/>
      <c r="BC33" s="938"/>
      <c r="BD33" s="938"/>
      <c r="BE33" s="938"/>
      <c r="BF33" s="938"/>
      <c r="BG33" s="938"/>
      <c r="BH33" s="938"/>
      <c r="BI33" s="938"/>
      <c r="BJ33" s="938"/>
    </row>
    <row r="34" spans="12:51" ht="90" customHeight="1">
      <c r="L34" s="1">
        <v>1</v>
      </c>
      <c r="M34" s="1274" t="s">
        <v>722</v>
      </c>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row>
  </sheetData>
  <sheetProtection algorithmName="SHA-512" hashValue="GBN2HQAWiP8FouHSVgtL+k9Aq8aVTvSOW0Fphbuca4+f6Ccyx3xMF6NZ9pWnCE9H2TujkGqOqgARxvTZK5/PDQ==" saltValue="fn1y6n7k40/89hvEpmwfBg==" spinCount="100000" sheet="1" objects="1" scenarios="1" formatColumns="0" formatRows="0"/>
  <mergeCells count="111">
    <mergeCell ref="AF28:AF29"/>
    <mergeCell ref="AG28:AG29"/>
    <mergeCell ref="AH28:AH29"/>
    <mergeCell ref="AI28:AI29"/>
    <mergeCell ref="AM28:AM29"/>
    <mergeCell ref="AC12:AI12"/>
    <mergeCell ref="AU17:AV17"/>
    <mergeCell ref="AT24:AT25"/>
    <mergeCell ref="AU24:AU25"/>
    <mergeCell ref="AV24:AV25"/>
    <mergeCell ref="AW24:AW25"/>
    <mergeCell ref="AQ14:AV14"/>
    <mergeCell ref="AW14:AW16"/>
    <mergeCell ref="AQ15:AQ16"/>
    <mergeCell ref="AR15:AS15"/>
    <mergeCell ref="AT15:AV15"/>
    <mergeCell ref="AU16:AV16"/>
    <mergeCell ref="Z17:AA17"/>
    <mergeCell ref="Y24:Y25"/>
    <mergeCell ref="Z24:Z25"/>
    <mergeCell ref="AA24:AA25"/>
    <mergeCell ref="V12:AB12"/>
    <mergeCell ref="L11:M11"/>
    <mergeCell ref="L5:T5"/>
    <mergeCell ref="O7:T7"/>
    <mergeCell ref="O8:T8"/>
    <mergeCell ref="O9:T9"/>
    <mergeCell ref="O10:T10"/>
    <mergeCell ref="O12:U12"/>
    <mergeCell ref="L13:AX13"/>
    <mergeCell ref="S17:T17"/>
    <mergeCell ref="AG17:AH17"/>
    <mergeCell ref="AN17:AO17"/>
    <mergeCell ref="AQ12:AW12"/>
    <mergeCell ref="AJ14:AO14"/>
    <mergeCell ref="AP14:AP16"/>
    <mergeCell ref="AJ15:AJ16"/>
    <mergeCell ref="AK15:AL15"/>
    <mergeCell ref="AM15:AO15"/>
    <mergeCell ref="AN16:AO16"/>
    <mergeCell ref="AJ12:AP12"/>
    <mergeCell ref="AY13:AY16"/>
    <mergeCell ref="L14:L16"/>
    <mergeCell ref="M14:M16"/>
    <mergeCell ref="O14:T14"/>
    <mergeCell ref="U14:U16"/>
    <mergeCell ref="AX14:AX16"/>
    <mergeCell ref="O15:O16"/>
    <mergeCell ref="P15:Q15"/>
    <mergeCell ref="R15:T15"/>
    <mergeCell ref="S16:T16"/>
    <mergeCell ref="V14:AA14"/>
    <mergeCell ref="AB14:AB16"/>
    <mergeCell ref="V15:V16"/>
    <mergeCell ref="W15:X15"/>
    <mergeCell ref="Y15:AA15"/>
    <mergeCell ref="Z16:AA16"/>
    <mergeCell ref="AC14:AH14"/>
    <mergeCell ref="AI14:AI16"/>
    <mergeCell ref="AC15:AC16"/>
    <mergeCell ref="AD15:AE15"/>
    <mergeCell ref="AF15:AH15"/>
    <mergeCell ref="AG16:AH16"/>
    <mergeCell ref="A18:A32"/>
    <mergeCell ref="O18:AX18"/>
    <mergeCell ref="B19:B32"/>
    <mergeCell ref="O19:AX19"/>
    <mergeCell ref="C20:C32"/>
    <mergeCell ref="O20:AX20"/>
    <mergeCell ref="D21:D32"/>
    <mergeCell ref="U24:U25"/>
    <mergeCell ref="AB24:AB25"/>
    <mergeCell ref="AF24:AF25"/>
    <mergeCell ref="AG24:AG25"/>
    <mergeCell ref="AH24:AH25"/>
    <mergeCell ref="AI24:AI25"/>
    <mergeCell ref="AV28:AV29"/>
    <mergeCell ref="AW28:AW29"/>
    <mergeCell ref="AN28:AN29"/>
    <mergeCell ref="AO28:AO29"/>
    <mergeCell ref="AP28:AP29"/>
    <mergeCell ref="AT28:AT29"/>
    <mergeCell ref="AU28:AU29"/>
    <mergeCell ref="F27:F30"/>
    <mergeCell ref="J27:J30"/>
    <mergeCell ref="O27:AX27"/>
    <mergeCell ref="R28:R29"/>
    <mergeCell ref="AY24:AY26"/>
    <mergeCell ref="M34:AY34"/>
    <mergeCell ref="O21:AX21"/>
    <mergeCell ref="E22:E31"/>
    <mergeCell ref="I22:I31"/>
    <mergeCell ref="O22:AX22"/>
    <mergeCell ref="F23:F26"/>
    <mergeCell ref="J23:J26"/>
    <mergeCell ref="O23:AX23"/>
    <mergeCell ref="R24:R25"/>
    <mergeCell ref="S24:S25"/>
    <mergeCell ref="T24:T25"/>
    <mergeCell ref="AM24:AM25"/>
    <mergeCell ref="AN24:AN25"/>
    <mergeCell ref="AO24:AO25"/>
    <mergeCell ref="AP24:AP25"/>
    <mergeCell ref="AY28:AY30"/>
    <mergeCell ref="S28:S29"/>
    <mergeCell ref="T28:T29"/>
    <mergeCell ref="U28:U29"/>
    <mergeCell ref="Y28:Y29"/>
    <mergeCell ref="Z28:Z29"/>
    <mergeCell ref="AA28:AA29"/>
    <mergeCell ref="AB28:AB29"/>
  </mergeCells>
  <dataValidations count="21">
    <dataValidation allowBlank="1" sqref="L26:AX26 KJ26:KU26 UF26:UQ26 AEB26:AEM26 ANX26:AOI26 AXT26:AYE26 BHP26:BIA26 BRL26:BRW26 CBH26:CBS26 CLD26:CLO26 CUZ26:CVK26 DEV26:DFG26 DOR26:DPC26 DYN26:DYY26 EIJ26:EIU26 ESF26:ESQ26 FCB26:FCM26 FLX26:FMI26 FVT26:FWE26 GFP26:GGA26 GPL26:GPW26 GZH26:GZS26 HJD26:HJO26 HSZ26:HTK26 ICV26:IDG26 IMR26:INC26 IWN26:IWY26 JGJ26:JGU26 JQF26:JQQ26 KAB26:KAM26 KJX26:KKI26 KTT26:KUE26 LDP26:LEA26 LNL26:LNW26 LXH26:LXS26 MHD26:MHO26 MQZ26:MRK26 NAV26:NBG26 NKR26:NLC26 NUN26:NUY26 OEJ26:OEU26 OOF26:OOQ26 OYB26:OYM26 PHX26:PII26 PRT26:PSE26 QBP26:QCA26 QLL26:QLW26 QVH26:QVS26 RFD26:RFO26 ROZ26:RPK26 RYV26:RZG26 SIR26:SJC26 SSN26:SSY26 TCJ26:TCU26 TMF26:TMQ26 TWB26:TWM26 UFX26:UGI26 UPT26:UQE26 UZP26:VAA26 VJL26:VJW26 VTH26:VTS26 WDD26:WDO26 WMZ26:WNK26 WWV26:WXG26 L30:AX30 KJ30:KU32 UF30:UQ32 AEB30:AEM32 ANX30:AOI32 AXT30:AYE32 BHP30:BIA32 BRL30:BRW32 CBH30:CBS32 CLD30:CLO32 CUZ30:CVK32 DEV30:DFG32 DOR30:DPC32 DYN30:DYY32 EIJ30:EIU32 ESF30:ESQ32 FCB30:FCM32 FLX30:FMI32 FVT30:FWE32 GFP30:GGA32 GPL30:GPW32 GZH30:GZS32 HJD30:HJO32 HSZ30:HTK32 ICV30:IDG32 IMR30:INC32 IWN30:IWY32 JGJ30:JGU32 JQF30:JQQ32 KAB30:KAM32 KJX30:KKI32 KTT30:KUE32 LDP30:LEA32 LNL30:LNW32 LXH30:LXS32 MHD30:MHO32 MQZ30:MRK32 NAV30:NBG32 NKR30:NLC32 NUN30:NUY32 OEJ30:OEU32 OOF30:OOQ32 OYB30:OYM32 PHX30:PII32 PRT30:PSE32 QBP30:QCA32 QLL30:QLW32 QVH30:QVS32 RFD30:RFO32 ROZ30:RPK32 RYV30:RZG32 SIR30:SJC32 SSN30:SSY32 TCJ30:TCU32 TMF30:TMQ32 TWB30:TWM32 UFX30:UGI32 UPT30:UQE32 UZP30:VAA32 VJL30:VJW32 VTH30:VTS32 WDD30:WDO32 WMZ30:WNK32 WWV30:WXG32 L31:AY32 L65562:AY65568 KJ65562:KU65568 UF65562:UQ65568 AEB65562:AEM65568 ANX65562:AOI65568 AXT65562:AYE65568 BHP65562:BIA65568 BRL65562:BRW65568 CBH65562:CBS65568 CLD65562:CLO65568 CUZ65562:CVK65568 DEV65562:DFG65568 DOR65562:DPC65568 DYN65562:DYY65568 EIJ65562:EIU65568 ESF65562:ESQ65568 FCB65562:FCM65568 FLX65562:FMI65568 FVT65562:FWE65568 GFP65562:GGA65568 GPL65562:GPW65568 GZH65562:GZS65568 HJD65562:HJO65568 HSZ65562:HTK65568 ICV65562:IDG65568 IMR65562:INC65568 IWN65562:IWY65568 JGJ65562:JGU65568 JQF65562:JQQ65568 KAB65562:KAM65568 KJX65562:KKI65568 KTT65562:KUE65568 LDP65562:LEA65568 LNL65562:LNW65568 LXH65562:LXS65568 MHD65562:MHO65568 MQZ65562:MRK65568 NAV65562:NBG65568 NKR65562:NLC65568 NUN65562:NUY65568 OEJ65562:OEU65568 OOF65562:OOQ65568 OYB65562:OYM65568 PHX65562:PII65568 PRT65562:PSE65568 QBP65562:QCA65568 QLL65562:QLW65568 QVH65562:QVS65568 RFD65562:RFO65568 ROZ65562:RPK65568 RYV65562:RZG65568 SIR65562:SJC65568 SSN65562:SSY65568 TCJ65562:TCU65568 TMF65562:TMQ65568 TWB65562:TWM65568 UFX65562:UGI65568 UPT65562:UQE65568 UZP65562:VAA65568 VJL65562:VJW65568 VTH65562:VTS65568 WDD65562:WDO65568 WMZ65562:WNK65568 WWV65562:WXG65568 L131098:AY131104 KJ131098:KU131104 UF131098:UQ131104 AEB131098:AEM131104 ANX131098:AOI131104 AXT131098:AYE131104 BHP131098:BIA131104 BRL131098:BRW131104 CBH131098:CBS131104 CLD131098:CLO131104 CUZ131098:CVK131104 DEV131098:DFG131104 DOR131098:DPC131104 DYN131098:DYY131104 EIJ131098:EIU131104 ESF131098:ESQ131104 FCB131098:FCM131104 FLX131098:FMI131104 FVT131098:FWE131104 GFP131098:GGA131104 GPL131098:GPW131104 GZH131098:GZS131104 HJD131098:HJO131104 HSZ131098:HTK131104 ICV131098:IDG131104 IMR131098:INC131104 IWN131098:IWY131104 JGJ131098:JGU131104 JQF131098:JQQ131104 KAB131098:KAM131104 KJX131098:KKI131104 KTT131098:KUE131104 LDP131098:LEA131104 LNL131098:LNW131104 LXH131098:LXS131104 MHD131098:MHO131104 MQZ131098:MRK131104 NAV131098:NBG131104 NKR131098:NLC131104 NUN131098:NUY131104 OEJ131098:OEU131104 OOF131098:OOQ131104 OYB131098:OYM131104 PHX131098:PII131104 PRT131098:PSE131104 QBP131098:QCA131104 QLL131098:QLW131104 QVH131098:QVS131104 RFD131098:RFO131104 ROZ131098:RPK131104 RYV131098:RZG131104 SIR131098:SJC131104 SSN131098:SSY131104 TCJ131098:TCU131104 TMF131098:TMQ131104 TWB131098:TWM131104 UFX131098:UGI131104 UPT131098:UQE131104 UZP131098:VAA131104 VJL131098:VJW131104 VTH131098:VTS131104 WDD131098:WDO131104 WMZ131098:WNK131104 WWV131098:WXG131104 L196634:AY196640 KJ196634:KU196640 UF196634:UQ196640 AEB196634:AEM196640 ANX196634:AOI196640 AXT196634:AYE196640 BHP196634:BIA196640 BRL196634:BRW196640 CBH196634:CBS196640 CLD196634:CLO196640 CUZ196634:CVK196640 DEV196634:DFG196640 DOR196634:DPC196640 DYN196634:DYY196640 EIJ196634:EIU196640 ESF196634:ESQ196640 FCB196634:FCM196640 FLX196634:FMI196640 FVT196634:FWE196640 GFP196634:GGA196640 GPL196634:GPW196640 GZH196634:GZS196640 HJD196634:HJO196640 HSZ196634:HTK196640 ICV196634:IDG196640 IMR196634:INC196640 IWN196634:IWY196640 JGJ196634:JGU196640 JQF196634:JQQ196640 KAB196634:KAM196640 KJX196634:KKI196640 KTT196634:KUE196640 LDP196634:LEA196640 LNL196634:LNW196640 LXH196634:LXS196640 MHD196634:MHO196640 MQZ196634:MRK196640 NAV196634:NBG196640 NKR196634:NLC196640 NUN196634:NUY196640 OEJ196634:OEU196640 OOF196634:OOQ196640 OYB196634:OYM196640 PHX196634:PII196640 PRT196634:PSE196640 QBP196634:QCA196640 QLL196634:QLW196640 QVH196634:QVS196640 RFD196634:RFO196640 ROZ196634:RPK196640 RYV196634:RZG196640 SIR196634:SJC196640 SSN196634:SSY196640 TCJ196634:TCU196640 TMF196634:TMQ196640 TWB196634:TWM196640 UFX196634:UGI196640 UPT196634:UQE196640 UZP196634:VAA196640 VJL196634:VJW196640 VTH196634:VTS196640 WDD196634:WDO196640 WMZ196634:WNK196640 WWV196634:WXG196640 L262170:AY262176 KJ262170:KU262176 UF262170:UQ262176 AEB262170:AEM262176 ANX262170:AOI262176 AXT262170:AYE262176 BHP262170:BIA262176 BRL262170:BRW262176 CBH262170:CBS262176 CLD262170:CLO262176 CUZ262170:CVK262176 DEV262170:DFG262176 DOR262170:DPC262176 DYN262170:DYY262176 EIJ262170:EIU262176 ESF262170:ESQ262176 FCB262170:FCM262176 FLX262170:FMI262176 FVT262170:FWE262176 GFP262170:GGA262176 GPL262170:GPW262176 GZH262170:GZS262176 HJD262170:HJO262176 HSZ262170:HTK262176 ICV262170:IDG262176 IMR262170:INC262176 IWN262170:IWY262176 JGJ262170:JGU262176 JQF262170:JQQ262176 KAB262170:KAM262176 KJX262170:KKI262176 KTT262170:KUE262176 LDP262170:LEA262176 LNL262170:LNW262176 LXH262170:LXS262176 MHD262170:MHO262176 MQZ262170:MRK262176 NAV262170:NBG262176 NKR262170:NLC262176 NUN262170:NUY262176 OEJ262170:OEU262176 OOF262170:OOQ262176 OYB262170:OYM262176 PHX262170:PII262176 PRT262170:PSE262176 QBP262170:QCA262176 QLL262170:QLW262176 QVH262170:QVS262176 RFD262170:RFO262176 ROZ262170:RPK262176 RYV262170:RZG262176 SIR262170:SJC262176 SSN262170:SSY262176 TCJ262170:TCU262176 TMF262170:TMQ262176 TWB262170:TWM262176 UFX262170:UGI262176 UPT262170:UQE262176 UZP262170:VAA262176 VJL262170:VJW262176 VTH262170:VTS262176 WDD262170:WDO262176 WMZ262170:WNK262176 WWV262170:WXG262176 L327706:AY327712 KJ327706:KU327712 UF327706:UQ327712 AEB327706:AEM327712 ANX327706:AOI327712 AXT327706:AYE327712 BHP327706:BIA327712 BRL327706:BRW327712 CBH327706:CBS327712 CLD327706:CLO327712 CUZ327706:CVK327712 DEV327706:DFG327712 DOR327706:DPC327712 DYN327706:DYY327712 EIJ327706:EIU327712 ESF327706:ESQ327712 FCB327706:FCM327712 FLX327706:FMI327712 FVT327706:FWE327712 GFP327706:GGA327712 GPL327706:GPW327712 GZH327706:GZS327712 HJD327706:HJO327712 HSZ327706:HTK327712 ICV327706:IDG327712 IMR327706:INC327712 IWN327706:IWY327712 JGJ327706:JGU327712 JQF327706:JQQ327712 KAB327706:KAM327712 KJX327706:KKI327712 KTT327706:KUE327712 LDP327706:LEA327712 LNL327706:LNW327712 LXH327706:LXS327712 MHD327706:MHO327712 MQZ327706:MRK327712 NAV327706:NBG327712 NKR327706:NLC327712 NUN327706:NUY327712 OEJ327706:OEU327712 OOF327706:OOQ327712 OYB327706:OYM327712 PHX327706:PII327712 PRT327706:PSE327712 QBP327706:QCA327712 QLL327706:QLW327712 QVH327706:QVS327712 RFD327706:RFO327712 ROZ327706:RPK327712 RYV327706:RZG327712 SIR327706:SJC327712 SSN327706:SSY327712 TCJ327706:TCU327712 TMF327706:TMQ327712 TWB327706:TWM327712 UFX327706:UGI327712 UPT327706:UQE327712 UZP327706:VAA327712 VJL327706:VJW327712 VTH327706:VTS327712 WDD327706:WDO327712 WMZ327706:WNK327712 WWV327706:WXG327712 L393242:AY393248 KJ393242:KU393248 UF393242:UQ393248 AEB393242:AEM393248 ANX393242:AOI393248 AXT393242:AYE393248 BHP393242:BIA393248 BRL393242:BRW393248 CBH393242:CBS393248 CLD393242:CLO393248 CUZ393242:CVK393248 DEV393242:DFG393248 DOR393242:DPC393248 DYN393242:DYY393248 EIJ393242:EIU393248 ESF393242:ESQ393248 FCB393242:FCM393248 FLX393242:FMI393248 FVT393242:FWE393248 GFP393242:GGA393248 GPL393242:GPW393248 GZH393242:GZS393248 HJD393242:HJO393248 HSZ393242:HTK393248 ICV393242:IDG393248 IMR393242:INC393248 IWN393242:IWY393248 JGJ393242:JGU393248 JQF393242:JQQ393248 KAB393242:KAM393248 KJX393242:KKI393248 KTT393242:KUE393248 LDP393242:LEA393248 LNL393242:LNW393248 LXH393242:LXS393248 MHD393242:MHO393248 MQZ393242:MRK393248 NAV393242:NBG393248 NKR393242:NLC393248 NUN393242:NUY393248 OEJ393242:OEU393248 OOF393242:OOQ393248 OYB393242:OYM393248 PHX393242:PII393248 PRT393242:PSE393248 QBP393242:QCA393248 QLL393242:QLW393248 QVH393242:QVS393248 RFD393242:RFO393248 ROZ393242:RPK393248 RYV393242:RZG393248 SIR393242:SJC393248 SSN393242:SSY393248 TCJ393242:TCU393248 TMF393242:TMQ393248 TWB393242:TWM393248 UFX393242:UGI393248 UPT393242:UQE393248 UZP393242:VAA393248 VJL393242:VJW393248 VTH393242:VTS393248 WDD393242:WDO393248 WMZ393242:WNK393248 WWV393242:WXG393248 L458778:AY458784 KJ458778:KU458784 UF458778:UQ458784 AEB458778:AEM458784 ANX458778:AOI458784 AXT458778:AYE458784 BHP458778:BIA458784 BRL458778:BRW458784 CBH458778:CBS458784 CLD458778:CLO458784 CUZ458778:CVK458784 DEV458778:DFG458784 DOR458778:DPC458784 DYN458778:DYY458784 EIJ458778:EIU458784 ESF458778:ESQ458784 FCB458778:FCM458784 FLX458778:FMI458784 FVT458778:FWE458784 GFP458778:GGA458784 GPL458778:GPW458784 GZH458778:GZS458784 HJD458778:HJO458784 HSZ458778:HTK458784 ICV458778:IDG458784 IMR458778:INC458784 IWN458778:IWY458784 JGJ458778:JGU458784 JQF458778:JQQ458784 KAB458778:KAM458784 KJX458778:KKI458784 KTT458778:KUE458784 LDP458778:LEA458784 LNL458778:LNW458784 LXH458778:LXS458784 MHD458778:MHO458784 MQZ458778:MRK458784 NAV458778:NBG458784 NKR458778:NLC458784 NUN458778:NUY458784 OEJ458778:OEU458784 OOF458778:OOQ458784 OYB458778:OYM458784 PHX458778:PII458784 PRT458778:PSE458784 QBP458778:QCA458784 QLL458778:QLW458784 QVH458778:QVS458784 RFD458778:RFO458784 ROZ458778:RPK458784 RYV458778:RZG458784 SIR458778:SJC458784 SSN458778:SSY458784 TCJ458778:TCU458784 TMF458778:TMQ458784 TWB458778:TWM458784 UFX458778:UGI458784 UPT458778:UQE458784 UZP458778:VAA458784 VJL458778:VJW458784 VTH458778:VTS458784 WDD458778:WDO458784 WMZ458778:WNK458784 WWV458778:WXG458784 L524314:AY524320 KJ524314:KU524320 UF524314:UQ524320 AEB524314:AEM524320 ANX524314:AOI524320 AXT524314:AYE524320 BHP524314:BIA524320 BRL524314:BRW524320 CBH524314:CBS524320 CLD524314:CLO524320 CUZ524314:CVK524320 DEV524314:DFG524320 DOR524314:DPC524320 DYN524314:DYY524320 EIJ524314:EIU524320 ESF524314:ESQ524320 FCB524314:FCM524320 FLX524314:FMI524320 FVT524314:FWE524320 GFP524314:GGA524320 GPL524314:GPW524320 GZH524314:GZS524320 HJD524314:HJO524320 HSZ524314:HTK524320 ICV524314:IDG524320 IMR524314:INC524320 IWN524314:IWY524320 JGJ524314:JGU524320 JQF524314:JQQ524320 KAB524314:KAM524320 KJX524314:KKI524320 KTT524314:KUE524320 LDP524314:LEA524320 LNL524314:LNW524320 LXH524314:LXS524320 MHD524314:MHO524320 MQZ524314:MRK524320 NAV524314:NBG524320 NKR524314:NLC524320 NUN524314:NUY524320 OEJ524314:OEU524320 OOF524314:OOQ524320 OYB524314:OYM524320 PHX524314:PII524320 PRT524314:PSE524320 QBP524314:QCA524320 QLL524314:QLW524320 QVH524314:QVS524320 RFD524314:RFO524320 ROZ524314:RPK524320 RYV524314:RZG524320 SIR524314:SJC524320 SSN524314:SSY524320 TCJ524314:TCU524320 TMF524314:TMQ524320 TWB524314:TWM524320 UFX524314:UGI524320 UPT524314:UQE524320 UZP524314:VAA524320 VJL524314:VJW524320 VTH524314:VTS524320 WDD524314:WDO524320 WMZ524314:WNK524320 WWV524314:WXG524320 L589850:AY589856 KJ589850:KU589856 UF589850:UQ589856 AEB589850:AEM589856 ANX589850:AOI589856 AXT589850:AYE589856 BHP589850:BIA589856 BRL589850:BRW589856 CBH589850:CBS589856 CLD589850:CLO589856 CUZ589850:CVK589856 DEV589850:DFG589856 DOR589850:DPC589856 DYN589850:DYY589856 EIJ589850:EIU589856 ESF589850:ESQ589856 FCB589850:FCM589856 FLX589850:FMI589856 FVT589850:FWE589856 GFP589850:GGA589856 GPL589850:GPW589856 GZH589850:GZS589856 HJD589850:HJO589856 HSZ589850:HTK589856 ICV589850:IDG589856 IMR589850:INC589856 IWN589850:IWY589856 JGJ589850:JGU589856 JQF589850:JQQ589856 KAB589850:KAM589856 KJX589850:KKI589856 KTT589850:KUE589856 LDP589850:LEA589856 LNL589850:LNW589856 LXH589850:LXS589856 MHD589850:MHO589856 MQZ589850:MRK589856 NAV589850:NBG589856 NKR589850:NLC589856 NUN589850:NUY589856 OEJ589850:OEU589856 OOF589850:OOQ589856 OYB589850:OYM589856 PHX589850:PII589856 PRT589850:PSE589856 QBP589850:QCA589856 QLL589850:QLW589856 QVH589850:QVS589856 RFD589850:RFO589856 ROZ589850:RPK589856 RYV589850:RZG589856 SIR589850:SJC589856 SSN589850:SSY589856 TCJ589850:TCU589856 TMF589850:TMQ589856 TWB589850:TWM589856 UFX589850:UGI589856 UPT589850:UQE589856 UZP589850:VAA589856 VJL589850:VJW589856 VTH589850:VTS589856 WDD589850:WDO589856 WMZ589850:WNK589856 WWV589850:WXG589856 L655386:AY655392 KJ655386:KU655392 UF655386:UQ655392 AEB655386:AEM655392 ANX655386:AOI655392 AXT655386:AYE655392 BHP655386:BIA655392 BRL655386:BRW655392 CBH655386:CBS655392 CLD655386:CLO655392 CUZ655386:CVK655392 DEV655386:DFG655392 DOR655386:DPC655392 DYN655386:DYY655392 EIJ655386:EIU655392 ESF655386:ESQ655392 FCB655386:FCM655392 FLX655386:FMI655392 FVT655386:FWE655392 GFP655386:GGA655392 GPL655386:GPW655392 GZH655386:GZS655392 HJD655386:HJO655392 HSZ655386:HTK655392 ICV655386:IDG655392 IMR655386:INC655392 IWN655386:IWY655392 JGJ655386:JGU655392 JQF655386:JQQ655392 KAB655386:KAM655392 KJX655386:KKI655392 KTT655386:KUE655392 LDP655386:LEA655392 LNL655386:LNW655392 LXH655386:LXS655392 MHD655386:MHO655392 MQZ655386:MRK655392 NAV655386:NBG655392 NKR655386:NLC655392 NUN655386:NUY655392 OEJ655386:OEU655392 OOF655386:OOQ655392 OYB655386:OYM655392 PHX655386:PII655392 PRT655386:PSE655392 QBP655386:QCA655392 QLL655386:QLW655392 QVH655386:QVS655392 RFD655386:RFO655392 ROZ655386:RPK655392 RYV655386:RZG655392 SIR655386:SJC655392 SSN655386:SSY655392 TCJ655386:TCU655392 TMF655386:TMQ655392 TWB655386:TWM655392 UFX655386:UGI655392 UPT655386:UQE655392 UZP655386:VAA655392 VJL655386:VJW655392 VTH655386:VTS655392 WDD655386:WDO655392 WMZ655386:WNK655392 WWV655386:WXG655392 L720922:AY720928 KJ720922:KU720928 UF720922:UQ720928 AEB720922:AEM720928 ANX720922:AOI720928 AXT720922:AYE720928 BHP720922:BIA720928 BRL720922:BRW720928 CBH720922:CBS720928 CLD720922:CLO720928 CUZ720922:CVK720928 DEV720922:DFG720928 DOR720922:DPC720928 DYN720922:DYY720928 EIJ720922:EIU720928 ESF720922:ESQ720928 FCB720922:FCM720928 FLX720922:FMI720928 FVT720922:FWE720928 GFP720922:GGA720928 GPL720922:GPW720928 GZH720922:GZS720928 HJD720922:HJO720928 HSZ720922:HTK720928 ICV720922:IDG720928 IMR720922:INC720928 IWN720922:IWY720928 JGJ720922:JGU720928 JQF720922:JQQ720928 KAB720922:KAM720928 KJX720922:KKI720928 KTT720922:KUE720928 LDP720922:LEA720928 LNL720922:LNW720928 LXH720922:LXS720928 MHD720922:MHO720928 MQZ720922:MRK720928 NAV720922:NBG720928 NKR720922:NLC720928 NUN720922:NUY720928 OEJ720922:OEU720928 OOF720922:OOQ720928 OYB720922:OYM720928 PHX720922:PII720928 PRT720922:PSE720928 QBP720922:QCA720928 QLL720922:QLW720928 QVH720922:QVS720928 RFD720922:RFO720928 ROZ720922:RPK720928 RYV720922:RZG720928 SIR720922:SJC720928 SSN720922:SSY720928 TCJ720922:TCU720928 TMF720922:TMQ720928 TWB720922:TWM720928 UFX720922:UGI720928 UPT720922:UQE720928 UZP720922:VAA720928 VJL720922:VJW720928 VTH720922:VTS720928 WDD720922:WDO720928 WMZ720922:WNK720928 WWV720922:WXG720928 L786458:AY786464 KJ786458:KU786464 UF786458:UQ786464 AEB786458:AEM786464 ANX786458:AOI786464 AXT786458:AYE786464 BHP786458:BIA786464 BRL786458:BRW786464 CBH786458:CBS786464 CLD786458:CLO786464 CUZ786458:CVK786464 DEV786458:DFG786464 DOR786458:DPC786464 DYN786458:DYY786464 EIJ786458:EIU786464 ESF786458:ESQ786464 FCB786458:FCM786464 FLX786458:FMI786464 FVT786458:FWE786464 GFP786458:GGA786464 GPL786458:GPW786464 GZH786458:GZS786464 HJD786458:HJO786464 HSZ786458:HTK786464 ICV786458:IDG786464 IMR786458:INC786464 IWN786458:IWY786464 JGJ786458:JGU786464 JQF786458:JQQ786464 KAB786458:KAM786464 KJX786458:KKI786464 KTT786458:KUE786464 LDP786458:LEA786464 LNL786458:LNW786464 LXH786458:LXS786464 MHD786458:MHO786464 MQZ786458:MRK786464 NAV786458:NBG786464 NKR786458:NLC786464 NUN786458:NUY786464 OEJ786458:OEU786464 OOF786458:OOQ786464 OYB786458:OYM786464 PHX786458:PII786464 PRT786458:PSE786464 QBP786458:QCA786464 QLL786458:QLW786464 QVH786458:QVS786464 RFD786458:RFO786464 ROZ786458:RPK786464 RYV786458:RZG786464 SIR786458:SJC786464 SSN786458:SSY786464 TCJ786458:TCU786464 TMF786458:TMQ786464 TWB786458:TWM786464 UFX786458:UGI786464 UPT786458:UQE786464 UZP786458:VAA786464 VJL786458:VJW786464 VTH786458:VTS786464 WDD786458:WDO786464 WMZ786458:WNK786464 WWV786458:WXG786464 L851994:AY852000 KJ851994:KU852000 UF851994:UQ852000 AEB851994:AEM852000 ANX851994:AOI852000 AXT851994:AYE852000 BHP851994:BIA852000 BRL851994:BRW852000 CBH851994:CBS852000 CLD851994:CLO852000 CUZ851994:CVK852000 DEV851994:DFG852000 DOR851994:DPC852000 DYN851994:DYY852000 EIJ851994:EIU852000 ESF851994:ESQ852000 FCB851994:FCM852000 FLX851994:FMI852000 FVT851994:FWE852000 GFP851994:GGA852000 GPL851994:GPW852000 GZH851994:GZS852000 HJD851994:HJO852000 HSZ851994:HTK852000 ICV851994:IDG852000 IMR851994:INC852000 IWN851994:IWY852000 JGJ851994:JGU852000 JQF851994:JQQ852000 KAB851994:KAM852000 KJX851994:KKI852000 KTT851994:KUE852000 LDP851994:LEA852000 LNL851994:LNW852000 LXH851994:LXS852000 MHD851994:MHO852000 MQZ851994:MRK852000 NAV851994:NBG852000 NKR851994:NLC852000 NUN851994:NUY852000 OEJ851994:OEU852000 OOF851994:OOQ852000 OYB851994:OYM852000 PHX851994:PII852000 PRT851994:PSE852000 QBP851994:QCA852000 QLL851994:QLW852000 QVH851994:QVS852000 RFD851994:RFO852000 ROZ851994:RPK852000 RYV851994:RZG852000 SIR851994:SJC852000 SSN851994:SSY852000 TCJ851994:TCU852000 TMF851994:TMQ852000 TWB851994:TWM852000 UFX851994:UGI852000 UPT851994:UQE852000 UZP851994:VAA852000 VJL851994:VJW852000 VTH851994:VTS852000 WDD851994:WDO852000 WMZ851994:WNK852000 WWV851994:WXG852000 L917530:AY917536 KJ917530:KU917536 UF917530:UQ917536 AEB917530:AEM917536 ANX917530:AOI917536 AXT917530:AYE917536 BHP917530:BIA917536 BRL917530:BRW917536 CBH917530:CBS917536 CLD917530:CLO917536 CUZ917530:CVK917536 DEV917530:DFG917536 DOR917530:DPC917536 DYN917530:DYY917536 EIJ917530:EIU917536 ESF917530:ESQ917536 FCB917530:FCM917536 FLX917530:FMI917536 FVT917530:FWE917536 GFP917530:GGA917536 GPL917530:GPW917536 GZH917530:GZS917536 HJD917530:HJO917536 HSZ917530:HTK917536 ICV917530:IDG917536 IMR917530:INC917536 IWN917530:IWY917536 JGJ917530:JGU917536 JQF917530:JQQ917536 KAB917530:KAM917536 KJX917530:KKI917536 KTT917530:KUE917536 LDP917530:LEA917536 LNL917530:LNW917536 LXH917530:LXS917536 MHD917530:MHO917536 MQZ917530:MRK917536 NAV917530:NBG917536 NKR917530:NLC917536 NUN917530:NUY917536 OEJ917530:OEU917536 OOF917530:OOQ917536 OYB917530:OYM917536 PHX917530:PII917536 PRT917530:PSE917536 QBP917530:QCA917536 QLL917530:QLW917536 QVH917530:QVS917536 RFD917530:RFO917536 ROZ917530:RPK917536 RYV917530:RZG917536 SIR917530:SJC917536 SSN917530:SSY917536 TCJ917530:TCU917536 TMF917530:TMQ917536 TWB917530:TWM917536 UFX917530:UGI917536 UPT917530:UQE917536 UZP917530:VAA917536 VJL917530:VJW917536 VTH917530:VTS917536 WDD917530:WDO917536 WMZ917530:WNK917536"/>
    <dataValidation allowBlank="1" sqref="WWV917530:WXG917536 L983066:AY983072 KJ983066:KU983072 UF983066:UQ983072 AEB983066:AEM983072 ANX983066:AOI983072 AXT983066:AYE983072 BHP983066:BIA983072 BRL983066:BRW983072 CBH983066:CBS983072 CLD983066:CLO983072 CUZ983066:CVK983072 DEV983066:DFG983072 DOR983066:DPC983072 DYN983066:DYY983072 EIJ983066:EIU983072 ESF983066:ESQ983072 FCB983066:FCM983072 FLX983066:FMI983072 FVT983066:FWE983072 GFP983066:GGA983072 GPL983066:GPW983072 GZH983066:GZS983072 HJD983066:HJO983072 HSZ983066:HTK983072 ICV983066:IDG983072 IMR983066:INC983072 IWN983066:IWY983072 JGJ983066:JGU983072 JQF983066:JQQ983072 KAB983066:KAM983072 KJX983066:KKI983072 KTT983066:KUE983072 LDP983066:LEA983072 LNL983066:LNW983072 LXH983066:LXS983072 MHD983066:MHO983072 MQZ983066:MRK983072 NAV983066:NBG983072 NKR983066:NLC983072 NUN983066:NUY983072 OEJ983066:OEU983072 OOF983066:OOQ983072 OYB983066:OYM983072 PHX983066:PII983072 PRT983066:PSE983072 QBP983066:QCA983072 QLL983066:QLW983072 QVH983066:QVS983072 RFD983066:RFO983072 ROZ983066:RPK983072 RYV983066:RZG983072 SIR983066:SJC983072 SSN983066:SSY983072 TCJ983066:TCU983072 TMF983066:TMQ983072 TWB983066:TWM983072 UFX983066:UGI983072 UPT983066:UQE983072 UZP983066:VAA983072 VJL983066:VJW983072 VTH983066:VTS983072 WDD983066:WDO983072 WMZ983066:WNK983072 WWV983066:WXG983072"/>
    <dataValidation allowBlank="1" promptTitle="checkPeriodRange" sqref="Q25 X25 AE25 AL25 AS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29 X29 AE29 AL29 AS29 KO29 UK29 AEG29 AOC29 AXY29 BHU29 BRQ29 CBM29 CLI29 CVE29 DFA29 DOW29 DYS29 EIO29 ESK29 FCG29 FMC29 FVY29 GFU29 GPQ29 GZM29 HJI29 HTE29 IDA29 IMW29 IWS29 JGO29 JQK29 KAG29 KKC29 KTY29 LDU29 LNQ29 LXM29 MHI29 MRE29 NBA29 NKW29 NUS29 OEO29 OOK29 OYG29 PIC29 PRY29 QBU29 QLQ29 QVM29 RFI29 RPE29 RZA29 SIW29 SSS29 TCO29 TMK29 TWG29 UGC29 UPY29 UZU29 VJQ29 VTM29 WDI29 WNE29 WXA29 Q65561 X65561 AE65561 AL65561 AS65561 KO65561 UK65561 AEG65561 AOC65561 AXY65561 BHU65561 BRQ65561 CBM65561 CLI65561 CVE65561 DFA65561 DOW65561 DYS65561 EIO65561 ESK65561 FCG65561 FMC65561 FVY65561 GFU65561 GPQ65561 GZM65561 HJI65561 HTE65561 IDA65561 IMW65561 IWS65561 JGO65561 JQK65561 KAG65561 KKC65561 KTY65561 LDU65561 LNQ65561 LXM65561 MHI65561 MRE65561 NBA65561 NKW65561 NUS65561 OEO65561 OOK65561 OYG65561 PIC65561 PRY65561 QBU65561 QLQ65561 QVM65561 RFI65561 RPE65561 RZA65561 SIW65561 SSS65561 TCO65561 TMK65561 TWG65561 UGC65561 UPY65561 UZU65561 VJQ65561 VTM65561 WDI65561 WNE65561 WXA65561 Q131097 X131097 AE131097 AL131097 AS131097 KO131097 UK131097 AEG131097 AOC131097 AXY131097 BHU131097 BRQ131097 CBM131097 CLI131097 CVE131097 DFA131097 DOW131097 DYS131097 EIO131097 ESK131097 FCG131097 FMC131097 FVY131097 GFU131097 GPQ131097 GZM131097 HJI131097 HTE131097 IDA131097 IMW131097 IWS131097 JGO131097 JQK131097 KAG131097 KKC131097 KTY131097 LDU131097 LNQ131097 LXM131097 MHI131097 MRE131097 NBA131097 NKW131097 NUS131097 OEO131097 OOK131097 OYG131097 PIC131097 PRY131097 QBU131097 QLQ131097 QVM131097 RFI131097 RPE131097 RZA131097 SIW131097 SSS131097 TCO131097 TMK131097 TWG131097 UGC131097 UPY131097 UZU131097 VJQ131097 VTM131097 WDI131097 WNE131097 WXA131097 Q196633 X196633 AE196633 AL196633 AS196633 KO196633 UK196633 AEG196633 AOC196633 AXY196633 BHU196633 BRQ196633 CBM196633 CLI196633 CVE196633 DFA196633 DOW196633 DYS196633 EIO196633 ESK196633 FCG196633 FMC196633 FVY196633 GFU196633 GPQ196633 GZM196633 HJI196633 HTE196633 IDA196633 IMW196633 IWS196633 JGO196633 JQK196633 KAG196633 KKC196633 KTY196633 LDU196633 LNQ196633 LXM196633 MHI196633 MRE196633 NBA196633 NKW196633 NUS196633 OEO196633 OOK196633 OYG196633 PIC196633 PRY196633 QBU196633 QLQ196633 QVM196633 RFI196633 RPE196633 RZA196633 SIW196633 SSS196633 TCO196633 TMK196633 TWG196633 UGC196633 UPY196633 UZU196633 VJQ196633 VTM196633 WDI196633 WNE196633 WXA196633 Q262169 X262169 AE262169 AL262169 AS262169 KO262169 UK262169 AEG262169 AOC262169 AXY262169 BHU262169 BRQ262169 CBM262169 CLI262169 CVE262169 DFA262169 DOW262169 DYS262169 EIO262169 ESK262169 FCG262169 FMC262169 FVY262169 GFU262169 GPQ262169 GZM262169 HJI262169 HTE262169 IDA262169 IMW262169 IWS262169 JGO262169 JQK262169 KAG262169 KKC262169 KTY262169 LDU262169 LNQ262169 LXM262169 MHI262169 MRE262169 NBA262169 NKW262169 NUS262169 OEO262169 OOK262169 OYG262169 PIC262169 PRY262169 QBU262169 QLQ262169 QVM262169 RFI262169 RPE262169 RZA262169 SIW262169 SSS262169 TCO262169 TMK262169 TWG262169 UGC262169 UPY262169 UZU262169 VJQ262169 VTM262169 WDI262169 WNE262169 WXA262169 Q327705 X327705 AE327705 AL327705 AS327705 KO327705 UK327705 AEG327705 AOC327705 AXY327705 BHU327705 BRQ327705 CBM327705 CLI327705 CVE327705 DFA327705 DOW327705 DYS327705 EIO327705 ESK327705 FCG327705 FMC327705 FVY327705 GFU327705 GPQ327705 GZM327705 HJI327705 HTE327705 IDA327705 IMW327705 IWS327705 JGO327705 JQK327705 KAG327705 KKC327705 KTY327705 LDU327705 LNQ327705 LXM327705 MHI327705 MRE327705 NBA327705 NKW327705 NUS327705 OEO327705 OOK327705 OYG327705 PIC327705 PRY327705 QBU327705 QLQ327705 QVM327705 RFI327705 RPE327705 RZA327705 SIW327705 SSS327705 TCO327705 TMK327705 TWG327705 UGC327705 UPY327705 UZU327705 VJQ327705 VTM327705 WDI327705 WNE327705 WXA327705 Q393241 X393241 AE393241 AL393241 AS393241 KO393241 UK393241 AEG393241 AOC393241 AXY393241 BHU393241 BRQ393241 CBM393241 CLI393241 CVE393241 DFA393241 DOW393241 DYS393241 EIO393241 ESK393241 FCG393241 FMC393241 FVY393241 GFU393241 GPQ393241 GZM393241 HJI393241 HTE393241 IDA393241 IMW393241 IWS393241 JGO393241 JQK393241 KAG393241 KKC393241 KTY393241 LDU393241 LNQ393241 LXM393241 MHI393241 MRE393241 NBA393241 NKW393241 NUS393241 OEO393241 OOK393241 OYG393241 PIC393241 PRY393241 QBU393241 QLQ393241 QVM393241 RFI393241 RPE393241 RZA393241 SIW393241 SSS393241 TCO393241 TMK393241 TWG393241 UGC393241 UPY393241 UZU393241 VJQ393241 VTM393241 WDI393241 WNE393241 WXA393241 Q458777 X458777 AE458777 AL458777 AS458777 KO458777 UK458777 AEG458777 AOC458777 AXY458777 BHU458777 BRQ458777 CBM458777 CLI458777 CVE458777 DFA458777 DOW458777 DYS458777 EIO458777 ESK458777 FCG458777 FMC458777 FVY458777 GFU458777 GPQ458777 GZM458777 HJI458777 HTE458777 IDA458777 IMW458777 IWS458777 JGO458777 JQK458777 KAG458777 KKC458777 KTY458777 LDU458777 LNQ458777 LXM458777 MHI458777 MRE458777 NBA458777 NKW458777 NUS458777 OEO458777 OOK458777 OYG458777 PIC458777 PRY458777 QBU458777 QLQ458777 QVM458777 RFI458777 RPE458777 RZA458777 SIW458777 SSS458777 TCO458777 TMK458777 TWG458777 UGC458777 UPY458777 UZU458777 VJQ458777 VTM458777 WDI458777 WNE458777 WXA458777 Q524313 X524313 AE524313 AL524313 AS524313 KO524313 UK524313 AEG524313 AOC524313 AXY524313 BHU524313 BRQ524313 CBM524313 CLI524313 CVE524313 DFA524313 DOW524313 DYS524313 EIO524313 ESK524313 FCG524313 FMC524313 FVY524313 GFU524313 GPQ524313 GZM524313 HJI524313 HTE524313 IDA524313 IMW524313 IWS524313 JGO524313 JQK524313 KAG524313 KKC524313 KTY524313 LDU524313 LNQ524313 LXM524313 MHI524313 MRE524313 NBA524313 NKW524313 NUS524313 OEO524313 OOK524313 OYG524313 PIC524313 PRY524313 QBU524313 QLQ524313 QVM524313 RFI524313 RPE524313 RZA524313 SIW524313 SSS524313 TCO524313 TMK524313 TWG524313 UGC524313 UPY524313 UZU524313 VJQ524313 VTM524313 WDI524313 WNE524313 WXA524313 Q589849 X589849 AE589849 AL589849 AS589849 KO589849 UK589849 AEG589849 AOC589849 AXY589849 BHU589849 BRQ589849 CBM589849 CLI589849 CVE589849 DFA589849 DOW589849 DYS589849 EIO589849 ESK589849 FCG589849 FMC589849 FVY589849 GFU589849 GPQ589849 GZM589849 HJI589849 HTE589849 IDA589849 IMW589849 IWS589849 JGO589849 JQK589849 KAG589849 KKC589849 KTY589849 LDU589849 LNQ589849 LXM589849 MHI589849 MRE589849 NBA589849 NKW589849 NUS589849 OEO589849 OOK589849 OYG589849 PIC589849 PRY589849 QBU589849 QLQ589849 QVM589849 RFI589849 RPE589849 RZA589849 SIW589849 SSS589849 TCO589849 TMK589849 TWG589849 UGC589849 UPY589849 UZU589849 VJQ589849 VTM589849 WDI589849 WNE589849 WXA589849 Q655385 X655385 AE655385 AL655385 AS655385 KO655385 UK655385 AEG655385 AOC655385 AXY655385 BHU655385 BRQ655385 CBM655385 CLI655385 CVE655385 DFA655385 DOW655385 DYS655385 EIO655385 ESK655385 FCG655385 FMC655385 FVY655385 GFU655385 GPQ655385 GZM655385 HJI655385 HTE655385 IDA655385 IMW655385 IWS655385 JGO655385 JQK655385 KAG655385 KKC655385 KTY655385 LDU655385 LNQ655385 LXM655385 MHI655385 MRE655385 NBA655385 NKW655385 NUS655385 OEO655385 OOK655385 OYG655385 PIC655385 PRY655385 QBU655385 QLQ655385 QVM655385 RFI655385 RPE655385 RZA655385 SIW655385 SSS655385 TCO655385 TMK655385 TWG655385 UGC655385 UPY655385 UZU655385 VJQ655385 VTM655385 WDI655385 WNE655385 WXA655385 Q720921 X720921 AE720921 AL720921 AS720921 KO720921 UK720921 AEG720921 AOC720921 AXY720921 BHU720921 BRQ720921 CBM720921 CLI720921 CVE720921 DFA720921 DOW720921 DYS720921 EIO720921 ESK720921 FCG720921 FMC720921 FVY720921 GFU720921 GPQ720921 GZM720921 HJI720921 HTE720921 IDA720921 IMW720921 IWS720921 JGO720921 JQK720921 KAG720921 KKC720921 KTY720921 LDU720921 LNQ720921 LXM720921 MHI720921 MRE720921 NBA720921 NKW720921 NUS720921 OEO720921 OOK720921 OYG720921 PIC720921 PRY720921 QBU720921 QLQ720921 QVM720921 RFI720921 RPE720921 RZA720921 SIW720921 SSS720921 TCO720921 TMK720921 TWG720921 UGC720921 UPY720921 UZU720921 VJQ720921 VTM720921 WDI720921 WNE720921 WXA720921 Q786457 X786457 AE786457 AL786457 AS786457 KO786457 UK786457 AEG786457 AOC786457 AXY786457 BHU786457 BRQ786457 CBM786457 CLI786457 CVE786457 DFA786457 DOW786457 DYS786457 EIO786457 ESK786457 FCG786457 FMC786457 FVY786457 GFU786457 GPQ786457 GZM786457 HJI786457 HTE786457 IDA786457 IMW786457 IWS786457 JGO786457 JQK786457 KAG786457 KKC786457 KTY786457 LDU786457 LNQ786457 LXM786457 MHI786457 MRE786457 NBA786457 NKW786457 NUS786457 OEO786457 OOK786457 OYG786457 PIC786457 PRY786457 QBU786457 QLQ786457 QVM786457 RFI786457 RPE786457 RZA786457 SIW786457 SSS786457 TCO786457 TMK786457 TWG786457 UGC786457 UPY786457 UZU786457 VJQ786457 VTM786457 WDI786457 WNE786457 WXA786457 Q851993 X851993 AE851993 AL851993 AS851993 KO851993 UK851993 AEG851993 AOC851993 AXY851993 BHU851993 BRQ851993 CBM851993 CLI851993 CVE851993 DFA851993 DOW851993 DYS851993 EIO851993 ESK851993 FCG851993 FMC851993 FVY851993 GFU851993 GPQ851993 GZM851993 HJI851993 HTE851993 IDA851993 IMW851993 IWS851993 JGO851993 JQK851993 KAG851993 KKC851993 KTY851993 LDU851993 LNQ851993 LXM851993 MHI851993 MRE851993 NBA851993 NKW851993 NUS851993 OEO851993 OOK851993 OYG851993 PIC851993 PRY851993 QBU851993 QLQ851993 QVM851993 RFI851993 RPE851993 RZA851993 SIW851993 SSS851993 TCO851993 TMK851993 TWG851993 UGC851993 UPY851993 UZU851993 VJQ851993 VTM851993 WDI851993 WNE851993 WXA851993 Q917529 X917529 AE917529 AL917529"/>
    <dataValidation allowBlank="1" promptTitle="checkPeriodRange" sqref="AS917529 KO917529 UK917529 AEG917529 AOC917529 AXY917529 BHU917529 BRQ917529 CBM917529 CLI917529 CVE917529 DFA917529 DOW917529 DYS917529 EIO917529 ESK917529 FCG917529 FMC917529 FVY917529 GFU917529 GPQ917529 GZM917529 HJI917529 HTE917529 IDA917529 IMW917529 IWS917529 JGO917529 JQK917529 KAG917529 KKC917529 KTY917529 LDU917529 LNQ917529 LXM917529 MHI917529 MRE917529 NBA917529 NKW917529 NUS917529 OEO917529 OOK917529 OYG917529 PIC917529 PRY917529 QBU917529 QLQ917529 QVM917529 RFI917529 RPE917529 RZA917529 SIW917529 SSS917529 TCO917529 TMK917529 TWG917529 UGC917529 UPY917529 UZU917529 VJQ917529 VTM917529 WDI917529 WNE917529 WXA917529 Q983065 X983065 AE983065 AL983065 AS983065 KO983065 UK983065 AEG983065 AOC983065 AXY983065 BHU983065 BRQ983065 CBM983065 CLI983065 CVE983065 DFA983065 DOW983065 DYS983065 EIO983065 ESK983065 FCG983065 FMC983065 FVY983065 GFU983065 GPQ983065 GZM983065 HJI983065 HTE983065 IDA983065 IMW983065 IWS983065 JGO983065 JQK983065 KAG983065 KKC983065 KTY983065 LDU983065 LNQ983065 LXM983065 MHI983065 MRE983065 NBA983065 NKW983065 NUS983065 OEO983065 OOK983065 OYG983065 PIC983065 PRY983065 QBU983065 QLQ983065 QVM983065 RFI983065 RPE983065 RZA983065 SIW983065 SSS983065 TCO983065 TMK983065 TWG983065 UGC983065 UPY983065 UZU983065 VJQ983065 VTM983065 WDI983065 WNE983065 WXA983065"/>
    <dataValidation allowBlank="1" showInputMessage="1" showErrorMessage="1" prompt="Для выбора выполните двойной щелчок левой клавиши мыши по соответствующей ячейке." sqref="S24 U24 Z24 AB24 AG24 AI24 AN24 AP24 AU24 AW24 KQ24 KS24 UM24 UO24 AEI24 AEK24 AOE24 AOG24 AYA24 AYC24 BHW24 BHY24 BRS24 BRU24 CBO24 CBQ24 CLK24 CLM24 CVG24 CVI24 DFC24 DFE24 DOY24 DPA24 DYU24 DYW24 EIQ24 EIS24 ESM24 ESO24 FCI24 FCK24 FME24 FMG24 FWA24 FWC24 GFW24 GFY24 GPS24 GPU24 GZO24 GZQ24 HJK24 HJM24 HTG24 HTI24 IDC24 IDE24 IMY24 INA24 IWU24 IWW24 JGQ24 JGS24 JQM24 JQO24 KAI24 KAK24 KKE24 KKG24 KUA24 KUC24 LDW24 LDY24 LNS24 LNU24 LXO24 LXQ24 MHK24 MHM24 MRG24 MRI24 NBC24 NBE24 NKY24 NLA24 NUU24 NUW24 OEQ24 OES24 OOM24 OOO24 OYI24 OYK24 PIE24 PIG24 PSA24 PSC24 QBW24 QBY24 QLS24 QLU24 QVO24 QVQ24 RFK24 RFM24 RPG24 RPI24 RZC24 RZE24 SIY24 SJA24 SSU24 SSW24 TCQ24 TCS24 TMM24 TMO24 TWI24 TWK24 UGE24 UGG24 UQA24 UQC24 UZW24 UZY24 VJS24 VJU24 VTO24 VTQ24 WDK24 WDM24 WNG24 WNI24 WXC24 WXE24 S28 U28 Z28 AB28 AG28 AI28 AN28 AP28 AU28 AW28 KQ28 KS28 UM28 UO28 AEI28 AEK28 AOE28 AOG28 AYA28 AYC28 BHW28 BHY28 BRS28 BRU28 CBO28 CBQ28 CLK28 CLM28 CVG28 CVI28 DFC28 DFE28 DOY28 DPA28 DYU28 DYW28 EIQ28 EIS28 ESM28 ESO28 FCI28 FCK28 FME28 FMG28 FWA28 FWC28 GFW28 GFY28 GPS28 GPU28 GZO28 GZQ28 HJK28 HJM28 HTG28 HTI28 IDC28 IDE28 IMY28 INA28 IWU28 IWW28 JGQ28 JGS28 JQM28 JQO28 KAI28 KAK28 KKE28 KKG28 KUA28 KUC28 LDW28 LDY28 LNS28 LNU28 LXO28 LXQ28 MHK28 MHM28 MRG28 MRI28 NBC28 NBE28 NKY28 NLA28 NUU28 NUW28 OEQ28 OES28 OOM28 OOO28 OYI28 OYK28 PIE28 PIG28 PSA28 PSC28 QBW28 QBY28 QLS28 QLU28 QVO28 QVQ28 RFK28 RFM28 RPG28 RPI28 RZC28 RZE28 SIY28 SJA28 SSU28 SSW28 TCQ28 TCS28 TMM28 TMO28 TWI28 TWK28 UGE28 UGG28 UQA28 UQC28 UZW28 UZY28 VJS28 VJU28 VTO28 VTQ28 WDK28 WDM28 WNG28 WNI28 WXC28 WXE28 S65560 U65560 Z65560 AB65560 AG65560 AI65560 AN65560 AP65560 AU65560 AW65560 KQ65560 KS65560 UM65560 UO65560 AEI65560 AEK65560 AOE65560 AOG65560 AYA65560 AYC65560 BHW65560 BHY65560 BRS65560 BRU65560 CBO65560 CBQ65560 CLK65560 CLM65560 CVG65560 CVI65560 DFC65560 DFE65560 DOY65560 DPA65560 DYU65560 DYW65560 EIQ65560 EIS65560 ESM65560 ESO65560 FCI65560 FCK65560 FME65560 FMG65560 FWA65560 FWC65560 GFW65560 GFY65560 GPS65560 GPU65560 GZO65560 GZQ65560 HJK65560 HJM65560 HTG65560 HTI65560 IDC65560 IDE65560 IMY65560 INA65560 IWU65560 IWW65560 JGQ65560 JGS65560 JQM65560 JQO65560 KAI65560 KAK65560 KKE65560 KKG65560 KUA65560 KUC65560 LDW65560 LDY65560 LNS65560 LNU65560 LXO65560 LXQ65560 MHK65560 MHM65560 MRG65560 MRI65560 NBC65560 NBE65560 NKY65560 NLA65560 NUU65560 NUW65560 OEQ65560 OES65560 OOM65560 OOO65560 OYI65560 OYK65560 PIE65560 PIG65560 PSA65560 PSC65560 QBW65560 QBY65560 QLS65560 QLU65560 QVO65560 QVQ65560 RFK65560 RFM65560 RPG65560 RPI65560 RZC65560 RZE65560 SIY65560 SJA65560 SSU65560 SSW65560 TCQ65560 TCS65560 TMM65560 TMO65560 TWI65560 TWK65560 UGE65560 UGG65560 UQA65560 UQC65560 UZW65560 UZY65560 VJS65560 VJU65560 VTO65560 VTQ65560 WDK65560 WDM65560 WNG65560 WNI65560 WXC65560 WXE65560 S131096 U131096 Z131096 AB131096 AG131096 AI131096 AN131096 AP131096 AU131096 AW131096 KQ131096 KS131096 UM131096 UO131096 AEI131096 AEK131096 AOE131096 AOG131096 AYA131096 AYC131096 BHW131096 BHY131096 BRS131096 BRU131096 CBO131096 CBQ131096 CLK131096 CLM131096 CVG131096 CVI131096 DFC131096 DFE131096 DOY131096 DPA131096 DYU131096 DYW131096 EIQ131096 EIS131096 ESM131096 ESO131096 FCI131096 FCK131096 FME131096 FMG131096 FWA131096 FWC131096 GFW131096 GFY131096 GPS131096 GPU131096 GZO131096 GZQ131096 HJK131096 HJM131096 HTG131096 HTI131096 IDC131096 IDE131096 IMY131096 INA131096 IWU131096 IWW131096 JGQ131096 JGS131096 JQM131096 JQO131096 KAI131096 KAK131096 KKE131096 KKG131096 KUA131096 KUC131096 LDW131096 LDY131096 LNS131096 LNU131096 LXO131096 LXQ131096 MHK131096 MHM131096 MRG131096 MRI131096 NBC131096 NBE131096 NKY131096 NLA131096 NUU131096 NUW131096 OEQ131096 OES131096 OOM131096 OOO131096 OYI131096 OYK131096 PIE131096 PIG131096 PSA131096 PSC131096 QBW131096 QBY131096 QLS131096 QLU131096 QVO131096 QVQ131096 RFK131096 RFM131096 RPG131096 RPI131096 RZC131096 RZE131096 SIY131096 SJA131096 SSU131096 SSW131096 TCQ131096 TCS131096 TMM131096 TMO131096 TWI131096 TWK131096 UGE131096 UGG131096 UQA131096 UQC131096 UZW131096 UZY131096 VJS131096 VJU131096 VTO131096 VTQ131096 WDK131096 WDM131096 WNG131096 WNI131096 WXC131096 WXE131096 S196632 U196632 Z196632 AB196632 AG196632 AI196632 AN196632 AP196632 AU196632 AW196632 KQ196632 KS196632 UM196632 UO196632 AEI196632 AEK196632 AOE196632 AOG196632 AYA196632 AYC196632 BHW196632 BHY196632 BRS196632 BRU196632 CBO196632 CBQ196632 CLK196632 CLM196632 CVG196632 CVI196632 DFC196632 DFE196632 DOY196632 DPA196632 DYU196632 DYW196632 EIQ196632 EIS196632 ESM196632 ESO196632 FCI196632 FCK196632 FME196632 FMG196632 FWA196632 FWC196632 GFW196632 GFY196632 GPS196632 GPU196632 GZO196632 GZQ196632 HJK196632 HJM196632 HTG196632 HTI196632 IDC196632 IDE196632 IMY196632 INA196632 IWU196632 IWW196632 JGQ196632 JGS196632 JQM196632 JQO196632 KAI196632 KAK196632 KKE196632 KKG196632 KUA196632 KUC196632 LDW196632 LDY196632 LNS196632 LNU196632 LXO196632 LXQ196632 MHK196632 MHM196632 MRG196632 MRI196632 NBC196632 NBE196632 NKY196632 NLA196632 NUU196632 NUW196632 OEQ196632 OES196632 OOM196632 OOO196632 OYI196632 OYK196632 PIE196632 PIG196632 PSA196632 PSC196632 QBW196632 QBY196632 QLS196632 QLU196632 QVO196632 QVQ196632 RFK196632 RFM196632 RPG196632 RPI196632 RZC196632 RZE196632 SIY196632 SJA196632 SSU196632 SSW196632 TCQ196632 TCS196632 TMM196632 TMO196632 TWI196632 TWK196632 UGE196632 UGG196632 UQA196632 UQC196632 UZW196632 UZY196632 VJS196632 VJU196632 VTO196632 VTQ196632 WDK196632 WDM196632 WNG196632 WNI196632 WXC196632 WXE196632 S262168 U262168 Z262168 AB262168 AG262168 AI262168 AN262168 AP262168 AU262168 AW262168 KQ262168 KS262168 UM262168 UO262168 AEI262168 AEK262168 AOE262168 AOG262168 AYA262168 AYC262168 BHW262168 BHY262168 BRS262168 BRU262168 CBO262168 CBQ262168 CLK262168 CLM262168 CVG262168 CVI262168 DFC262168 DFE262168 DOY262168 DPA262168 DYU262168 DYW262168 EIQ262168 EIS262168 ESM262168 ESO262168 FCI262168 FCK262168 FME262168 FMG262168 FWA262168 FWC262168 GFW262168 GFY262168 GPS262168 GPU262168 GZO262168 GZQ262168 HJK262168 HJM262168 HTG262168 HTI262168 IDC262168 IDE262168 IMY262168 INA262168 IWU262168 IWW262168 JGQ262168 JGS262168 JQM262168 JQO262168 KAI262168 KAK262168 KKE262168 KKG262168 KUA262168 KUC262168 LDW262168 LDY262168 LNS262168 LNU262168 LXO262168 LXQ262168 MHK262168 MHM262168 MRG262168 MRI262168 NBC262168 NBE262168 NKY262168 NLA262168 NUU262168 NUW262168 OEQ262168 OES262168 OOM262168 OOO262168 OYI262168 OYK262168 PIE262168 PIG262168 PSA262168 PSC262168 QBW262168 QBY262168 QLS262168 QLU262168 QVO262168 QVQ262168 RFK262168 RFM262168 RPG262168 RPI262168 RZC262168 RZE262168 SIY262168 SJA262168 SSU262168 SSW262168 TCQ262168 TCS262168 TMM262168 TMO262168 TWI262168 TWK262168 UGE262168 UGG262168 UQA262168 UQC262168 UZW262168 UZY262168 VJS262168 VJU262168 VTO262168 VTQ262168 WDK262168 WDM262168 WNG262168 WNI262168 WXC262168 WXE262168 S327704 U327704 Z327704 AB327704 AG327704 AI327704 AN327704 AP327704 AU327704 AW327704 KQ327704 KS327704 UM327704 UO327704 AEI327704 AEK327704 AOE327704 AOG327704 AYA327704 AYC327704 BHW327704 BHY327704 BRS327704 BRU327704 CBO327704 CBQ327704 CLK327704 CLM327704 CVG327704 CVI327704 DFC327704 DFE327704 DOY327704 DPA327704 DYU327704 DYW327704 EIQ327704 EIS327704 ESM327704 ESO327704 FCI327704 FCK327704 FME327704 FMG327704 FWA327704 FWC327704 GFW327704 GFY327704 GPS327704 GPU327704 GZO327704 GZQ327704 HJK327704 HJM327704 HTG327704 HTI327704 IDC327704 IDE327704 IMY327704 INA327704 IWU327704 IWW327704 JGQ327704 JGS327704 JQM327704 JQO327704 KAI327704 KAK327704 KKE327704 KKG327704 KUA327704 KUC327704 LDW327704 LDY327704 LNS327704 LNU327704 LXO327704 LXQ327704 MHK327704 MHM327704 MRG327704 MRI327704 NBC327704 NBE327704 NKY327704 NLA327704 NUU327704 NUW327704 OEQ327704 OES327704 OOM327704 OOO327704 OYI327704 OYK327704 PIE327704 PIG327704 PSA327704 PSC327704 QBW327704 QBY327704 QLS327704 QLU327704 QVO327704 QVQ327704 RFK327704 RFM327704 RPG327704 RPI327704 RZC327704 RZE327704 SIY327704 SJA327704 SSU327704 SSW327704 TCQ327704 TCS327704 TMM327704 TMO327704 TWI327704 TWK327704 UGE327704 UGG327704 UQA327704 UQC327704 UZW327704 UZY327704 VJS327704 VJU327704 VTO327704 VTQ327704 WDK327704 WDM327704 WNG327704 WNI327704 WXC327704 WXE327704 S393240 U393240 Z393240 AB393240 AG393240 AI393240 AN393240 AP393240 AU393240 AW393240 KQ393240 KS393240 UM393240 UO393240 AEI393240 AEK393240 AOE393240 AOG393240 AYA393240 AYC393240 BHW393240 BHY393240 BRS393240 BRU393240 CBO393240 CBQ393240 CLK393240 CLM393240 CVG393240 CVI393240 DFC393240 DFE393240 DOY393240 DPA393240 DYU393240 DYW393240 EIQ393240 EIS393240 ESM393240 ESO393240 FCI393240 FCK393240 FME393240 FMG393240 FWA393240 FWC393240 GFW393240 GFY393240 GPS393240 GPU393240 GZO393240 GZQ393240 HJK393240 HJM393240 HTG393240 HTI393240 IDC393240 IDE393240 IMY393240 INA393240 IWU393240 IWW393240 JGQ393240 JGS393240 JQM393240 JQO393240 KAI393240 KAK393240 KKE393240 KKG393240 KUA393240 KUC393240"/>
    <dataValidation allowBlank="1" showInputMessage="1" showErrorMessage="1" prompt="Для выбора выполните двойной щелчок левой клавиши мыши по соответствующей ячейке." sqref="LDW393240 LDY393240 LNS393240 LNU393240 LXO393240 LXQ393240 MHK393240 MHM393240 MRG393240 MRI393240 NBC393240 NBE393240 NKY393240 NLA393240 NUU393240 NUW393240 OEQ393240 OES393240 OOM393240 OOO393240 OYI393240 OYK393240 PIE393240 PIG393240 PSA393240 PSC393240 QBW393240 QBY393240 QLS393240 QLU393240 QVO393240 QVQ393240 RFK393240 RFM393240 RPG393240 RPI393240 RZC393240 RZE393240 SIY393240 SJA393240 SSU393240 SSW393240 TCQ393240 TCS393240 TMM393240 TMO393240 TWI393240 TWK393240 UGE393240 UGG393240 UQA393240 UQC393240 UZW393240 UZY393240 VJS393240 VJU393240 VTO393240 VTQ393240 WDK393240 WDM393240 WNG393240 WNI393240 WXC393240 WXE393240 S458776 U458776 Z458776 AB458776 AG458776 AI458776 AN458776 AP458776 AU458776 AW458776 KQ458776 KS458776 UM458776 UO458776 AEI458776 AEK458776 AOE458776 AOG458776 AYA458776 AYC458776 BHW458776 BHY458776 BRS458776 BRU458776 CBO458776 CBQ458776 CLK458776 CLM458776 CVG458776 CVI458776 DFC458776 DFE458776 DOY458776 DPA458776 DYU458776 DYW458776 EIQ458776 EIS458776 ESM458776 ESO458776 FCI458776 FCK458776 FME458776 FMG458776 FWA458776 FWC458776 GFW458776 GFY458776 GPS458776 GPU458776 GZO458776 GZQ458776 HJK458776 HJM458776 HTG458776 HTI458776 IDC458776 IDE458776 IMY458776 INA458776 IWU458776 IWW458776 JGQ458776 JGS458776 JQM458776 JQO458776 KAI458776 KAK458776 KKE458776 KKG458776 KUA458776 KUC458776 LDW458776 LDY458776 LNS458776 LNU458776 LXO458776 LXQ458776 MHK458776 MHM458776 MRG458776 MRI458776 NBC458776 NBE458776 NKY458776 NLA458776 NUU458776 NUW458776 OEQ458776 OES458776 OOM458776 OOO458776 OYI458776 OYK458776 PIE458776 PIG458776 PSA458776 PSC458776 QBW458776 QBY458776 QLS458776 QLU458776 QVO458776 QVQ458776 RFK458776 RFM458776 RPG458776 RPI458776 RZC458776 RZE458776 SIY458776 SJA458776 SSU458776 SSW458776 TCQ458776 TCS458776 TMM458776 TMO458776 TWI458776 TWK458776 UGE458776 UGG458776 UQA458776 UQC458776 UZW458776 UZY458776 VJS458776 VJU458776 VTO458776 VTQ458776 WDK458776 WDM458776 WNG458776 WNI458776 WXC458776 WXE458776 S524312 U524312 Z524312 AB524312 AG524312 AI524312 AN524312 AP524312 AU524312 AW524312 KQ524312 KS524312 UM524312 UO524312 AEI524312 AEK524312 AOE524312 AOG524312 AYA524312 AYC524312 BHW524312 BHY524312 BRS524312 BRU524312 CBO524312 CBQ524312 CLK524312 CLM524312 CVG524312 CVI524312 DFC524312 DFE524312 DOY524312 DPA524312 DYU524312 DYW524312 EIQ524312 EIS524312 ESM524312 ESO524312 FCI524312 FCK524312 FME524312 FMG524312 FWA524312 FWC524312 GFW524312 GFY524312 GPS524312 GPU524312 GZO524312 GZQ524312 HJK524312 HJM524312 HTG524312 HTI524312 IDC524312 IDE524312 IMY524312 INA524312 IWU524312 IWW524312 JGQ524312 JGS524312 JQM524312 JQO524312 KAI524312 KAK524312 KKE524312 KKG524312 KUA524312 KUC524312 LDW524312 LDY524312 LNS524312 LNU524312 LXO524312 LXQ524312 MHK524312 MHM524312 MRG524312 MRI524312 NBC524312 NBE524312 NKY524312 NLA524312 NUU524312 NUW524312 OEQ524312 OES524312 OOM524312 OOO524312 OYI524312 OYK524312 PIE524312 PIG524312 PSA524312 PSC524312 QBW524312 QBY524312 QLS524312 QLU524312 QVO524312 QVQ524312 RFK524312 RFM524312 RPG524312 RPI524312 RZC524312 RZE524312 SIY524312 SJA524312 SSU524312 SSW524312 TCQ524312 TCS524312 TMM524312 TMO524312 TWI524312 TWK524312 UGE524312 UGG524312 UQA524312 UQC524312 UZW524312 UZY524312 VJS524312 VJU524312 VTO524312 VTQ524312 WDK524312 WDM524312 WNG524312 WNI524312 WXC524312 WXE524312 S589848 U589848 Z589848 AB589848 AG589848 AI589848 AN589848 AP589848 AU589848 AW589848 KQ589848 KS589848 UM589848 UO589848 AEI589848 AEK589848 AOE589848 AOG589848 AYA589848 AYC589848 BHW589848 BHY589848 BRS589848 BRU589848 CBO589848 CBQ589848 CLK589848 CLM589848 CVG589848 CVI589848 DFC589848 DFE589848 DOY589848 DPA589848 DYU589848 DYW589848 EIQ589848 EIS589848 ESM589848 ESO589848 FCI589848 FCK589848 FME589848 FMG589848 FWA589848 FWC589848 GFW589848 GFY589848 GPS589848 GPU589848 GZO589848 GZQ589848 HJK589848 HJM589848 HTG589848 HTI589848 IDC589848 IDE589848 IMY589848 INA589848 IWU589848 IWW589848 JGQ589848 JGS589848 JQM589848 JQO589848 KAI589848 KAK589848 KKE589848 KKG589848 KUA589848 KUC589848 LDW589848 LDY589848 LNS589848 LNU589848 LXO589848 LXQ589848 MHK589848 MHM589848 MRG589848 MRI589848 NBC589848 NBE589848 NKY589848 NLA589848 NUU589848 NUW589848 OEQ589848 OES589848 OOM589848 OOO589848 OYI589848 OYK589848 PIE589848 PIG589848 PSA589848 PSC589848 QBW589848 QBY589848 QLS589848 QLU589848 QVO589848 QVQ589848 RFK589848 RFM589848 RPG589848 RPI589848 RZC589848 RZE589848 SIY589848 SJA589848 SSU589848 SSW589848 TCQ589848 TCS589848 TMM589848 TMO589848 TWI589848 TWK589848 UGE589848 UGG589848 UQA589848 UQC589848 UZW589848 UZY589848 VJS589848 VJU589848 VTO589848 VTQ589848 WDK589848 WDM589848 WNG589848 WNI589848 WXC589848 WXE589848 S655384 U655384 Z655384 AB655384 AG655384 AI655384 AN655384 AP655384 AU655384 AW655384 KQ655384 KS655384 UM655384 UO655384 AEI655384 AEK655384 AOE655384 AOG655384 AYA655384 AYC655384 BHW655384 BHY655384 BRS655384 BRU655384 CBO655384 CBQ655384 CLK655384 CLM655384 CVG655384 CVI655384 DFC655384 DFE655384 DOY655384 DPA655384 DYU655384 DYW655384 EIQ655384 EIS655384 ESM655384 ESO655384 FCI655384 FCK655384 FME655384 FMG655384 FWA655384 FWC655384 GFW655384 GFY655384 GPS655384 GPU655384 GZO655384 GZQ655384 HJK655384 HJM655384 HTG655384 HTI655384 IDC655384 IDE655384 IMY655384 INA655384 IWU655384 IWW655384 JGQ655384 JGS655384 JQM655384 JQO655384 KAI655384 KAK655384 KKE655384 KKG655384 KUA655384 KUC655384 LDW655384 LDY655384 LNS655384 LNU655384 LXO655384 LXQ655384 MHK655384 MHM655384 MRG655384 MRI655384 NBC655384 NBE655384 NKY655384 NLA655384 NUU655384 NUW655384 OEQ655384 OES655384 OOM655384 OOO655384 OYI655384 OYK655384 PIE655384 PIG655384 PSA655384 PSC655384 QBW655384 QBY655384 QLS655384 QLU655384 QVO655384 QVQ655384 RFK655384 RFM655384 RPG655384 RPI655384 RZC655384 RZE655384 SIY655384 SJA655384 SSU655384 SSW655384 TCQ655384 TCS655384 TMM655384 TMO655384 TWI655384 TWK655384 UGE655384 UGG655384 UQA655384 UQC655384 UZW655384 UZY655384 VJS655384 VJU655384 VTO655384 VTQ655384 WDK655384 WDM655384 WNG655384 WNI655384 WXC655384 WXE655384 S720920 U720920 Z720920 AB720920 AG720920 AI720920 AN720920 AP720920 AU720920 AW720920 KQ720920 KS720920 UM720920 UO720920 AEI720920 AEK720920 AOE720920 AOG720920 AYA720920 AYC720920 BHW720920 BHY720920 BRS720920 BRU720920 CBO720920 CBQ720920 CLK720920 CLM720920 CVG720920 CVI720920 DFC720920 DFE720920 DOY720920 DPA720920 DYU720920 DYW720920 EIQ720920 EIS720920 ESM720920 ESO720920 FCI720920 FCK720920 FME720920 FMG720920 FWA720920 FWC720920 GFW720920 GFY720920 GPS720920 GPU720920 GZO720920 GZQ720920 HJK720920 HJM720920 HTG720920 HTI720920 IDC720920 IDE720920 IMY720920 INA720920 IWU720920 IWW720920 JGQ720920 JGS720920 JQM720920 JQO720920 KAI720920 KAK720920 KKE720920 KKG720920 KUA720920 KUC720920 LDW720920 LDY720920 LNS720920 LNU720920 LXO720920 LXQ720920 MHK720920 MHM720920 MRG720920 MRI720920 NBC720920 NBE720920 NKY720920 NLA720920 NUU720920 NUW720920 OEQ720920 OES720920 OOM720920 OOO720920 OYI720920 OYK720920 PIE720920 PIG720920 PSA720920 PSC720920 QBW720920 QBY720920 QLS720920 QLU720920 QVO720920 QVQ720920 RFK720920 RFM720920 RPG720920 RPI720920 RZC720920 RZE720920 SIY720920 SJA720920 SSU720920 SSW720920 TCQ720920 TCS720920 TMM720920 TMO720920 TWI720920 TWK720920 UGE720920 UGG720920 UQA720920 UQC720920 UZW720920 UZY720920 VJS720920 VJU720920 VTO720920 VTQ720920 WDK720920 WDM720920 WNG720920 WNI720920 WXC720920 WXE720920 S786456 U786456 Z786456 AB786456 AG786456 AI786456 AN786456 AP786456 AU786456 AW786456 KQ786456 KS786456 UM786456 UO786456 AEI786456 AEK786456 AOE786456 AOG786456 AYA786456 AYC786456 BHW786456 BHY786456 BRS786456 BRU786456 CBO786456 CBQ786456 CLK786456 CLM786456 CVG786456 CVI786456 DFC786456 DFE786456 DOY786456 DPA786456 DYU786456 DYW786456 EIQ786456 EIS786456 ESM786456 ESO786456 FCI786456 FCK786456 FME786456 FMG786456 FWA786456 FWC786456 GFW786456 GFY786456 GPS786456 GPU786456 GZO786456 GZQ786456 HJK786456 HJM786456 HTG786456 HTI786456 IDC786456 IDE786456 IMY786456 INA786456 IWU786456 IWW786456 JGQ786456 JGS786456 JQM786456 JQO786456 KAI786456 KAK786456 KKE786456 KKG786456 KUA786456 KUC786456 LDW786456 LDY786456 LNS786456 LNU786456 LXO786456 LXQ786456 MHK786456 MHM786456 MRG786456 MRI786456 NBC786456 NBE786456 NKY786456 NLA786456 NUU786456 NUW786456 OEQ786456 OES786456 OOM786456 OOO786456 OYI786456 OYK786456 PIE786456 PIG786456 PSA786456 PSC786456 QBW786456 QBY786456 QLS786456 QLU786456 QVO786456 QVQ786456 RFK786456 RFM786456 RPG786456 RPI786456 RZC786456 RZE786456 SIY786456 SJA786456 SSU786456 SSW786456 TCQ786456 TCS786456 TMM786456 TMO786456 TWI786456 TWK786456 UGE786456 UGG786456 UQA786456 UQC786456 UZW786456 UZY786456 VJS786456 VJU786456 VTO786456 VTQ786456 WDK786456 WDM786456 WNG786456 WNI786456 WXC786456 WXE786456 S851992 U851992 Z851992 AB851992 AG851992 AI851992 AN851992 AP851992 AU851992 AW851992 KQ851992 KS851992 UM851992 UO851992 AEI851992 AEK851992 AOE851992 AOG851992 AYA851992 AYC851992 BHW851992 BHY851992 BRS851992 BRU851992 CBO851992 CBQ851992 CLK851992 CLM851992 CVG851992 CVI851992 DFC851992 DFE851992 DOY851992 DPA851992 DYU851992 DYW851992 EIQ851992 EIS851992 ESM851992 ESO851992 FCI851992 FCK851992 FME851992 FMG851992 FWA851992 FWC851992 GFW851992 GFY851992 GPS851992 GPU851992 GZO851992 GZQ851992 HJK851992 HJM851992 HTG851992 HTI851992 IDC851992 IDE851992 IMY851992 INA851992 IWU851992 IWW851992 JGQ851992 JGS851992 JQM851992 JQO851992 KAI851992 KAK851992 KKE851992 KKG851992 KUA851992 KUC851992 LDW851992 LDY851992 LNS851992 LNU851992 LXO851992 LXQ851992 MHK851992 MHM851992 MRG851992 MRI851992 NBC851992 NBE851992 NKY851992 NLA851992 NUU851992 NUW851992 OEQ851992 OES851992 OOM851992 OOO851992 OYI851992 OYK851992 PIE851992 PIG851992 PSA851992 PSC851992 QBW851992 QBY851992 QLS851992 QLU851992 QVO851992 QVQ851992 RFK851992 RFM851992 RPG851992 RPI851992 RZC851992 RZE851992 SIY851992 SJA851992 SSU851992 SSW851992 TCQ851992 TCS851992 TMM851992 TMO851992 TWI851992 TWK851992 UGE851992 UGG851992 UQA851992 UQC851992 UZW851992 UZY851992 VJS851992 VJU851992 VTO851992 VTQ851992 WDK851992 WDM851992 WNG851992 WNI851992 WXC851992 WXE851992 S917528 U917528 Z917528 AB917528 AG917528 AI917528 AN917528 AP917528"/>
    <dataValidation allowBlank="1" showInputMessage="1" showErrorMessage="1" prompt="Для выбора выполните двойной щелчок левой клавиши мыши по соответствующей ячейке." sqref="AU917528 AW917528 KQ917528 KS917528 UM917528 UO917528 AEI917528 AEK917528 AOE917528 AOG917528 AYA917528 AYC917528 BHW917528 BHY917528 BRS917528 BRU917528 CBO917528 CBQ917528 CLK917528 CLM917528 CVG917528 CVI917528 DFC917528 DFE917528 DOY917528 DPA917528 DYU917528 DYW917528 EIQ917528 EIS917528 ESM917528 ESO917528 FCI917528 FCK917528 FME917528 FMG917528 FWA917528 FWC917528 GFW917528 GFY917528 GPS917528 GPU917528 GZO917528 GZQ917528 HJK917528 HJM917528 HTG917528 HTI917528 IDC917528 IDE917528 IMY917528 INA917528 IWU917528 IWW917528 JGQ917528 JGS917528 JQM917528 JQO917528 KAI917528 KAK917528 KKE917528 KKG917528 KUA917528 KUC917528 LDW917528 LDY917528 LNS917528 LNU917528 LXO917528 LXQ917528 MHK917528 MHM917528 MRG917528 MRI917528 NBC917528 NBE917528 NKY917528 NLA917528 NUU917528 NUW917528 OEQ917528 OES917528 OOM917528 OOO917528 OYI917528 OYK917528 PIE917528 PIG917528 PSA917528 PSC917528 QBW917528 QBY917528 QLS917528 QLU917528 QVO917528 QVQ917528 RFK917528 RFM917528 RPG917528 RPI917528 RZC917528 RZE917528 SIY917528 SJA917528 SSU917528 SSW917528 TCQ917528 TCS917528 TMM917528 TMO917528 TWI917528 TWK917528 UGE917528 UGG917528 UQA917528 UQC917528 UZW917528 UZY917528 VJS917528 VJU917528 VTO917528 VTQ917528 WDK917528 WDM917528 WNG917528 WNI917528 WXC917528 WXE917528 S983064 U983064 Z983064 AB983064 AG983064 AI983064 AN983064 AP983064 AU983064 AW983064 KQ983064 KS983064 UM983064 UO983064 AEI983064 AEK983064 AOE983064 AOG983064 AYA983064 AYC983064 BHW983064 BHY983064 BRS983064 BRU983064 CBO983064 CBQ983064 CLK983064 CLM983064 CVG983064 CVI983064 DFC983064 DFE983064 DOY983064 DPA983064 DYU983064 DYW983064 EIQ983064 EIS983064 ESM983064 ESO983064 FCI983064 FCK983064 FME983064 FMG983064 FWA983064 FWC983064 GFW983064 GFY983064 GPS983064 GPU983064 GZO983064 GZQ983064 HJK983064 HJM983064 HTG983064 HTI983064 IDC983064 IDE983064 IMY983064 INA983064 IWU983064 IWW983064 JGQ983064 JGS983064 JQM983064 JQO983064 KAI983064 KAK983064 KKE983064 KKG983064 KUA983064 KUC983064 LDW983064 LDY983064 LNS983064 LNU983064 LXO983064 LXQ983064 MHK983064 MHM983064 MRG983064 MRI983064 NBC983064 NBE983064 NKY983064 NLA983064 NUU983064 NUW983064 OEQ983064 OES983064 OOM983064 OOO983064 OYI983064 OYK983064 PIE983064 PIG983064 PSA983064 PSC983064 QBW983064 QBY983064 QLS983064 QLU983064 QVO983064 QVQ983064 RFK983064 RFM983064 RPG983064 RPI983064 RZC983064 RZE983064 SIY983064 SJA983064 SSU983064 SSW983064 TCQ983064 TCS983064 TMM983064 TMO983064 TWI983064 TWK983064 UGE983064 UGG983064 UQA983064 UQC983064 UZW983064 UZY983064 VJS983064 VJU983064 VTO983064 VTQ983064 WDK983064 WDM983064 WNG983064 WNI983064 WXC983064 WXE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Y24 AF24 AM24 AT24 KP24 KR24 UL24 UN24 AEH24 AEJ24 AOD24 AOF24 AXZ24 AYB24 BHV24 BHX24 BRR24 BRT24 CBN24 CBP24 CLJ24 CLL24 CVF24 CVH24 DFB24 DFD24 DOX24 DOZ24 DYT24 DYV24 EIP24 EIR24 ESL24 ESN24 FCH24 FCJ24 FMD24 FMF24 FVZ24 FWB24 GFV24 GFX24 GPR24 GPT24 GZN24 GZP24 HJJ24 HJL24 HTF24 HTH24 IDB24 IDD24 IMX24 IMZ24 IWT24 IWV24 JGP24 JGR24 JQL24 JQN24 KAH24 KAJ24 KKD24 KKF24 KTZ24 KUB24 LDV24 LDX24 LNR24 LNT24 LXN24 LXP24 MHJ24 MHL24 MRF24 MRH24 NBB24 NBD24 NKX24 NKZ24 NUT24 NUV24 OEP24 OER24 OOL24 OON24 OYH24 OYJ24 PID24 PIF24 PRZ24 PSB24 QBV24 QBX24 QLR24 QLT24 QVN24 QVP24 RFJ24 RFL24 RPF24 RPH24 RZB24 RZD24 SIX24 SIZ24 SST24 SSV24 TCP24 TCR24 TML24 TMN24 TWH24 TWJ24 UGD24 UGF24 UPZ24 UQB24 UZV24 UZX24 VJR24 VJT24 VTN24 VTP24 WDJ24 WDL24 WNF24 WNH24 WXB24 WXD24 R28 T28 Y28 AA28 AF28 AH28 AM28 AO28 AT28 AV28 KP28 KR28 UL28 UN28 AEH28 AEJ28 AOD28 AOF28 AXZ28 AYB28 BHV28 BHX28 BRR28 BRT28 CBN28 CBP28 CLJ28 CLL28 CVF28 CVH28 DFB28 DFD28 DOX28 DOZ28 DYT28 DYV28 EIP28 EIR28 ESL28 ESN28 FCH28 FCJ28 FMD28 FMF28 FVZ28 FWB28 GFV28 GFX28 GPR28 GPT28 GZN28 GZP28 HJJ28 HJL28 HTF28 HTH28 IDB28 IDD28 IMX28 IMZ28 IWT28 IWV28 JGP28 JGR28 JQL28 JQN28 KAH28 KAJ28 KKD28 KKF28 KTZ28 KUB28 LDV28 LDX28 LNR28 LNT28 LXN28 LXP28 MHJ28 MHL28 MRF28 MRH28 NBB28 NBD28 NKX28 NKZ28 NUT28 NUV28 OEP28 OER28 OOL28 OON28 OYH28 OYJ28 PID28 PIF28 PRZ28 PSB28 QBV28 QBX28 QLR28 QLT28 QVN28 QVP28 RFJ28 RFL28 RPF28 RPH28 RZB28 RZD28 SIX28 SIZ28 SST28 SSV28 TCP28 TCR28 TML28 TMN28 TWH28 TWJ28 UGD28 UGF28 UPZ28 UQB28 UZV28 UZX28 VJR28 VJT28 VTN28 VTP28 WDJ28 WDL28 WNF28 WNH28 WXB28 WXD28 R65560 T65560 Y65560 AA65560 AF65560 AH65560 AM65560 AO65560 AT65560 AV65560 KP65560 KR65560 UL65560 UN65560 AEH65560 AEJ65560 AOD65560 AOF65560 AXZ65560 AYB65560 BHV65560 BHX65560 BRR65560 BRT65560 CBN65560 CBP65560 CLJ65560 CLL65560 CVF65560 CVH65560 DFB65560 DFD65560 DOX65560 DOZ65560 DYT65560 DYV65560 EIP65560 EIR65560 ESL65560 ESN65560 FCH65560 FCJ65560 FMD65560 FMF65560 FVZ65560 FWB65560 GFV65560 GFX65560 GPR65560 GPT65560 GZN65560 GZP65560 HJJ65560 HJL65560 HTF65560 HTH65560 IDB65560 IDD65560 IMX65560 IMZ65560 IWT65560 IWV65560 JGP65560 JGR65560 JQL65560 JQN65560 KAH65560 KAJ65560 KKD65560 KKF65560 KTZ65560 KUB65560 LDV65560 LDX65560 LNR65560 LNT65560 LXN65560 LXP65560 MHJ65560 MHL65560 MRF65560 MRH65560 NBB65560 NBD65560 NKX65560 NKZ65560 NUT65560 NUV65560 OEP65560 OER65560 OOL65560 OON65560 OYH65560 OYJ65560 PID65560 PIF65560 PRZ65560 PSB65560 QBV65560 QBX65560 QLR65560 QLT65560 QVN65560 QVP65560 RFJ65560 RFL65560 RPF65560 RPH65560 RZB65560 RZD65560 SIX65560 SIZ65560 SST65560 SSV65560 TCP65560 TCR65560 TML65560 TMN65560 TWH65560 TWJ65560 UGD65560 UGF65560 UPZ65560 UQB65560 UZV65560 UZX65560 VJR65560 VJT65560 VTN65560 VTP65560 WDJ65560 WDL65560 WNF65560 WNH65560 WXB65560 WXD65560 R131096 T131096 Y131096 AA131096 AF131096 AH131096 AM131096 AO131096 AT131096 AV131096 KP131096 KR131096 UL131096 UN131096 AEH131096 AEJ131096 AOD131096 AOF131096 AXZ131096 AYB131096 BHV131096 BHX131096 BRR131096 BRT131096 CBN131096 CBP131096 CLJ131096 CLL131096 CVF131096 CVH131096 DFB131096 DFD131096 DOX131096 DOZ131096 DYT131096 DYV131096 EIP131096 EIR131096 ESL131096 ESN131096 FCH131096 FCJ131096 FMD131096 FMF131096 FVZ131096 FWB131096 GFV131096 GFX131096 GPR131096 GPT131096 GZN131096 GZP131096 HJJ131096 HJL131096 HTF131096 HTH131096 IDB131096 IDD131096 IMX131096 IMZ131096 IWT131096 IWV131096 JGP131096 JGR131096 JQL131096 JQN131096 KAH131096 KAJ131096 KKD131096 KKF131096 KTZ131096 KUB131096 LDV131096 LDX131096 LNR131096 LNT131096 LXN131096 LXP131096 MHJ131096 MHL131096 MRF131096 MRH131096 NBB131096 NBD131096 NKX131096 NKZ131096 NUT131096 NUV131096 OEP131096 OER131096 OOL131096 OON131096 OYH131096 OYJ131096 PID131096 PIF131096 PRZ131096 PSB131096 QBV131096 QBX131096 QLR131096 QLT131096 QVN131096 QVP131096 RFJ131096 RFL131096 RPF131096 RPH131096 RZB131096 RZD131096 SIX131096 SIZ131096 SST131096 SSV131096 TCP131096 TCR131096 TML131096 TMN131096 TWH131096 TWJ131096 UGD131096 UGF131096 UPZ131096 UQB131096 UZV131096 UZX131096 VJR131096 VJT131096 VTN131096 VTP131096 WDJ131096 WDL131096 WNF131096 WNH131096 WXB131096 WXD131096 R196632 T196632 Y196632 AA196632 AF196632 AH196632 AM196632 AO196632 AT196632 AV196632 KP196632 KR196632 UL196632 UN196632 AEH196632 AEJ196632 AOD196632 AOF196632 AXZ196632 AYB196632 BHV196632 BHX196632 BRR196632 BRT196632 CBN196632 CBP196632 CLJ196632 CLL196632 CVF196632 CVH196632 DFB196632 DFD196632 DOX196632 DOZ196632 DYT196632 DYV196632 EIP196632 EIR196632 ESL196632 ESN196632 FCH196632 FCJ196632 FMD196632 FMF196632 FVZ196632 FWB196632 GFV196632 GFX196632 GPR196632 GPT196632 GZN196632 GZP196632 HJJ196632 HJL196632 HTF196632 HTH196632 IDB196632 IDD196632 IMX196632 IMZ196632 IWT196632 IWV196632 JGP196632 JGR196632 JQL196632 JQN196632 KAH196632 KAJ196632 KKD196632 KKF196632 KTZ196632 KUB196632 LDV196632 LDX196632 LNR196632 LNT196632 LXN196632 LXP196632 MHJ196632 MHL196632 MRF196632 MRH196632 NBB196632 NBD196632 NKX196632 NKZ196632 NUT196632 NUV196632 OEP196632 OER196632 OOL196632 OON196632 OYH196632 OYJ196632 PID196632 PIF196632 PRZ196632 PSB196632 QBV196632 QBX196632 QLR196632 QLT196632 QVN196632 QVP196632 RFJ196632 RFL196632 RPF196632 RPH196632 RZB196632 RZD196632 SIX196632 SIZ196632 SST196632 SSV196632 TCP196632 TCR196632 TML196632 TMN196632 TWH196632 TWJ196632 UGD196632 UGF196632 UPZ196632 UQB196632 UZV196632 UZX196632 VJR196632 VJT196632 VTN196632 VTP196632 WDJ196632 WDL196632 WNF196632 WNH196632 WXB196632 WXD196632 R262168 T262168 Y262168 AA262168 AF262168 AH262168 AM262168 AO262168 AT262168 AV262168 KP262168 KR262168 UL262168 UN262168 AEH262168 AEJ262168 AOD262168 AOF262168 AXZ262168 AYB262168 BHV262168 BHX262168 BRR262168 BRT262168 CBN262168 CBP262168 CLJ262168 CLL262168 CVF262168 CVH262168 DFB262168 DFD262168 DOX262168 DOZ262168 DYT262168 DYV262168 EIP262168 EIR262168 ESL262168 ESN262168 FCH262168 FCJ262168 FMD262168 FMF262168 FVZ262168 FWB262168 GFV262168 GFX262168 GPR262168 GPT262168 GZN262168 GZP262168 HJJ262168 HJL262168 HTF262168 HTH262168 IDB262168 IDD262168 IMX262168 IMZ262168 IWT262168 IWV262168 JGP262168 JGR262168 JQL262168 JQN262168 KAH262168 KAJ262168 KKD262168 KKF262168 KTZ262168 KUB262168 LDV262168 LDX262168 LNR262168 LNT262168 LXN262168 LXP262168 MHJ262168 MHL262168 MRF262168 MRH262168 NBB262168 NBD262168 NKX262168 NKZ262168 NUT262168 NUV262168 OEP262168 OER262168 OOL262168 OON262168 OYH262168 OYJ262168 PID262168 PIF262168 PRZ262168 PSB262168 QBV262168 QBX262168 QLR262168 QLT262168 QVN262168 QVP262168 RFJ262168 RFL262168 RPF262168 RPH262168 RZB262168 RZD262168 SIX262168 SIZ262168 SST262168 SSV262168 TCP262168 TCR262168 TML262168 TMN262168 TWH262168 TWJ262168 UGD262168 UGF262168 UPZ262168 UQB262168 UZV262168 UZX262168 VJR262168 VJT262168 VTN262168 VTP262168 WDJ262168 WDL262168 WNF262168 WNH262168 WXB262168 WXD262168 R327704 T327704 Y327704 AA327704 AF327704 AH327704 AM327704 AO327704 AT327704 AV327704 KP327704 KR327704 UL327704 UN327704 AEH327704 AEJ327704 AOD327704 AOF327704 AXZ327704 AYB327704 BHV327704 BHX327704 BRR327704 BRT327704 CBN327704 CBP327704 CLJ327704 CLL327704 CVF327704 CVH327704 DFB327704 DFD327704 DOX327704 DOZ327704 DYT327704 DYV327704 EIP327704 EIR327704 ESL327704 ESN327704 FCH327704 FCJ327704 FMD327704 FMF327704 FVZ327704 FWB327704 GFV327704 GFX327704 GPR327704 GPT327704 GZN327704 GZP327704 HJJ327704 HJL327704 HTF327704 HTH327704 IDB327704 IDD327704 IMX327704 IMZ327704 IWT327704 IWV327704 JGP327704 JGR327704 JQL327704 JQN327704 KAH327704 KAJ327704 KKD327704 KKF327704 KTZ327704 KUB327704 LDV327704 LDX327704 LNR327704 LNT327704 LXN327704 LXP327704 MHJ327704 MHL327704 MRF327704 MRH327704 NBB327704 NBD327704 NKX327704 NKZ327704 NUT327704 NUV327704 OEP327704 OER327704 OOL327704 OON327704 OYH327704 OYJ327704 PID327704 PIF327704 PRZ327704 PSB327704 QBV327704 QBX327704 QLR327704 QLT327704 QVN327704 QVP327704 RFJ327704 RFL327704 RPF327704 RPH327704 RZB327704 RZD327704 SIX327704 SIZ327704 SST327704 SSV327704 TCP327704 TCR327704 TML327704 TMN327704 TWH327704 TWJ327704 UGD327704 UGF327704 UPZ327704 UQB327704 UZV327704 UZX327704 VJR327704 VJT327704 VTN327704 VTP327704 WDJ327704 WDL327704 WNF327704 WNH327704 WXB327704 WXD327704 R393240 T393240 Y393240 AA393240 AF393240 AH393240 AM393240 AO393240 AT393240 AV393240 KP393240 KR393240 UL393240 UN393240 AEH393240 AEJ393240 AOD393240 AOF393240 AXZ393240 AYB393240 BHV393240 BHX393240 BRR393240 BRT393240 CBN393240 CBP393240 CLJ393240 CLL393240 CVF393240 CVH393240 DFB393240 DFD393240 DOX393240 DOZ393240 DYT393240 DYV393240 EIP393240 EIR393240 ESL393240 ESN393240 FCH393240 FCJ393240 FMD393240 FMF393240 FVZ393240 FWB393240 GFV393240 GFX393240 GPR393240 GPT393240 GZN393240 GZP393240 HJJ393240 HJL393240 HTF393240 HTH393240 IDB393240 IDD393240 IMX393240 IMZ393240 IWT393240 IWV393240 JGP393240 JGR393240 JQL393240 JQN393240 KAH393240 KAJ393240 KKD393240 KKF393240 KTZ393240 KUB393240 LDV393240 LDX393240 LNR393240 LNT393240 LXN39324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LXP393240 MHJ393240 MHL393240 MRF393240 MRH393240 NBB393240 NBD393240 NKX393240 NKZ393240 NUT393240 NUV393240 OEP393240 OER393240 OOL393240 OON393240 OYH393240 OYJ393240 PID393240 PIF393240 PRZ393240 PSB393240 QBV393240 QBX393240 QLR393240 QLT393240 QVN393240 QVP393240 RFJ393240 RFL393240 RPF393240 RPH393240 RZB393240 RZD393240 SIX393240 SIZ393240 SST393240 SSV393240 TCP393240 TCR393240 TML393240 TMN393240 TWH393240 TWJ393240 UGD393240 UGF393240 UPZ393240 UQB393240 UZV393240 UZX393240 VJR393240 VJT393240 VTN393240 VTP393240 WDJ393240 WDL393240 WNF393240 WNH393240 WXB393240 WXD393240 R458776 T458776 Y458776 AA458776 AF458776 AH458776 AM458776 AO458776 AT458776 AV458776 KP458776 KR458776 UL458776 UN458776 AEH458776 AEJ458776 AOD458776 AOF458776 AXZ458776 AYB458776 BHV458776 BHX458776 BRR458776 BRT458776 CBN458776 CBP458776 CLJ458776 CLL458776 CVF458776 CVH458776 DFB458776 DFD458776 DOX458776 DOZ458776 DYT458776 DYV458776 EIP458776 EIR458776 ESL458776 ESN458776 FCH458776 FCJ458776 FMD458776 FMF458776 FVZ458776 FWB458776 GFV458776 GFX458776 GPR458776 GPT458776 GZN458776 GZP458776 HJJ458776 HJL458776 HTF458776 HTH458776 IDB458776 IDD458776 IMX458776 IMZ458776 IWT458776 IWV458776 JGP458776 JGR458776 JQL458776 JQN458776 KAH458776 KAJ458776 KKD458776 KKF458776 KTZ458776 KUB458776 LDV458776 LDX458776 LNR458776 LNT458776 LXN458776 LXP458776 MHJ458776 MHL458776 MRF458776 MRH458776 NBB458776 NBD458776 NKX458776 NKZ458776 NUT458776 NUV458776 OEP458776 OER458776 OOL458776 OON458776 OYH458776 OYJ458776 PID458776 PIF458776 PRZ458776 PSB458776 QBV458776 QBX458776 QLR458776 QLT458776 QVN458776 QVP458776 RFJ458776 RFL458776 RPF458776 RPH458776 RZB458776 RZD458776 SIX458776 SIZ458776 SST458776 SSV458776 TCP458776 TCR458776 TML458776 TMN458776 TWH458776 TWJ458776 UGD458776 UGF458776 UPZ458776 UQB458776 UZV458776 UZX458776 VJR458776 VJT458776 VTN458776 VTP458776 WDJ458776 WDL458776 WNF458776 WNH458776 WXB458776 WXD458776 R524312 T524312 Y524312 AA524312 AF524312 AH524312 AM524312 AO524312 AT524312 AV524312 KP524312 KR524312 UL524312 UN524312 AEH524312 AEJ524312 AOD524312 AOF524312 AXZ524312 AYB524312 BHV524312 BHX524312 BRR524312 BRT524312 CBN524312 CBP524312 CLJ524312 CLL524312 CVF524312 CVH524312 DFB524312 DFD524312 DOX524312 DOZ524312 DYT524312 DYV524312 EIP524312 EIR524312 ESL524312 ESN524312 FCH524312 FCJ524312 FMD524312 FMF524312 FVZ524312 FWB524312 GFV524312 GFX524312 GPR524312 GPT524312 GZN524312 GZP524312 HJJ524312 HJL524312 HTF524312 HTH524312 IDB524312 IDD524312 IMX524312 IMZ524312 IWT524312 IWV524312 JGP524312 JGR524312 JQL524312 JQN524312 KAH524312 KAJ524312 KKD524312 KKF524312 KTZ524312 KUB524312 LDV524312 LDX524312 LNR524312 LNT524312 LXN524312 LXP524312 MHJ524312 MHL524312 MRF524312 MRH524312 NBB524312 NBD524312 NKX524312 NKZ524312 NUT524312 NUV524312 OEP524312 OER524312 OOL524312 OON524312 OYH524312 OYJ524312 PID524312 PIF524312 PRZ524312 PSB524312 QBV524312 QBX524312 QLR524312 QLT524312 QVN524312 QVP524312 RFJ524312 RFL524312 RPF524312 RPH524312 RZB524312 RZD524312 SIX524312 SIZ524312 SST524312 SSV524312 TCP524312 TCR524312 TML524312 TMN524312 TWH524312 TWJ524312 UGD524312 UGF524312 UPZ524312 UQB524312 UZV524312 UZX524312 VJR524312 VJT524312 VTN524312 VTP524312 WDJ524312 WDL524312 WNF524312 WNH524312 WXB524312 WXD524312 R589848 T589848 Y589848 AA589848 AF589848 AH589848 AM589848 AO589848 AT589848 AV589848 KP589848 KR589848 UL589848 UN589848 AEH589848 AEJ589848 AOD589848 AOF589848 AXZ589848 AYB589848 BHV589848 BHX589848 BRR589848 BRT589848 CBN589848 CBP589848 CLJ589848 CLL589848 CVF589848 CVH589848 DFB589848 DFD589848 DOX589848 DOZ589848 DYT589848 DYV589848 EIP589848 EIR589848 ESL589848 ESN589848 FCH589848 FCJ589848 FMD589848 FMF589848 FVZ589848 FWB589848 GFV589848 GFX589848 GPR589848 GPT589848 GZN589848 GZP589848 HJJ589848 HJL589848 HTF589848 HTH589848 IDB589848 IDD589848 IMX589848 IMZ589848 IWT589848 IWV589848 JGP589848 JGR589848 JQL589848 JQN589848 KAH589848 KAJ589848 KKD589848 KKF589848 KTZ589848 KUB589848 LDV589848 LDX589848 LNR589848 LNT589848 LXN589848 LXP589848 MHJ589848 MHL589848 MRF589848 MRH589848 NBB589848 NBD589848 NKX589848 NKZ589848 NUT589848 NUV589848 OEP589848 OER589848 OOL589848 OON589848 OYH589848 OYJ589848 PID589848 PIF589848 PRZ589848 PSB589848 QBV589848 QBX589848 QLR589848 QLT589848 QVN589848 QVP589848 RFJ589848 RFL589848 RPF589848 RPH589848 RZB589848 RZD589848 SIX589848 SIZ589848 SST589848 SSV589848 TCP589848 TCR589848 TML589848 TMN589848 TWH589848 TWJ589848 UGD589848 UGF589848 UPZ589848 UQB589848 UZV589848 UZX589848 VJR589848 VJT589848 VTN589848 VTP589848 WDJ589848 WDL589848 WNF589848 WNH589848 WXB589848 WXD589848 R655384 T655384 Y655384 AA655384 AF655384 AH655384 AM655384 AO655384 AT655384 AV655384 KP655384 KR655384 UL655384 UN655384 AEH655384 AEJ655384 AOD655384 AOF655384 AXZ655384 AYB655384 BHV655384 BHX655384 BRR655384 BRT655384 CBN655384 CBP655384 CLJ655384 CLL655384 CVF655384 CVH655384 DFB655384 DFD655384 DOX655384 DOZ655384 DYT655384 DYV655384 EIP655384 EIR655384 ESL655384 ESN655384 FCH655384 FCJ655384 FMD655384 FMF655384 FVZ655384 FWB655384 GFV655384 GFX655384 GPR655384 GPT655384 GZN655384 GZP655384 HJJ655384 HJL655384 HTF655384 HTH655384 IDB655384 IDD655384 IMX655384 IMZ655384 IWT655384 IWV655384 JGP655384 JGR655384 JQL655384 JQN655384 KAH655384 KAJ655384 KKD655384 KKF655384 KTZ655384 KUB655384 LDV655384 LDX655384 LNR655384 LNT655384 LXN655384 LXP655384 MHJ655384 MHL655384 MRF655384 MRH655384 NBB655384 NBD655384 NKX655384 NKZ655384 NUT655384 NUV655384 OEP655384 OER655384 OOL655384 OON655384 OYH655384 OYJ655384 PID655384 PIF655384 PRZ655384 PSB655384 QBV655384 QBX655384 QLR655384 QLT655384 QVN655384 QVP655384 RFJ655384 RFL655384 RPF655384 RPH655384 RZB655384 RZD655384 SIX655384 SIZ655384 SST655384 SSV655384 TCP655384 TCR655384 TML655384 TMN655384 TWH655384 TWJ655384 UGD655384 UGF655384 UPZ655384 UQB655384 UZV655384 UZX655384 VJR655384 VJT655384 VTN655384 VTP655384 WDJ655384 WDL655384 WNF655384 WNH655384 WXB655384 WXD655384 R720920 T720920 Y720920 AA720920 AF720920 AH720920 AM720920 AO720920 AT720920 AV720920 KP720920 KR720920 UL720920 UN720920 AEH720920 AEJ720920 AOD720920 AOF720920 AXZ720920 AYB720920 BHV720920 BHX720920 BRR720920 BRT720920 CBN720920 CBP720920 CLJ720920 CLL720920 CVF720920 CVH720920 DFB720920 DFD720920 DOX720920 DOZ720920 DYT720920 DYV720920 EIP720920 EIR720920 ESL720920 ESN720920 FCH720920 FCJ720920 FMD720920 FMF720920 FVZ720920 FWB720920 GFV720920 GFX720920 GPR720920 GPT720920 GZN720920 GZP720920 HJJ720920 HJL720920 HTF720920 HTH720920 IDB720920 IDD720920 IMX720920 IMZ720920 IWT720920 IWV720920 JGP720920 JGR720920 JQL720920 JQN720920 KAH720920 KAJ720920 KKD720920 KKF720920 KTZ720920 KUB720920 LDV720920 LDX720920 LNR720920 LNT720920 LXN720920 LXP720920 MHJ720920 MHL720920 MRF720920 MRH720920 NBB720920 NBD720920 NKX720920 NKZ720920 NUT720920 NUV720920 OEP720920 OER720920 OOL720920 OON720920 OYH720920 OYJ720920 PID720920 PIF720920 PRZ720920 PSB720920 QBV720920 QBX720920 QLR720920 QLT720920 QVN720920 QVP720920 RFJ720920 RFL720920 RPF720920 RPH720920 RZB720920 RZD720920 SIX720920 SIZ720920 SST720920 SSV720920 TCP720920 TCR720920 TML720920 TMN720920 TWH720920 TWJ720920 UGD720920 UGF720920 UPZ720920 UQB720920 UZV720920 UZX720920 VJR720920 VJT720920 VTN720920 VTP720920 WDJ720920 WDL720920 WNF720920 WNH720920 WXB720920 WXD720920 R786456 T786456 Y786456 AA786456 AF786456 AH786456 AM786456 AO786456 AT786456 AV786456 KP786456 KR786456 UL786456 UN786456 AEH786456 AEJ786456 AOD786456 AOF786456 AXZ786456 AYB786456 BHV786456 BHX786456 BRR786456 BRT786456 CBN786456 CBP786456 CLJ786456 CLL786456 CVF786456 CVH786456 DFB786456 DFD786456 DOX786456 DOZ786456 DYT786456 DYV786456 EIP786456 EIR786456 ESL786456 ESN786456 FCH786456 FCJ786456 FMD786456 FMF786456 FVZ786456 FWB786456 GFV786456 GFX786456 GPR786456 GPT786456 GZN786456 GZP786456 HJJ786456 HJL786456 HTF786456 HTH786456 IDB786456 IDD786456 IMX786456 IMZ786456 IWT786456 IWV786456 JGP786456 JGR786456 JQL786456 JQN786456 KAH786456 KAJ786456 KKD786456 KKF786456 KTZ786456 KUB786456 LDV786456 LDX786456 LNR786456 LNT786456 LXN786456 LXP786456 MHJ786456 MHL786456 MRF786456 MRH786456 NBB786456 NBD786456 NKX786456 NKZ786456 NUT786456 NUV786456 OEP786456 OER786456 OOL786456 OON786456 OYH786456 OYJ786456 PID786456 PIF786456 PRZ786456 PSB786456 QBV786456 QBX786456 QLR786456 QLT786456 QVN786456 QVP786456 RFJ786456 RFL786456 RPF786456 RPH786456 RZB786456 RZD786456 SIX786456 SIZ786456 SST786456 SSV786456 TCP786456 TCR786456 TML786456 TMN786456 TWH786456 TWJ786456 UGD786456 UGF786456 UPZ786456 UQB786456 UZV786456 UZX786456 VJR786456 VJT786456 VTN786456 VTP786456 WDJ786456 WDL786456 WNF786456 WNH786456 WXB786456 WXD786456 R851992 T851992 Y851992 AA851992 AF851992 AH851992 AM851992 AO851992 AT851992 AV851992 KP851992 KR851992 UL851992 UN851992 AEH851992 AEJ851992 AOD851992 AOF851992 AXZ851992 AYB851992 BHV851992 BHX851992 BRR851992 BRT851992 CBN851992 CBP851992 CLJ851992 CLL851992 CVF851992 CVH851992 DFB851992 DFD851992 DOX851992 DOZ851992 DYT851992 DYV851992 EIP851992 EIR851992 ESL851992 ESN851992 FCH851992 FCJ851992 FMD851992 FMF851992 FVZ851992 FWB851992 GFV851992 GFX851992 GPR851992 GPT851992 GZN851992 GZP851992 HJJ851992 HJL851992 HTF851992 HTH851992 IDB851992 IDD851992 IMX851992 IMZ851992 IWT851992 IWV851992 JGP851992 JGR851992 JQL851992 JQN851992 KAH851992 KAJ851992 KKD851992 KKF851992 KTZ851992 KUB851992 LDV851992 LDX851992 LNR851992 LNT851992 LXN851992 LXP851992 MHJ851992 MHL851992 MRF851992 MRH851992 NBB851992 NBD851992 NKX851992 NKZ851992 NUT851992 NUV851992 OEP851992 OER851992 OOL851992 OON851992 OYH851992 OYJ851992 PID851992 PIF851992 PRZ851992 PSB851992 QBV851992 QBX851992 QLR851992 QLT851992 QVN851992 QVP851992 RFJ851992 RFL851992 RPF851992 RPH851992 RZB851992 RZD851992 SIX851992 SIZ851992 SST851992 SSV851992 TCP851992 TCR851992 TML851992 TMN851992 TWH851992 TWJ851992 UGD851992 UGF851992 UPZ851992 UQB851992 UZV851992 UZX851992 VJR851992 VJT851992 VTN851992 VTP851992 WDJ851992 WDL851992 WNF851992 WNH851992 WXB851992 WXD851992 R917528 T917528 Y917528 AA917528 AF917528 AH917528 AM917528 AO917528 AT917528 AV917528 KP917528 KR917528 UL9175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N917528 AEH917528 AEJ917528 AOD917528 AOF917528 AXZ917528 AYB917528 BHV917528 BHX917528 BRR917528 BRT917528 CBN917528 CBP917528 CLJ917528 CLL917528 CVF917528 CVH917528 DFB917528 DFD917528 DOX917528 DOZ917528 DYT917528 DYV917528 EIP917528 EIR917528 ESL917528 ESN917528 FCH917528 FCJ917528 FMD917528 FMF917528 FVZ917528 FWB917528 GFV917528 GFX917528 GPR917528 GPT917528 GZN917528 GZP917528 HJJ917528 HJL917528 HTF917528 HTH917528 IDB917528 IDD917528 IMX917528 IMZ917528 IWT917528 IWV917528 JGP917528 JGR917528 JQL917528 JQN917528 KAH917528 KAJ917528 KKD917528 KKF917528 KTZ917528 KUB917528 LDV917528 LDX917528 LNR917528 LNT917528 LXN917528 LXP917528 MHJ917528 MHL917528 MRF917528 MRH917528 NBB917528 NBD917528 NKX917528 NKZ917528 NUT917528 NUV917528 OEP917528 OER917528 OOL917528 OON917528 OYH917528 OYJ917528 PID917528 PIF917528 PRZ917528 PSB917528 QBV917528 QBX917528 QLR917528 QLT917528 QVN917528 QVP917528 RFJ917528 RFL917528 RPF917528 RPH917528 RZB917528 RZD917528 SIX917528 SIZ917528 SST917528 SSV917528 TCP917528 TCR917528 TML917528 TMN917528 TWH917528 TWJ917528 UGD917528 UGF917528 UPZ917528 UQB917528 UZV917528 UZX917528 VJR917528 VJT917528 VTN917528 VTP917528 WDJ917528 WDL917528 WNF917528 WNH917528 WXB917528 WXD917528 R983064 T983064 Y983064 AA983064 AF983064 AH983064 AM983064 AO983064 AT983064 AV983064 KP983064 KR983064 UL983064 UN983064 AEH983064 AEJ983064 AOD983064 AOF983064 AXZ983064 AYB983064 BHV983064 BHX983064 BRR983064 BRT983064 CBN983064 CBP983064 CLJ983064 CLL983064 CVF983064 CVH983064 DFB983064 DFD983064 DOX983064 DOZ983064 DYT983064 DYV983064 EIP983064 EIR983064 ESL983064 ESN983064 FCH983064 FCJ983064 FMD983064 FMF983064 FVZ983064 FWB983064 GFV983064 GFX983064 GPR983064 GPT983064 GZN983064 GZP983064 HJJ983064 HJL983064 HTF983064 HTH983064 IDB983064 IDD983064 IMX983064 IMZ983064 IWT983064 IWV983064 JGP983064 JGR983064 JQL983064 JQN983064 KAH983064 KAJ983064 KKD983064 KKF983064 KTZ983064 KUB983064 LDV983064 LDX983064 LNR983064 LNT983064 LXN983064 LXP983064 MHJ983064 MHL983064 MRF983064 MRH983064 NBB983064 NBD983064 NKX983064 NKZ983064 NUT983064 NUV983064 OEP983064 OER983064 OOL983064 OON983064 OYH983064 OYJ983064 PID983064 PIF983064 PRZ983064 PSB983064 QBV983064 QBX983064 QLR983064 QLT983064 QVN983064 QVP983064 RFJ983064 RFL983064 RPF983064 RPH983064 RZB983064 RZD983064 SIX983064 SIZ983064 SST983064 SSV983064 TCP983064 TCR983064 TML983064 TMN983064 TWH983064 TWJ983064 UGD983064 UGF983064 UPZ983064 UQB983064 UZV983064 UZX983064 VJR983064 VJT983064 VTN983064 VTP983064 WDJ983064 WDL983064 WNF983064 WNH983064 WXB983064 WXD983064"/>
    <dataValidation type="list" allowBlank="1" showInputMessage="1" showErrorMessage="1" errorTitle="Ошибка" error="Выберите значение из списка" sqref="M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M28 KK28 UG28 AEC28 ANY28 AXU28 BHQ28 BRM28 CBI28 CLE28 CVA28 DEW28 DOS28 DYO28 EIK28 ESG28 FCC28 FLY28 FVU28 GFQ28 GPM28 GZI28 HJE28 HTA28 ICW28 IMS28 IWO28 JGK28 JQG28 KAC28 KJY28 KTU28 LDQ28 LNM28 LXI28 MHE28 MRA28 NAW28 NKS28 NUO28 OEK28 OOG28 OYC28 PHY28 PRU28 QBQ28 QLM28 QVI28 RFE28 RPA28 RYW28 SIS28 SSO28 TCK28 TMG28 TWC28 UFY28 UPU28 UZQ28 VJM28 VTI28 WDE28 WNA28 WWW28 M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M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M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M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M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M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M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M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M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M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M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M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M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M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formula1>kind_of_heat_transfer</formula1>
    </dataValidation>
    <dataValidation type="list" allowBlank="1" showInputMessage="1" showErrorMessage="1" errorTitle="Ошибка" error="Выберите значение из списка" sqref="M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formula1>kind_of_heat_transfer</formula1>
    </dataValidation>
    <dataValidation type="list" allowBlank="1" showInputMessage="1" prompt="Выберите значение из списка" errorTitle="Ошибка" error="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27:KT27 UI27:UP27 AEE27:AEL27 AOA27:AOH27 AXW27:AYD27 BHS27:BHZ27 BRO27:BRV27 CBK27:CBR27 CLG27:CLN27 CVC27:CVJ27 DEY27:DFF27 DOU27:DPB27 DYQ27:DYX27 EIM27:EIT27 ESI27:ESP27 FCE27:FCL27 FMA27:FMH27 FVW27:FWD27 GFS27:GFZ27 GPO27:GPV27 GZK27:GZR27 HJG27:HJN27 HTC27:HTJ27 ICY27:IDF27 IMU27:INB27 IWQ27:IWX27 JGM27:JGT27 JQI27:JQP27 KAE27:KAL27 KKA27:KKH27 KTW27:KUD27 LDS27:LDZ27 LNO27:LNV27 LXK27:LXR27 MHG27:MHN27 MRC27:MRJ27 NAY27:NBF27 NKU27:NLB27 NUQ27:NUX27 OEM27:OET27 OOI27:OOP27 OYE27:OYL27 PIA27:PIH27 PRW27:PSD27 QBS27:QBZ27 QLO27:QLV27 QVK27:QVR27 RFG27:RFN27 RPC27:RPJ27 RYY27:RZF27 SIU27:SJB27 SSQ27:SSX27 TCM27:TCT27 TMI27:TMP27 TWE27:TWL27 UGA27:UGH27 UPW27:UQD27 UZS27:UZZ27 VJO27:VJV27 VTK27:VTR27 WDG27:WDN27 WNC27:WNJ27 WWY27:WXF27 O65559:AX65559 KM65559:KT65559 UI65559:UP65559 AEE65559:AEL65559 AOA65559:AOH65559 AXW65559:AYD65559 BHS65559:BHZ65559 BRO65559:BRV65559 CBK65559:CBR65559 CLG65559:CLN65559 CVC65559:CVJ65559 DEY65559:DFF65559 DOU65559:DPB65559 DYQ65559:DYX65559 EIM65559:EIT65559 ESI65559:ESP65559 FCE65559:FCL65559 FMA65559:FMH65559 FVW65559:FWD65559 GFS65559:GFZ65559 GPO65559:GPV65559 GZK65559:GZR65559 HJG65559:HJN65559 HTC65559:HTJ65559 ICY65559:IDF65559 IMU65559:INB65559 IWQ65559:IWX65559 JGM65559:JGT65559 JQI65559:JQP65559 KAE65559:KAL65559 KKA65559:KKH65559 KTW65559:KUD65559 LDS65559:LDZ65559 LNO65559:LNV65559 LXK65559:LXR65559 MHG65559:MHN65559 MRC65559:MRJ65559 NAY65559:NBF65559 NKU65559:NLB65559 NUQ65559:NUX65559 OEM65559:OET65559 OOI65559:OOP65559 OYE65559:OYL65559 PIA65559:PIH65559 PRW65559:PSD65559 QBS65559:QBZ65559 QLO65559:QLV65559 QVK65559:QVR65559 RFG65559:RFN65559 RPC65559:RPJ65559 RYY65559:RZF65559 SIU65559:SJB65559 SSQ65559:SSX65559 TCM65559:TCT65559 TMI65559:TMP65559 TWE65559:TWL65559 UGA65559:UGH65559 UPW65559:UQD65559 UZS65559:UZZ65559 VJO65559:VJV65559 VTK65559:VTR65559 WDG65559:WDN65559 WNC65559:WNJ65559 WWY65559:WXF65559 O131095:AX131095 KM131095:KT131095 UI131095:UP131095 AEE131095:AEL131095 AOA131095:AOH131095 AXW131095:AYD131095 BHS131095:BHZ131095 BRO131095:BRV131095 CBK131095:CBR131095 CLG131095:CLN131095 CVC131095:CVJ131095 DEY131095:DFF131095 DOU131095:DPB131095 DYQ131095:DYX131095 EIM131095:EIT131095 ESI131095:ESP131095 FCE131095:FCL131095 FMA131095:FMH131095 FVW131095:FWD131095 GFS131095:GFZ131095 GPO131095:GPV131095 GZK131095:GZR131095 HJG131095:HJN131095 HTC131095:HTJ131095 ICY131095:IDF131095 IMU131095:INB131095 IWQ131095:IWX131095 JGM131095:JGT131095 JQI131095:JQP131095 KAE131095:KAL131095 KKA131095:KKH131095 KTW131095:KUD131095 LDS131095:LDZ131095 LNO131095:LNV131095 LXK131095:LXR131095 MHG131095:MHN131095 MRC131095:MRJ131095 NAY131095:NBF131095 NKU131095:NLB131095 NUQ131095:NUX131095 OEM131095:OET131095 OOI131095:OOP131095 OYE131095:OYL131095 PIA131095:PIH131095 PRW131095:PSD131095 QBS131095:QBZ131095 QLO131095:QLV131095 QVK131095:QVR131095 RFG131095:RFN131095 RPC131095:RPJ131095 RYY131095:RZF131095 SIU131095:SJB131095 SSQ131095:SSX131095 TCM131095:TCT131095 TMI131095:TMP131095 TWE131095:TWL131095 UGA131095:UGH131095 UPW131095:UQD131095 UZS131095:UZZ131095 VJO131095:VJV131095 VTK131095:VTR131095 WDG131095:WDN131095 WNC131095:WNJ131095 WWY131095:WXF131095 O196631:AX196631 KM196631:KT196631 UI196631:UP196631 AEE196631:AEL196631 AOA196631:AOH196631 AXW196631:AYD196631 BHS196631:BHZ196631 BRO196631:BRV196631 CBK196631:CBR196631 CLG196631:CLN196631 CVC196631:CVJ196631 DEY196631:DFF196631 DOU196631:DPB196631 DYQ196631:DYX196631 EIM196631:EIT196631 ESI196631:ESP196631 FCE196631:FCL196631 FMA196631:FMH196631 FVW196631:FWD196631 GFS196631:GFZ196631 GPO196631:GPV196631 GZK196631:GZR196631 HJG196631:HJN196631 HTC196631:HTJ196631 ICY196631:IDF196631 IMU196631:INB196631 IWQ196631:IWX196631 JGM196631:JGT196631 JQI196631:JQP196631 KAE196631:KAL196631 KKA196631:KKH196631 KTW196631:KUD196631 LDS196631:LDZ196631 LNO196631:LNV196631 LXK196631:LXR196631 MHG196631:MHN196631 MRC196631:MRJ196631 NAY196631:NBF196631 NKU196631:NLB196631 NUQ196631:NUX196631 OEM196631:OET196631 OOI196631:OOP196631 OYE196631:OYL196631 PIA196631:PIH196631 PRW196631:PSD196631 QBS196631:QBZ196631 QLO196631:QLV196631 QVK196631:QVR196631 RFG196631:RFN196631 RPC196631:RPJ196631 RYY196631:RZF196631 SIU196631:SJB196631 SSQ196631:SSX196631 TCM196631:TCT196631 TMI196631:TMP196631 TWE196631:TWL196631 UGA196631:UGH196631 UPW196631:UQD196631 UZS196631:UZZ196631 VJO196631:VJV196631 VTK196631:VTR196631 WDG196631:WDN196631 WNC196631:WNJ196631 WWY196631:WXF196631 O262167:AX262167 KM262167:KT262167 UI262167:UP262167 AEE262167:AEL262167 AOA262167:AOH262167 AXW262167:AYD262167 BHS262167:BHZ262167 BRO262167:BRV262167 CBK262167:CBR262167 CLG262167:CLN262167 CVC262167:CVJ262167 DEY262167:DFF262167 DOU262167:DPB262167 DYQ262167:DYX262167 EIM262167:EIT262167 ESI262167:ESP262167 FCE262167:FCL262167 FMA262167:FMH262167 FVW262167:FWD262167 GFS262167:GFZ262167 GPO262167:GPV262167 GZK262167:GZR262167 HJG262167:HJN262167 HTC262167:HTJ262167 ICY262167:IDF262167 IMU262167:INB262167 IWQ262167:IWX262167 JGM262167:JGT262167 JQI262167:JQP262167 KAE262167:KAL262167 KKA262167:KKH262167 KTW262167:KUD262167 LDS262167:LDZ262167 LNO262167:LNV262167 LXK262167:LXR262167 MHG262167:MHN262167 MRC262167:MRJ262167 NAY262167:NBF262167 NKU262167:NLB262167 NUQ262167:NUX262167 OEM262167:OET262167 OOI262167:OOP262167 OYE262167:OYL262167 PIA262167:PIH262167 PRW262167:PSD262167 QBS262167:QBZ262167 QLO262167:QLV262167 QVK262167:QVR262167 RFG262167:RFN262167 RPC262167:RPJ262167 RYY262167:RZF262167 SIU262167:SJB262167 SSQ262167:SSX262167 TCM262167:TCT262167 TMI262167:TMP262167 TWE262167:TWL262167 UGA262167:UGH262167 UPW262167:UQD262167 UZS262167:UZZ262167 VJO262167:VJV262167 VTK262167:VTR262167 WDG262167:WDN262167 WNC262167:WNJ262167 WWY262167:WXF262167 O327703:AX327703 KM327703:KT327703 UI327703:UP327703 AEE327703:AEL327703 AOA327703:AOH327703 AXW327703:AYD327703 BHS327703:BHZ327703 BRO327703:BRV327703 CBK327703:CBR327703 CLG327703:CLN327703 CVC327703:CVJ327703 DEY327703:DFF327703 DOU327703:DPB327703 DYQ327703:DYX327703 EIM327703:EIT327703 ESI327703:ESP327703 FCE327703:FCL327703 FMA327703:FMH327703 FVW327703:FWD327703 GFS327703:GFZ327703 GPO327703:GPV327703 GZK327703:GZR327703 HJG327703:HJN327703 HTC327703:HTJ327703 ICY327703:IDF327703 IMU327703:INB327703 IWQ327703:IWX327703 JGM327703:JGT327703 JQI327703:JQP327703 KAE327703:KAL327703 KKA327703:KKH327703 KTW327703:KUD327703 LDS327703:LDZ327703 LNO327703:LNV327703 LXK327703:LXR327703 MHG327703:MHN327703 MRC327703:MRJ327703 NAY327703:NBF327703 NKU327703:NLB327703 NUQ327703:NUX327703 OEM327703:OET327703 OOI327703:OOP327703 OYE327703:OYL327703 PIA327703:PIH327703 PRW327703:PSD327703 QBS327703:QBZ327703 QLO327703:QLV327703 QVK327703:QVR327703 RFG327703:RFN327703 RPC327703:RPJ327703 RYY327703:RZF327703 SIU327703:SJB327703 SSQ327703:SSX327703 TCM327703:TCT327703 TMI327703:TMP327703 TWE327703:TWL327703 UGA327703:UGH327703 UPW327703:UQD327703 UZS327703:UZZ327703 VJO327703:VJV327703 VTK327703:VTR327703 WDG327703:WDN327703 WNC327703:WNJ327703 WWY327703:WXF327703 O393239:AX393239 KM393239:KT393239 UI393239:UP393239 AEE393239:AEL393239 AOA393239:AOH393239 AXW393239:AYD393239 BHS393239:BHZ393239 BRO393239:BRV393239 CBK393239:CBR393239 CLG393239:CLN393239 CVC393239:CVJ393239 DEY393239:DFF393239 DOU393239:DPB393239 DYQ393239:DYX393239 EIM393239:EIT393239 ESI393239:ESP393239 FCE393239:FCL393239 FMA393239:FMH393239 FVW393239:FWD393239 GFS393239:GFZ393239 GPO393239:GPV393239 GZK393239:GZR393239 HJG393239:HJN393239 HTC393239:HTJ393239 ICY393239:IDF393239 IMU393239:INB393239 IWQ393239:IWX393239 JGM393239:JGT393239 JQI393239:JQP393239 KAE393239:KAL393239 KKA393239:KKH393239 KTW393239:KUD393239 LDS393239:LDZ393239 LNO393239:LNV393239 LXK393239:LXR393239 MHG393239:MHN393239 MRC393239:MRJ393239 NAY393239:NBF393239 NKU393239:NLB393239 NUQ393239:NUX393239 OEM393239:OET393239 OOI393239:OOP393239 OYE393239:OYL393239 PIA393239:PIH393239 PRW393239:PSD393239 QBS393239:QBZ393239 QLO393239:QLV393239 QVK393239:QVR393239 RFG393239:RFN393239 RPC393239:RPJ393239 RYY393239:RZF393239 SIU393239:SJB393239 SSQ393239:SSX393239 TCM393239:TCT393239 TMI393239:TMP393239 TWE393239:TWL393239 UGA393239:UGH393239 UPW393239:UQD393239 UZS393239:UZZ393239 VJO393239:VJV393239 VTK393239:VTR393239 WDG393239:WDN393239 WNC393239:WNJ393239 WWY393239:WXF393239 O458775:AX458775 KM458775:KT458775 UI458775:UP458775 AEE458775:AEL458775 AOA458775:AOH458775 AXW458775:AYD458775 BHS458775:BHZ458775 BRO458775:BRV458775 CBK458775:CBR458775 CLG458775:CLN458775 CVC458775:CVJ458775 DEY458775:DFF458775 DOU458775:DPB458775 DYQ458775:DYX458775 EIM458775:EIT458775 ESI458775:ESP458775 FCE458775:FCL458775 FMA458775:FMH458775 FVW458775:FWD458775 GFS458775:GFZ458775 GPO458775:GPV458775 GZK458775:GZR458775 HJG458775:HJN458775 HTC458775:HTJ458775 ICY458775:IDF458775 IMU458775:INB458775 IWQ458775:IWX458775 JGM458775:JGT458775 JQI458775:JQP458775 KAE458775:KAL458775 KKA458775:KKH458775 KTW458775:KUD458775 LDS458775:LDZ458775 LNO458775:LNV458775 LXK458775:LXR458775 MHG458775:MHN458775 MRC458775:MRJ458775 NAY458775:NBF458775 NKU458775:NLB458775 NUQ458775:NUX458775 OEM458775:OET458775 OOI458775:OOP458775 OYE458775:OYL458775 PIA458775:PIH458775 PRW458775:PSD458775 QBS458775:QBZ458775 QLO458775:QLV458775 QVK458775:QVR458775 RFG458775:RFN458775 RPC458775:RPJ458775 RYY458775:RZF458775 SIU458775:SJB458775 SSQ458775:SSX458775 TCM458775:TCT458775 TMI458775:TMP458775 TWE458775:TWL458775 UGA458775:UGH458775 UPW458775:UQD458775 UZS458775:UZZ458775 VJO458775:VJV458775 VTK458775:VTR458775 WDG458775:WDN458775 WNC458775:WNJ458775 WWY458775:WXF458775 O524311:AX524311 KM524311:KT524311 UI524311:UP524311 AEE524311:AEL524311 AOA524311:AOH524311 AXW524311:AYD524311 BHS524311:BHZ524311 BRO524311:BRV524311 CBK524311:CBR524311 CLG524311:CLN524311 CVC524311:CVJ524311 DEY524311:DFF524311 DOU524311:DPB524311 DYQ524311:DYX524311 EIM524311:EIT524311 ESI524311:ESP524311 FCE524311:FCL524311 FMA524311:FMH524311 FVW524311:FWD524311 GFS524311:GFZ524311 GPO524311:GPV524311 GZK524311:GZR524311 HJG524311:HJN524311 HTC524311:HTJ524311 ICY524311:IDF524311 IMU524311:INB524311 IWQ524311:IWX524311 JGM524311:JGT524311 JQI524311:JQP524311 KAE524311:KAL524311 KKA524311:KKH524311 KTW524311:KUD524311 LDS524311:LDZ524311 LNO524311:LNV524311 LXK524311:LXR524311 MHG524311:MHN524311 MRC524311:MRJ524311 NAY524311:NBF524311 NKU524311:NLB524311 NUQ524311:NUX524311 OEM524311:OET524311 OOI524311:OOP524311 OYE524311:OYL524311 PIA524311:PIH524311 PRW524311:PSD524311 QBS524311:QBZ524311 QLO524311:QLV524311 QVK524311:QVR524311 RFG524311:RFN524311 RPC524311:RPJ524311 RYY524311:RZF524311 SIU524311:SJB524311 SSQ524311:SSX524311 TCM524311:TCT524311 TMI524311:TMP524311 TWE524311:TWL524311 UGA524311:UGH524311 UPW524311:UQD524311 UZS524311:UZZ524311 VJO524311:VJV524311 VTK524311:VTR524311 WDG524311:WDN524311 WNC524311:WNJ524311 WWY524311:WXF524311 O589847:AX589847 KM589847:KT589847 UI589847:UP589847 AEE589847:AEL589847 AOA589847:AOH589847 AXW589847:AYD589847 BHS589847:BHZ589847 BRO589847:BRV589847 CBK589847:CBR589847 CLG589847:CLN589847 CVC589847:CVJ589847 DEY589847:DFF589847 DOU589847:DPB589847 DYQ589847:DYX589847 EIM589847:EIT589847 ESI589847:ESP589847 FCE589847:FCL589847 FMA589847:FMH589847 FVW589847:FWD589847 GFS589847:GFZ589847 GPO589847:GPV589847 GZK589847:GZR589847 HJG589847:HJN589847 HTC589847:HTJ589847 ICY589847:IDF589847 IMU589847:INB589847 IWQ589847:IWX589847 JGM589847:JGT589847 JQI589847:JQP589847 KAE589847:KAL589847 KKA589847:KKH589847 KTW589847:KUD589847 LDS589847:LDZ589847 LNO589847:LNV589847 LXK589847:LXR589847 MHG589847:MHN589847 MRC589847:MRJ589847 NAY589847:NBF589847 NKU589847:NLB589847 NUQ589847:NUX589847 OEM589847:OET589847 OOI589847:OOP589847 OYE589847:OYL589847 PIA589847:PIH589847 PRW589847:PSD589847 QBS589847:QBZ589847 QLO589847:QLV589847 QVK589847:QVR589847 RFG589847:RFN589847 RPC589847:RPJ589847 RYY589847:RZF589847 SIU589847:SJB589847 SSQ589847:SSX589847 TCM589847:TCT589847 TMI589847:TMP589847 TWE589847:TWL589847 UGA589847:UGH589847 UPW589847:UQD589847 UZS589847:UZZ589847 VJO589847:VJV589847 VTK589847:VTR589847 WDG589847:WDN589847 WNC589847:WNJ589847 WWY589847:WXF589847 O655383:AX655383 KM655383:KT655383 UI655383:UP655383 AEE655383:AEL655383 AOA655383:AOH655383 AXW655383:AYD655383 BHS655383:BHZ655383 BRO655383:BRV655383 CBK655383:CBR655383 CLG655383:CLN655383 CVC655383:CVJ655383 DEY655383:DFF655383 DOU655383:DPB655383 DYQ655383:DYX655383 EIM655383:EIT655383 ESI655383:ESP655383 FCE655383:FCL655383 FMA655383:FMH655383 FVW655383:FWD655383 GFS655383:GFZ655383 GPO655383:GPV655383 GZK655383:GZR655383 HJG655383:HJN655383 HTC655383:HTJ655383 ICY655383:IDF655383 IMU655383:INB655383 IWQ655383:IWX655383 JGM655383:JGT655383 JQI655383:JQP655383 KAE655383:KAL655383 KKA655383:KKH655383 KTW655383:KUD655383 LDS655383:LDZ655383 LNO655383:LNV655383 LXK655383:LXR655383 MHG655383:MHN655383 MRC655383:MRJ655383 NAY655383:NBF655383 NKU655383:NLB655383 NUQ655383:NUX655383 OEM655383:OET655383 OOI655383:OOP655383 OYE655383:OYL655383 PIA655383:PIH655383 PRW655383:PSD655383 QBS655383:QBZ655383 QLO655383:QLV655383 QVK655383:QVR655383 RFG655383:RFN655383 RPC655383:RPJ655383 RYY655383:RZF655383 SIU655383:SJB655383 SSQ655383:SSX655383 TCM655383:TCT655383 TMI655383:TMP655383 TWE655383:TWL655383 UGA655383:UGH655383 UPW655383:UQD655383 UZS655383:UZZ655383 VJO655383:VJV655383 VTK655383:VTR655383 WDG655383:WDN655383 WNC655383:WNJ655383 WWY655383:WXF655383 O720919:AX720919 KM720919:KT720919 UI720919:UP720919 AEE720919:AEL720919 AOA720919:AOH720919 AXW720919:AYD720919 BHS720919:BHZ720919 BRO720919:BRV720919 CBK720919:CBR720919 CLG720919:CLN720919 CVC720919:CVJ720919 DEY720919:DFF720919 DOU720919:DPB720919 DYQ720919:DYX720919 EIM720919:EIT720919 ESI720919:ESP720919 FCE720919:FCL720919 FMA720919:FMH720919 FVW720919:FWD720919 GFS720919:GFZ720919 GPO720919:GPV720919 GZK720919:GZR720919 HJG720919:HJN720919 HTC720919:HTJ720919 ICY720919:IDF720919 IMU720919:INB720919 IWQ720919:IWX720919 JGM720919:JGT720919 JQI720919:JQP720919 KAE720919:KAL720919 KKA720919:KKH720919 KTW720919:KUD720919 LDS720919:LDZ720919 LNO720919:LNV720919 LXK720919:LXR720919 MHG720919:MHN720919 MRC720919:MRJ720919 NAY720919:NBF720919 NKU720919:NLB720919 NUQ720919:NUX720919 OEM720919:OET720919 OOI720919:OOP720919 OYE720919:OYL720919 PIA720919:PIH720919 PRW720919:PSD720919 QBS720919:QBZ720919 QLO720919:QLV720919 QVK720919:QVR720919 RFG720919:RFN720919 RPC720919:RPJ720919 RYY720919:RZF720919 SIU720919:SJB720919 SSQ720919:SSX720919 TCM720919:TCT720919 TMI720919:TMP720919 TWE720919:TWL720919 UGA720919:UGH720919 UPW720919:UQD720919 UZS720919:UZZ720919 VJO720919:VJV720919 VTK720919:VTR720919 WDG720919:WDN720919 WNC720919:WNJ720919 WWY720919:WXF720919 O786455:AX786455 KM786455:KT786455 UI786455:UP786455 AEE786455:AEL786455 AOA786455:AOH786455 AXW786455:AYD786455 BHS786455:BHZ786455 BRO786455:BRV786455 CBK786455:CBR786455 CLG786455:CLN786455 CVC786455:CVJ786455 DEY786455:DFF786455 DOU786455:DPB786455 DYQ786455:DYX786455 EIM786455:EIT786455 ESI786455:ESP786455 FCE786455:FCL786455 FMA786455:FMH786455 FVW786455:FWD786455 GFS786455:GFZ786455 GPO786455:GPV786455 GZK786455:GZR786455 HJG786455:HJN786455 HTC786455:HTJ786455 ICY786455:IDF786455 IMU786455:INB786455 IWQ786455:IWX786455 JGM786455:JGT786455 JQI786455:JQP786455 KAE786455:KAL786455 KKA786455:KKH786455 KTW786455:KUD786455 LDS786455:LDZ786455 LNO786455:LNV786455 LXK786455:LXR786455 MHG786455:MHN786455 MRC786455:MRJ786455 NAY786455:NBF786455 NKU786455:NLB786455 NUQ786455:NUX786455 OEM786455:OET786455 OOI786455:OOP786455 OYE786455:OYL786455 PIA786455:PIH786455 PRW786455:PSD786455 QBS786455:QBZ786455 QLO786455:QLV786455 QVK786455:QVR786455 RFG786455:RFN786455 RPC786455:RPJ786455 RYY786455:RZF786455 SIU786455:SJB786455 SSQ786455:SSX786455 TCM786455:TCT786455 TMI786455:TMP786455 TWE786455:TWL786455 UGA786455:UGH786455 UPW786455:UQD786455 UZS786455:UZZ786455 VJO786455:VJV786455 VTK786455:VTR786455 WDG786455:WDN786455 WNC786455:WNJ786455 WWY786455:WXF786455 O851991:AX851991 KM851991:KT851991 UI851991:UP851991 AEE851991:AEL851991 AOA851991:AOH851991 AXW851991:AYD851991 BHS851991:BHZ851991 BRO851991:BRV851991 CBK851991:CBR851991 CLG851991:CLN851991 CVC851991:CVJ851991 DEY851991:DFF851991 DOU851991:DPB851991 DYQ851991:DYX851991 EIM851991:EIT851991 ESI851991:ESP851991 FCE851991:FCL851991 FMA851991:FMH851991 FVW851991:FWD851991 GFS851991:GFZ851991 GPO851991:GPV851991 GZK851991:GZR851991 HJG851991:HJN851991 HTC851991:HTJ851991 ICY851991:IDF851991 IMU851991:INB851991 IWQ851991:IWX851991 JGM851991:JGT851991 JQI851991:JQP851991 KAE851991:KAL851991 KKA851991:KKH851991 KTW851991:KUD851991 LDS851991:LDZ851991 LNO851991:LNV851991 LXK851991:LXR851991 MHG851991:MHN851991 MRC851991:MRJ851991 NAY851991:NBF851991 NKU851991:NLB851991 NUQ851991:NUX851991 OEM851991:OET851991 OOI851991:OOP851991 OYE851991:OYL851991 PIA851991:PIH851991 PRW851991:PSD851991 QBS851991:QBZ851991 QLO851991:QLV851991 QVK851991:QVR851991 RFG851991:RFN851991 RPC851991:RPJ851991 RYY851991:RZF851991 SIU851991:SJB851991 SSQ851991:SSX851991 TCM851991:TCT851991 TMI851991:TMP851991 TWE851991:TWL851991 UGA851991:UGH851991 UPW851991:UQD851991 UZS851991:UZZ851991 VJO851991:VJV851991 VTK851991:VTR851991 WDG851991:WDN851991 WNC851991:WNJ851991 WWY851991:WXF851991 O917527:AX917527 KM917527:KT917527 UI917527:UP917527 AEE917527:AEL917527 AOA917527:AOH917527 AXW917527:AYD917527 BHS917527:BHZ917527 BRO917527:BRV917527 CBK917527:CBR917527 CLG917527:CLN917527 CVC917527:CVJ917527 DEY917527:DFF917527 DOU917527:DPB917527 DYQ917527:DYX917527 EIM917527:EIT917527 ESI917527:ESP917527 FCE917527:FCL917527 FMA917527:FMH917527 FVW917527:FWD917527 GFS917527:GFZ917527 GPO917527:GPV917527 GZK917527:GZR917527 HJG917527:HJN917527 HTC917527:HTJ917527 ICY917527:IDF917527 IMU917527:INB917527 IWQ917527:IWX917527 JGM917527:JGT917527 JQI917527:JQP917527 KAE917527:KAL917527 KKA917527:KKH917527 KTW917527:KUD917527 LDS917527:LDZ917527 LNO917527:LNV917527 LXK917527:LXR917527 MHG917527:MHN917527 MRC917527:MRJ917527 NAY917527:NBF917527 NKU917527:NLB917527 NUQ917527:NUX917527 OEM917527:OET917527 OOI917527:OOP917527 OYE917527:OYL917527 PIA917527:PIH917527 PRW917527:PSD917527 QBS917527:QBZ917527 QLO917527:QLV917527 QVK917527:QVR917527 RFG917527:RFN917527 RPC917527:RPJ917527 RYY917527:RZF917527 SIU917527:SJB917527 SSQ917527:SSX917527 TCM917527:TCT917527 TMI917527:TMP917527 TWE917527:TWL917527 UGA917527:UGH917527 UPW917527:UQD917527 UZS917527:UZZ917527 VJO917527:VJV917527 VTK917527:VTR917527 WDG917527:WDN917527 WNC917527:WNJ917527 WWY917527:WXF917527 O983063:AX983063 KM983063:KT983063">
      <formula1>kind_of_cons</formula1>
    </dataValidation>
    <dataValidation type="list" allowBlank="1" showInputMessage="1" prompt="Выберите значение из списка" errorTitle="Ошибка" error="Выберите значение из списка" sqref="UI983063:UP983063 AEE983063:AEL983063 AOA983063:AOH983063 AXW983063:AYD983063 BHS983063:BHZ983063 BRO983063:BRV983063 CBK983063:CBR983063 CLG983063:CLN983063 CVC983063:CVJ983063 DEY983063:DFF983063 DOU983063:DPB983063 DYQ983063:DYX983063 EIM983063:EIT983063 ESI983063:ESP983063 FCE983063:FCL983063 FMA983063:FMH983063 FVW983063:FWD983063 GFS983063:GFZ983063 GPO983063:GPV983063 GZK983063:GZR983063 HJG983063:HJN983063 HTC983063:HTJ983063 ICY983063:IDF983063 IMU983063:INB983063 IWQ983063:IWX983063 JGM983063:JGT983063 JQI983063:JQP983063 KAE983063:KAL983063 KKA983063:KKH983063 KTW983063:KUD983063 LDS983063:LDZ983063 LNO983063:LNV983063 LXK983063:LXR983063 MHG983063:MHN983063 MRC983063:MRJ983063 NAY983063:NBF983063 NKU983063:NLB983063 NUQ983063:NUX983063 OEM983063:OET983063 OOI983063:OOP983063 OYE983063:OYL983063 PIA983063:PIH983063 PRW983063:PSD983063 QBS983063:QBZ983063 QLO983063:QLV983063 QVK983063:QVR983063 RFG983063:RFN983063 RPC983063:RPJ983063 RYY983063:RZF983063 SIU983063:SJB983063 SSQ983063:SSX983063 TCM983063:TCT983063 TMI983063:TMP983063 TWE983063:TWL983063 UGA983063:UGH983063 UPW983063:UQD983063 UZS983063:UZZ983063 VJO983063:VJV983063 VTK983063:VTR983063 WDG983063:WDN983063 WNC983063:WNJ983063 WWY983063:WXF983063">
      <formula1>kind_of_cons</formula1>
    </dataValidation>
    <dataValidation type="textLength" operator="lessThanOrEqual" allowBlank="1" showInputMessage="1" showErrorMessage="1" errorTitle="Ошибка" error="Допускается ввод не более 900 символов!" sqref="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KU27:KU29 UQ27:UQ29 AEM27:AEM29 AOI27:AOI29 AYE27:AYE29 BIA27:BIA29 BRW27:BRW29 CBS27:CBS29 CLO27:CLO29 CVK27:CVK29 DFG27:DFG29 DPC27:DPC29 DYY27:DYY29 EIU27:EIU29 ESQ27:ESQ29 FCM27:FCM29 FMI27:FMI29 FWE27:FWE29 GGA27:GGA29 GPW27:GPW29 GZS27:GZS29 HJO27:HJO29 HTK27:HTK29 IDG27:IDG29 INC27:INC29 IWY27:IWY29 JGU27:JGU29 JQQ27:JQQ29 KAM27:KAM29 KKI27:KKI29 KUE27:KUE29 LEA27:LEA29 LNW27:LNW29 LXS27:LXS29 MHO27:MHO29 MRK27:MRK29 NBG27:NBG29 NLC27:NLC29 NUY27:NUY29 OEU27:OEU29 OOQ27:OOQ29 OYM27:OYM29 PII27:PII29 PSE27:PSE29 QCA27:QCA29 QLW27:QLW29 QVS27:QVS29 RFO27:RFO29 RPK27:RPK29 RZG27:RZG29 SJC27:SJC29 SSY27:SSY29 TCU27:TCU29 TMQ27:TMQ29 TWM27:TWM29 UGI27:UGI29 UQE27:UQE29 VAA27:VAA29 VJW27:VJW29 VTS27:VTS29 WDO27:WDO29 WNK27:WNK29 WXG27:WXG29 AY65554:AY65561 KU65554:KU65561 UQ65554:UQ65561 AEM65554:AEM65561 AOI65554:AOI65561 AYE65554:AYE65561 BIA65554:BIA65561 BRW65554:BRW65561 CBS65554:CBS65561 CLO65554:CLO65561 CVK65554:CVK65561 DFG65554:DFG65561 DPC65554:DPC65561 DYY65554:DYY65561 EIU65554:EIU65561 ESQ65554:ESQ65561 FCM65554:FCM65561 FMI65554:FMI65561 FWE65554:FWE65561 GGA65554:GGA65561 GPW65554:GPW65561 GZS65554:GZS65561 HJO65554:HJO65561 HTK65554:HTK65561 IDG65554:IDG65561 INC65554:INC65561 IWY65554:IWY65561 JGU65554:JGU65561 JQQ65554:JQQ65561 KAM65554:KAM65561 KKI65554:KKI65561 KUE65554:KUE65561 LEA65554:LEA65561 LNW65554:LNW65561 LXS65554:LXS65561 MHO65554:MHO65561 MRK65554:MRK65561 NBG65554:NBG65561 NLC65554:NLC65561 NUY65554:NUY65561 OEU65554:OEU65561 OOQ65554:OOQ65561 OYM65554:OYM65561 PII65554:PII65561 PSE65554:PSE65561 QCA65554:QCA65561 QLW65554:QLW65561 QVS65554:QVS65561 RFO65554:RFO65561 RPK65554:RPK65561 RZG65554:RZG65561 SJC65554:SJC65561 SSY65554:SSY65561 TCU65554:TCU65561 TMQ65554:TMQ65561 TWM65554:TWM65561 UGI65554:UGI65561 UQE65554:UQE65561 VAA65554:VAA65561 VJW65554:VJW65561 VTS65554:VTS65561 WDO65554:WDO65561 WNK65554:WNK65561 WXG65554:WXG65561 AY131090:AY131097 KU131090:KU131097 UQ131090:UQ131097 AEM131090:AEM131097 AOI131090:AOI131097 AYE131090:AYE131097 BIA131090:BIA131097 BRW131090:BRW131097 CBS131090:CBS131097 CLO131090:CLO131097 CVK131090:CVK131097 DFG131090:DFG131097 DPC131090:DPC131097 DYY131090:DYY131097 EIU131090:EIU131097 ESQ131090:ESQ131097 FCM131090:FCM131097 FMI131090:FMI131097 FWE131090:FWE131097 GGA131090:GGA131097 GPW131090:GPW131097 GZS131090:GZS131097 HJO131090:HJO131097 HTK131090:HTK131097 IDG131090:IDG131097 INC131090:INC131097 IWY131090:IWY131097 JGU131090:JGU131097 JQQ131090:JQQ131097 KAM131090:KAM131097 KKI131090:KKI131097 KUE131090:KUE131097 LEA131090:LEA131097 LNW131090:LNW131097 LXS131090:LXS131097 MHO131090:MHO131097 MRK131090:MRK131097 NBG131090:NBG131097 NLC131090:NLC131097 NUY131090:NUY131097 OEU131090:OEU131097 OOQ131090:OOQ131097 OYM131090:OYM131097 PII131090:PII131097 PSE131090:PSE131097 QCA131090:QCA131097 QLW131090:QLW131097 QVS131090:QVS131097 RFO131090:RFO131097 RPK131090:RPK131097 RZG131090:RZG131097 SJC131090:SJC131097 SSY131090:SSY131097 TCU131090:TCU131097 TMQ131090:TMQ131097 TWM131090:TWM131097 UGI131090:UGI131097 UQE131090:UQE131097 VAA131090:VAA131097 VJW131090:VJW131097 VTS131090:VTS131097 WDO131090:WDO131097 WNK131090:WNK131097 WXG131090:WXG131097 AY196626:AY196633 KU196626:KU196633 UQ196626:UQ196633 AEM196626:AEM196633 AOI196626:AOI196633 AYE196626:AYE196633 BIA196626:BIA196633 BRW196626:BRW196633 CBS196626:CBS196633 CLO196626:CLO196633 CVK196626:CVK196633 DFG196626:DFG196633 DPC196626:DPC196633 DYY196626:DYY196633 EIU196626:EIU196633 ESQ196626:ESQ196633 FCM196626:FCM196633 FMI196626:FMI196633 FWE196626:FWE196633 GGA196626:GGA196633 GPW196626:GPW196633 GZS196626:GZS196633 HJO196626:HJO196633 HTK196626:HTK196633 IDG196626:IDG196633 INC196626:INC196633 IWY196626:IWY196633 JGU196626:JGU196633 JQQ196626:JQQ196633 KAM196626:KAM196633 KKI196626:KKI196633 KUE196626:KUE196633 LEA196626:LEA196633 LNW196626:LNW196633 LXS196626:LXS196633 MHO196626:MHO196633 MRK196626:MRK196633 NBG196626:NBG196633 NLC196626:NLC196633 NUY196626:NUY196633 OEU196626:OEU196633 OOQ196626:OOQ196633 OYM196626:OYM196633 PII196626:PII196633 PSE196626:PSE196633 QCA196626:QCA196633 QLW196626:QLW196633 QVS196626:QVS196633 RFO196626:RFO196633 RPK196626:RPK196633 RZG196626:RZG196633 SJC196626:SJC196633 SSY196626:SSY196633 TCU196626:TCU196633 TMQ196626:TMQ196633 TWM196626:TWM196633 UGI196626:UGI196633 UQE196626:UQE196633 VAA196626:VAA196633 VJW196626:VJW196633 VTS196626:VTS196633 WDO196626:WDO196633 WNK196626:WNK196633 WXG196626:WXG196633 AY262162:AY262169 KU262162:KU262169 UQ262162:UQ262169 AEM262162:AEM262169 AOI262162:AOI262169 AYE262162:AYE262169 BIA262162:BIA262169 BRW262162:BRW262169 CBS262162:CBS262169 CLO262162:CLO262169 CVK262162:CVK262169 DFG262162:DFG262169 DPC262162:DPC262169 DYY262162:DYY262169 EIU262162:EIU262169 ESQ262162:ESQ262169 FCM262162:FCM262169 FMI262162:FMI262169 FWE262162:FWE262169 GGA262162:GGA262169 GPW262162:GPW262169 GZS262162:GZS262169 HJO262162:HJO262169 HTK262162:HTK262169 IDG262162:IDG262169 INC262162:INC262169 IWY262162:IWY262169 JGU262162:JGU262169 JQQ262162:JQQ262169 KAM262162:KAM262169 KKI262162:KKI262169 KUE262162:KUE262169 LEA262162:LEA262169 LNW262162:LNW262169 LXS262162:LXS262169 MHO262162:MHO262169 MRK262162:MRK262169 NBG262162:NBG262169 NLC262162:NLC262169 NUY262162:NUY262169 OEU262162:OEU262169 OOQ262162:OOQ262169 OYM262162:OYM262169 PII262162:PII262169 PSE262162:PSE262169 QCA262162:QCA262169 QLW262162:QLW262169 QVS262162:QVS262169 RFO262162:RFO262169 RPK262162:RPK262169 RZG262162:RZG262169 SJC262162:SJC262169 SSY262162:SSY262169 TCU262162:TCU262169 TMQ262162:TMQ262169 TWM262162:TWM262169 UGI262162:UGI262169 UQE262162:UQE262169 VAA262162:VAA262169 VJW262162:VJW262169 VTS262162:VTS262169 WDO262162:WDO262169 WNK262162:WNK262169 WXG262162:WXG262169 AY327698:AY327705 KU327698:KU327705 UQ327698:UQ327705 AEM327698:AEM327705 AOI327698:AOI327705 AYE327698:AYE327705 BIA327698:BIA327705 BRW327698:BRW327705 CBS327698:CBS327705 CLO327698:CLO327705 CVK327698:CVK327705 DFG327698:DFG327705 DPC327698:DPC327705 DYY327698:DYY327705 EIU327698:EIU327705 ESQ327698:ESQ327705 FCM327698:FCM327705 FMI327698:FMI327705 FWE327698:FWE327705 GGA327698:GGA327705 GPW327698:GPW327705 GZS327698:GZS327705 HJO327698:HJO327705 HTK327698:HTK327705 IDG327698:IDG327705 INC327698:INC327705 IWY327698:IWY327705 JGU327698:JGU327705 JQQ327698:JQQ327705 KAM327698:KAM327705 KKI327698:KKI327705 KUE327698:KUE327705 LEA327698:LEA327705 LNW327698:LNW327705 LXS327698:LXS327705 MHO327698:MHO327705 MRK327698:MRK327705 NBG327698:NBG327705 NLC327698:NLC327705 NUY327698:NUY327705 OEU327698:OEU327705 OOQ327698:OOQ327705 OYM327698:OYM327705 PII327698:PII327705 PSE327698:PSE327705 QCA327698:QCA327705 QLW327698:QLW327705 QVS327698:QVS327705 RFO327698:RFO327705 RPK327698:RPK327705 RZG327698:RZG327705 SJC327698:SJC327705 SSY327698:SSY327705 TCU327698:TCU327705 TMQ327698:TMQ327705 TWM327698:TWM327705 UGI327698:UGI327705 UQE327698:UQE327705 VAA327698:VAA327705 VJW327698:VJW327705 VTS327698:VTS327705 WDO327698:WDO327705 WNK327698:WNK327705 WXG327698:WXG327705 AY393234:AY393241 KU393234:KU393241 UQ393234:UQ393241 AEM393234:AEM393241 AOI393234:AOI393241 AYE393234:AYE393241 BIA393234:BIA393241 BRW393234:BRW393241 CBS393234:CBS393241 CLO393234:CLO393241 CVK393234:CVK393241 DFG393234:DFG393241 DPC393234:DPC393241 DYY393234:DYY393241 EIU393234:EIU393241 ESQ393234:ESQ393241 FCM393234:FCM393241 FMI393234:FMI393241 FWE393234:FWE393241 GGA393234:GGA393241 GPW393234:GPW393241 GZS393234:GZS393241 HJO393234:HJO393241 HTK393234:HTK393241 IDG393234:IDG393241 INC393234:INC393241 IWY393234:IWY393241 JGU393234:JGU393241 JQQ393234:JQQ393241 KAM393234:KAM393241 KKI393234:KKI393241 KUE393234:KUE393241 LEA393234:LEA393241 LNW393234:LNW393241 LXS393234:LXS393241 MHO393234:MHO393241 MRK393234:MRK393241 NBG393234:NBG393241 NLC393234:NLC393241 NUY393234:NUY393241 OEU393234:OEU393241 OOQ393234:OOQ393241 OYM393234:OYM393241 PII393234:PII393241 PSE393234:PSE393241 QCA393234:QCA393241 QLW393234:QLW393241 QVS393234:QVS393241 RFO393234:RFO393241 RPK393234:RPK393241 RZG393234:RZG393241 SJC393234:SJC393241 SSY393234:SSY393241 TCU393234:TCU393241 TMQ393234:TMQ393241 TWM393234:TWM393241 UGI393234:UGI393241 UQE393234:UQE393241 VAA393234:VAA393241 VJW393234:VJW393241 VTS393234:VTS393241 WDO393234:WDO393241 WNK393234:WNK393241 WXG393234:WXG393241 AY458770:AY458777 KU458770:KU458777 UQ458770:UQ458777 AEM458770:AEM458777 AOI458770:AOI458777 AYE458770:AYE458777 BIA458770:BIA458777 BRW458770:BRW458777 CBS458770:CBS458777 CLO458770:CLO458777 CVK458770:CVK458777 DFG458770:DFG458777 DPC458770:DPC458777 DYY458770:DYY458777 EIU458770:EIU458777 ESQ458770:ESQ458777 FCM458770:FCM458777 FMI458770:FMI458777 FWE458770:FWE458777 GGA458770:GGA458777 GPW458770:GPW458777 GZS458770:GZS458777 HJO458770:HJO458777 HTK458770:HTK458777 IDG458770:IDG458777 INC458770:INC458777 IWY458770:IWY458777 JGU458770:JGU458777 JQQ458770:JQQ458777 KAM458770:KAM458777 KKI458770:KKI458777 KUE458770:KUE458777 LEA458770:LEA458777 LNW458770:LNW458777 LXS458770:LXS458777 MHO458770:MHO458777 MRK458770:MRK458777 NBG458770:NBG458777 NLC458770:NLC458777 NUY458770:NUY458777 OEU458770:OEU458777 OOQ458770:OOQ458777 OYM458770:OYM458777 PII458770:PII458777 PSE458770:PSE458777 QCA458770:QCA458777 QLW458770:QLW458777 QVS458770:QVS458777 RFO458770:RFO458777 RPK458770:RPK458777 RZG458770:RZG458777 SJC458770:SJC458777 SSY458770:SSY458777 TCU458770:TCU458777 TMQ458770:TMQ458777 TWM458770:TWM458777 UGI458770:UGI458777 UQE458770:UQE458777 VAA458770:VAA458777 VJW458770:VJW458777 VTS458770:VTS458777 WDO458770:WDO458777 WNK458770:WNK458777 WXG458770:WXG458777 AY524306:AY524313 KU524306:KU524313 UQ524306:UQ524313 AEM524306:AEM524313 AOI524306:AOI524313 AYE524306:AYE524313 BIA524306:BIA524313 BRW524306:BRW524313 CBS524306:CBS524313 CLO524306:CLO524313 CVK524306:CVK524313 DFG524306:DFG524313 DPC524306:DPC524313 DYY524306:DYY524313 EIU524306:EIU524313 ESQ524306:ESQ524313 FCM524306:FCM524313 FMI524306:FMI524313 FWE524306:FWE524313 GGA524306:GGA524313 GPW524306:GPW524313 GZS524306:GZS524313 HJO524306:HJO524313 HTK524306:HTK524313 IDG524306:IDG524313 INC524306:INC524313 IWY524306:IWY524313 JGU524306:JGU524313 JQQ524306:JQQ524313 KAM524306:KAM524313 KKI524306:KKI524313 KUE524306:KUE524313 LEA524306:LEA524313 LNW524306:LNW524313 LXS524306:LXS524313 MHO524306:MHO524313 MRK524306:MRK524313 NBG524306:NBG524313 NLC524306:NLC524313 NUY524306:NUY524313 OEU524306:OEU524313 OOQ524306:OOQ524313 OYM524306:OYM524313 PII524306:PII524313 PSE524306:PSE524313 QCA524306:QCA524313 QLW524306:QLW524313 QVS524306:QVS524313 RFO524306:RFO524313 RPK524306:RPK524313 RZG524306:RZG524313 SJC524306:SJC524313 SSY524306:SSY524313 TCU524306:TCU524313 TMQ524306:TMQ524313 TWM524306:TWM524313 UGI524306:UGI524313 UQE524306:UQE524313 VAA524306:VAA524313 VJW524306:VJW524313 VTS524306:VTS524313 WDO524306:WDO524313 WNK524306:WNK524313 WXG524306:WXG524313 AY589842:AY589849 KU589842:KU589849 UQ589842:UQ589849 AEM589842:AEM589849 AOI589842:AOI589849 AYE589842:AYE589849 BIA589842:BIA589849 BRW589842:BRW589849 CBS589842:CBS589849 CLO589842:CLO589849 CVK589842:CVK589849 DFG589842:DFG589849 DPC589842:DPC589849 DYY589842:DYY589849 EIU589842:EIU589849 ESQ589842:ESQ589849 FCM589842:FCM589849 FMI589842:FMI589849 FWE589842:FWE589849 GGA589842:GGA589849 GPW589842:GPW589849 GZS589842:GZS589849 HJO589842:HJO589849 HTK589842:HTK589849 IDG589842:IDG589849 INC589842:INC589849 IWY589842:IWY589849 JGU589842:JGU589849 JQQ589842:JQQ589849 KAM589842:KAM589849 KKI589842:KKI589849 KUE589842:KUE589849 LEA589842:LEA589849 LNW589842:LNW589849 LXS589842:LXS589849 MHO589842:MHO589849 MRK589842:MRK589849 NBG589842:NBG589849 NLC589842:NLC589849 NUY589842:NUY589849 OEU589842:OEU589849 OOQ589842:OOQ589849 OYM589842:OYM589849 PII589842:PII589849 PSE589842:PSE589849 QCA589842:QCA589849 QLW589842:QLW589849 QVS589842:QVS589849 RFO589842:RFO589849 RPK589842:RPK589849 RZG589842:RZG589849 SJC589842:SJC589849 SSY589842:SSY589849 TCU589842:TCU589849 TMQ589842:TMQ589849 TWM589842:TWM589849 UGI589842:UGI589849 UQE589842:UQE589849 VAA589842:VAA589849 VJW589842:VJW589849 VTS589842:VTS589849 WDO589842:WDO589849 WNK589842:WNK589849 WXG589842:WXG589849 AY655378:AY655385 KU655378:KU655385 UQ655378:UQ655385 AEM655378:AEM655385 AOI655378:AOI655385 AYE655378:AYE655385 BIA655378:BIA655385 BRW655378:BRW655385 CBS655378:CBS655385 CLO655378:CLO655385 CVK655378:CVK655385 DFG655378:DFG655385 DPC655378:DPC655385 DYY655378:DYY655385 EIU655378:EIU655385 ESQ655378:ESQ655385 FCM655378:FCM655385 FMI655378:FMI655385 FWE655378:FWE655385 GGA655378:GGA655385 GPW655378:GPW655385 GZS655378:GZS655385 HJO655378:HJO655385 HTK655378:HTK655385 IDG655378:IDG655385 INC655378:INC655385 IWY655378:IWY655385 JGU655378:JGU655385 JQQ655378:JQQ655385 KAM655378:KAM655385 KKI655378:KKI655385 KUE655378:KUE655385 LEA655378:LEA655385 LNW655378:LNW655385 LXS655378:LXS655385 MHO655378:MHO655385 MRK655378:MRK655385 NBG655378:NBG655385 NLC655378:NLC655385 NUY655378:NUY655385 OEU655378:OEU655385 OOQ655378:OOQ655385 OYM655378:OYM655385 PII655378:PII655385 PSE655378:PSE655385 QCA655378:QCA655385 QLW655378:QLW655385 QVS655378:QVS655385 RFO655378:RFO655385 RPK655378:RPK655385 RZG655378:RZG655385 SJC655378:SJC655385 SSY655378:SSY655385 TCU655378:TCU655385 TMQ655378:TMQ655385 TWM655378:TWM655385 UGI655378:UGI655385 UQE655378:UQE655385 VAA655378:VAA655385 VJW655378:VJW655385 VTS655378:VTS655385 WDO655378:WDO655385 WNK655378:WNK655385 WXG655378:WXG655385 AY720914:AY720921 KU720914:KU720921 UQ720914:UQ720921 AEM720914:AEM720921 AOI720914:AOI720921 AYE720914:AYE720921 BIA720914:BIA720921 BRW720914:BRW720921 CBS720914:CBS720921 CLO720914:CLO720921 CVK720914:CVK720921 DFG720914:DFG720921 DPC720914:DPC720921 DYY720914:DYY720921 EIU720914:EIU720921 ESQ720914:ESQ720921 FCM720914:FCM720921 FMI720914:FMI720921 FWE720914:FWE720921 GGA720914:GGA720921 GPW720914:GPW720921 GZS720914:GZS720921 HJO720914:HJO720921 HTK720914:HTK720921 IDG720914:IDG720921 INC720914:INC720921 IWY720914:IWY720921 JGU720914:JGU720921 JQQ720914:JQQ720921 KAM720914:KAM720921 KKI720914:KKI720921 KUE720914:KUE720921 LEA720914:LEA720921 LNW720914:LNW720921 LXS720914:LXS720921 MHO720914:MHO720921 MRK720914:MRK720921 NBG720914:NBG720921 NLC720914:NLC720921 NUY720914:NUY720921 OEU720914:OEU720921 OOQ720914:OOQ720921 OYM720914:OYM720921 PII720914:PII720921 PSE720914:PSE720921 QCA720914:QCA720921 QLW720914:QLW720921 QVS720914:QVS720921 RFO720914:RFO720921 RPK720914:RPK720921 RZG720914:RZG720921 SJC720914:SJC720921 SSY720914:SSY720921 TCU720914:TCU720921 TMQ720914:TMQ720921 TWM720914:TWM720921 UGI720914:UGI720921 UQE720914:UQE720921 VAA720914:VAA720921 VJW720914:VJW720921 VTS720914:VTS720921 WDO720914:WDO720921 WNK720914:WNK720921 WXG720914:WXG720921 AY786450:AY786457 KU786450:KU786457 UQ786450:UQ786457 AEM786450:AEM786457 AOI786450:AOI786457 AYE786450:AYE786457 BIA786450:BIA786457 BRW786450:BRW786457 CBS786450:CBS786457 CLO786450:CLO786457 CVK786450:CVK786457 DFG786450:DFG786457 DPC786450:DPC786457 DYY786450:DYY786457 EIU786450:EIU786457 ESQ786450:ESQ786457 FCM786450:FCM786457 FMI786450:FMI786457 FWE786450:FWE786457 GGA786450:GGA786457 GPW786450:GPW786457 GZS786450:GZS786457 HJO786450:HJO786457 HTK786450:HTK786457 IDG786450:IDG786457 INC786450:INC786457 IWY786450:IWY786457 JGU786450:JGU786457 JQQ786450:JQQ786457 KAM786450:KAM786457 KKI786450:KKI786457 KUE786450:KUE786457 LEA786450:LEA786457 LNW786450:LNW786457 LXS786450:LXS786457 MHO786450:MHO786457 MRK786450:MRK786457 NBG786450:NBG786457 NLC786450:NLC786457 NUY786450:NUY786457 OEU786450:OEU786457 OOQ786450:OOQ786457 OYM786450:OYM786457 PII786450:PII786457 PSE786450:PSE786457 QCA786450:QCA786457 QLW786450:QLW786457 QVS786450:QVS786457 RFO786450:RFO786457 RPK786450:RPK786457 RZG786450:RZG786457 SJC786450:SJC786457 SSY786450:SSY786457 TCU786450:TCU786457 TMQ786450:TMQ786457 TWM786450:TWM786457 UGI786450:UGI786457 UQE786450:UQE786457 VAA786450:VAA786457 VJW786450:VJW786457 VTS786450:VTS786457 WDO786450:WDO786457 WNK786450:WNK786457 WXG786450:WXG786457 AY851986:AY851993 KU851986:KU851993 UQ851986:UQ851993 AEM851986:AEM851993 AOI851986:AOI851993 AYE851986:AYE851993 BIA851986:BIA851993 BRW851986:BRW851993 CBS851986:CBS851993 CLO851986:CLO851993 CVK851986:CVK851993 DFG851986:DFG851993 DPC851986:DPC851993 DYY851986:DYY851993 EIU851986:EIU851993 ESQ851986:ESQ851993 FCM851986:FCM851993 FMI851986:FMI851993 FWE851986:FWE851993 GGA851986:GGA851993 GPW851986:GPW851993 GZS851986:GZS851993 HJO851986:HJO851993 HTK851986:HTK851993 IDG851986:IDG851993 INC851986:INC851993 IWY851986:IWY851993 JGU851986:JGU851993 JQQ851986:JQQ851993 KAM851986:KAM851993 KKI851986:KKI851993 KUE851986:KUE851993 LEA851986:LEA851993 LNW851986:LNW851993 LXS851986:LXS851993 MHO851986:MHO851993 MRK851986:MRK851993 NBG851986:NBG851993 NLC851986:NLC851993 NUY851986:NUY851993 OEU851986:OEU851993 OOQ851986:OOQ851993 OYM851986:OYM851993 PII851986:PII851993 PSE851986:PSE851993 QCA851986:QCA851993 QLW851986:QLW851993 QVS851986:QVS851993 RFO851986:RFO851993 RPK851986:RPK851993 RZG851986:RZG851993 SJC851986:SJC851993 SSY851986:SSY851993 TCU851986:TCU851993 TMQ851986:TMQ851993 TWM851986:TWM851993 UGI851986:UGI851993 UQE851986:UQE851993 VAA851986:VAA851993 VJW851986:VJW851993 VTS851986:VTS851993 WDO851986:WDO851993 WNK851986:WNK851993 WXG851986:WXG851993 AY917522:AY917529 KU917522:KU917529 UQ917522:UQ917529 AEM917522:AEM917529 AOI917522:AOI917529 AYE917522:AYE917529 BIA917522:BIA917529 BRW917522:BRW917529 CBS917522:CBS917529 CLO917522:CLO917529 CVK917522:CVK917529 DFG917522:DFG917529 DPC917522:DPC917529 DYY917522:DYY917529 EIU917522:EIU917529 ESQ917522:ESQ917529 FCM917522:FCM917529 FMI917522:FMI917529 FWE917522:FWE917529 GGA917522:GGA917529 GPW917522:GPW917529 GZS917522:GZS917529 HJO917522:HJO917529 HTK917522:HTK917529 IDG917522:IDG917529 INC917522:INC917529 IWY917522:IWY917529 JGU917522:JGU917529 JQQ917522:JQQ917529 KAM917522:KAM917529 KKI917522:KKI917529 KUE917522:KUE917529 LEA917522:LEA917529 LNW917522:LNW917529 LXS917522:LXS917529 MHO917522:MHO917529 MRK917522:MRK917529 NBG917522:NBG917529 NLC917522:NLC917529 NUY917522:NUY917529 OEU917522:OEU917529 OOQ917522:OOQ917529 OYM917522:OYM917529 PII917522:PII917529 PSE917522:PSE917529 QCA917522:QCA917529 QLW917522:QLW917529 QVS917522:QVS917529 RFO917522:RFO917529 RPK917522:RPK917529 RZG917522:RZG917529 SJC917522:SJC917529 SSY917522:SSY917529 TCU917522:TCU917529 TMQ917522:TMQ917529 TWM917522:TWM917529 UGI917522:UGI917529 UQE917522:UQE917529 VAA917522:VAA917529 VJW917522:VJW917529 VTS917522:VTS917529 WDO917522:WDO917529 WNK917522:WNK917529 WXG917522:WXG917529 AY983058:AY983065 KU983058:KU983065">
      <formula1>900</formula1>
    </dataValidation>
    <dataValidation type="textLength" operator="lessThanOrEqual" allowBlank="1" showInputMessage="1" showErrorMessage="1" errorTitle="Ошибка" error="Допускается ввод не более 900 символов!" sqref="UQ983058:UQ983065 AEM983058:AEM983065 AOI983058:AOI983065 AYE983058:AYE983065 BIA983058:BIA983065 BRW983058:BRW983065 CBS983058:CBS983065 CLO983058:CLO983065 CVK983058:CVK983065 DFG983058:DFG983065 DPC983058:DPC983065 DYY983058:DYY983065 EIU983058:EIU983065 ESQ983058:ESQ983065 FCM983058:FCM983065 FMI983058:FMI983065 FWE983058:FWE983065 GGA983058:GGA983065 GPW983058:GPW983065 GZS983058:GZS983065 HJO983058:HJO983065 HTK983058:HTK983065 IDG983058:IDG983065 INC983058:INC983065 IWY983058:IWY983065 JGU983058:JGU983065 JQQ983058:JQQ983065 KAM983058:KAM983065 KKI983058:KKI983065 KUE983058:KUE983065 LEA983058:LEA983065 LNW983058:LNW983065 LXS983058:LXS983065 MHO983058:MHO983065 MRK983058:MRK983065 NBG983058:NBG983065 NLC983058:NLC983065 NUY983058:NUY983065 OEU983058:OEU983065 OOQ983058:OOQ983065 OYM983058:OYM983065 PII983058:PII983065 PSE983058:PSE983065 QCA983058:QCA983065 QLW983058:QLW983065 QVS983058:QVS983065 RFO983058:RFO983065 RPK983058:RPK983065 RZG983058:RZG983065 SJC983058:SJC983065 SSY983058:SSY983065 TCU983058:TCU983065 TMQ983058:TMQ983065 TWM983058:TWM983065 UGI983058:UGI983065 UQE983058:UQE983065 VAA983058:VAA983065 VJW983058:VJW983065 VTS983058:VTS983065 WDO983058:WDO983065 WNK983058:WNK983065 WXG983058:WXG983065">
      <formula1>900</formula1>
    </dataValidation>
    <dataValidation type="list" allowBlank="1" showInputMessage="1" showErrorMessage="1" errorTitle="Ошибка" error="Выберите значение из списка" sqref="O22 V22 AC22 AJ22 AQ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8 V65558 AC65558 AJ65558 AQ65558 KM65558 UI65558 AEE65558 AOA65558 AXW65558 BHS65558 BRO65558 CBK65558 CLG65558 CVC65558 DEY65558 DOU65558 DYQ65558 EIM65558 ESI65558 FCE65558 FMA65558 FVW65558 GFS65558 GPO65558 GZK65558 HJG65558 HTC65558 ICY65558 IMU65558 IWQ65558 JGM65558 JQI65558 KAE65558 KKA65558 KTW65558 LDS65558 LNO65558 LXK65558 MHG65558 MRC65558 NAY65558 NKU65558 NUQ65558 OEM65558 OOI65558 OYE65558 PIA65558 PRW65558 QBS65558 QLO65558 QVK65558 RFG65558 RPC65558 RYY65558 SIU65558 SSQ65558 TCM65558 TMI65558 TWE65558 UGA65558 UPW65558 UZS65558 VJO65558 VTK65558 WDG65558 WNC65558 WWY65558 O131094 V131094 AC131094 AJ131094 AQ131094 KM131094 UI131094 AEE131094 AOA131094 AXW131094 BHS131094 BRO131094 CBK131094 CLG131094 CVC131094 DEY131094 DOU131094 DYQ131094 EIM131094 ESI131094 FCE131094 FMA131094 FVW131094 GFS131094 GPO131094 GZK131094 HJG131094 HTC131094 ICY131094 IMU131094 IWQ131094 JGM131094 JQI131094 KAE131094 KKA131094 KTW131094 LDS131094 LNO131094 LXK131094 MHG131094 MRC131094 NAY131094 NKU131094 NUQ131094 OEM131094 OOI131094 OYE131094 PIA131094 PRW131094 QBS131094 QLO131094 QVK131094 RFG131094 RPC131094 RYY131094 SIU131094 SSQ131094 TCM131094 TMI131094 TWE131094 UGA131094 UPW131094 UZS131094 VJO131094 VTK131094 WDG131094 WNC131094 WWY131094 O196630 V196630 AC196630 AJ196630 AQ196630 KM196630 UI196630 AEE196630 AOA196630 AXW196630 BHS196630 BRO196630 CBK196630 CLG196630 CVC196630 DEY196630 DOU196630 DYQ196630 EIM196630 ESI196630 FCE196630 FMA196630 FVW196630 GFS196630 GPO196630 GZK196630 HJG196630 HTC196630 ICY196630 IMU196630 IWQ196630 JGM196630 JQI196630 KAE196630 KKA196630 KTW196630 LDS196630 LNO196630 LXK196630 MHG196630 MRC196630 NAY196630 NKU196630 NUQ196630 OEM196630 OOI196630 OYE196630 PIA196630 PRW196630 QBS196630 QLO196630 QVK196630 RFG196630 RPC196630 RYY196630 SIU196630 SSQ196630 TCM196630 TMI196630 TWE196630 UGA196630 UPW196630 UZS196630 VJO196630 VTK196630 WDG196630 WNC196630 WWY196630 O262166 V262166 AC262166 AJ262166 AQ262166 KM262166 UI262166 AEE262166 AOA262166 AXW262166 BHS262166 BRO262166 CBK262166 CLG262166 CVC262166 DEY262166 DOU262166 DYQ262166 EIM262166 ESI262166 FCE262166 FMA262166 FVW262166 GFS262166 GPO262166 GZK262166 HJG262166 HTC262166 ICY262166 IMU262166 IWQ262166 JGM262166 JQI262166 KAE262166 KKA262166 KTW262166 LDS262166 LNO262166 LXK262166 MHG262166 MRC262166 NAY262166 NKU262166 NUQ262166 OEM262166 OOI262166 OYE262166 PIA262166 PRW262166 QBS262166 QLO262166 QVK262166 RFG262166 RPC262166 RYY262166 SIU262166 SSQ262166 TCM262166 TMI262166 TWE262166 UGA262166 UPW262166 UZS262166 VJO262166 VTK262166 WDG262166 WNC262166 WWY262166 O327702 V327702 AC327702 AJ327702 AQ327702 KM327702 UI327702 AEE327702 AOA327702 AXW327702 BHS327702 BRO327702 CBK327702 CLG327702 CVC327702 DEY327702 DOU327702 DYQ327702 EIM327702 ESI327702 FCE327702 FMA327702 FVW327702 GFS327702 GPO327702 GZK327702 HJG327702 HTC327702 ICY327702 IMU327702 IWQ327702 JGM327702 JQI327702 KAE327702 KKA327702 KTW327702 LDS327702 LNO327702 LXK327702 MHG327702 MRC327702 NAY327702 NKU327702 NUQ327702 OEM327702 OOI327702 OYE327702 PIA327702 PRW327702 QBS327702 QLO327702 QVK327702 RFG327702 RPC327702 RYY327702 SIU327702 SSQ327702 TCM327702 TMI327702 TWE327702 UGA327702 UPW327702 UZS327702 VJO327702 VTK327702 WDG327702 WNC327702 WWY327702 O393238 V393238 AC393238 AJ393238 AQ393238 KM393238 UI393238 AEE393238 AOA393238 AXW393238 BHS393238 BRO393238 CBK393238 CLG393238 CVC393238 DEY393238 DOU393238 DYQ393238 EIM393238 ESI393238 FCE393238 FMA393238 FVW393238 GFS393238 GPO393238 GZK393238 HJG393238 HTC393238 ICY393238 IMU393238 IWQ393238 JGM393238 JQI393238 KAE393238 KKA393238 KTW393238 LDS393238 LNO393238 LXK393238 MHG393238 MRC393238 NAY393238 NKU393238 NUQ393238 OEM393238 OOI393238 OYE393238 PIA393238 PRW393238 QBS393238 QLO393238 QVK393238 RFG393238 RPC393238 RYY393238 SIU393238 SSQ393238 TCM393238 TMI393238 TWE393238 UGA393238 UPW393238 UZS393238 VJO393238 VTK393238 WDG393238 WNC393238 WWY393238 O458774 V458774 AC458774 AJ458774 AQ458774 KM458774 UI458774 AEE458774 AOA458774 AXW458774 BHS458774 BRO458774 CBK458774 CLG458774 CVC458774 DEY458774 DOU458774 DYQ458774 EIM458774 ESI458774 FCE458774 FMA458774 FVW458774 GFS458774 GPO458774 GZK458774 HJG458774 HTC458774 ICY458774 IMU458774 IWQ458774 JGM458774 JQI458774 KAE458774 KKA458774 KTW458774 LDS458774 LNO458774 LXK458774 MHG458774 MRC458774 NAY458774 NKU458774 NUQ458774 OEM458774 OOI458774 OYE458774 PIA458774 PRW458774 QBS458774 QLO458774 QVK458774 RFG458774 RPC458774 RYY458774 SIU458774 SSQ458774 TCM458774 TMI458774 TWE458774 UGA458774 UPW458774 UZS458774 VJO458774 VTK458774 WDG458774 WNC458774 WWY458774 O524310 V524310 AC524310 AJ524310 AQ524310 KM524310 UI524310 AEE524310 AOA524310 AXW524310 BHS524310 BRO524310 CBK524310 CLG524310 CVC524310 DEY524310 DOU524310 DYQ524310 EIM524310 ESI524310 FCE524310 FMA524310 FVW524310 GFS524310 GPO524310 GZK524310 HJG524310 HTC524310 ICY524310 IMU524310 IWQ524310 JGM524310 JQI524310 KAE524310 KKA524310 KTW524310 LDS524310 LNO524310 LXK524310 MHG524310 MRC524310 NAY524310 NKU524310 NUQ524310 OEM524310 OOI524310 OYE524310 PIA524310 PRW524310 QBS524310 QLO524310 QVK524310 RFG524310 RPC524310 RYY524310 SIU524310 SSQ524310 TCM524310 TMI524310 TWE524310 UGA524310 UPW524310 UZS524310 VJO524310 VTK524310 WDG524310 WNC524310 WWY524310 O589846 V589846 AC589846 AJ589846 AQ589846 KM589846 UI589846 AEE589846 AOA589846 AXW589846 BHS589846 BRO589846 CBK589846 CLG589846 CVC589846 DEY589846 DOU589846 DYQ589846 EIM589846 ESI589846 FCE589846 FMA589846 FVW589846 GFS589846 GPO589846 GZK589846 HJG589846 HTC589846 ICY589846 IMU589846 IWQ589846 JGM589846 JQI589846 KAE589846 KKA589846 KTW589846 LDS589846 LNO589846 LXK589846 MHG589846 MRC589846 NAY589846 NKU589846 NUQ589846 OEM589846 OOI589846 OYE589846 PIA589846 PRW589846 QBS589846 QLO589846 QVK589846 RFG589846 RPC589846 RYY589846 SIU589846 SSQ589846 TCM589846 TMI589846 TWE589846 UGA589846 UPW589846 UZS589846 VJO589846 VTK589846 WDG589846 WNC589846 WWY589846 O655382 V655382 AC655382 AJ655382 AQ655382 KM655382 UI655382 AEE655382 AOA655382 AXW655382 BHS655382 BRO655382 CBK655382 CLG655382 CVC655382 DEY655382 DOU655382 DYQ655382 EIM655382 ESI655382 FCE655382 FMA655382 FVW655382 GFS655382 GPO655382 GZK655382 HJG655382 HTC655382 ICY655382 IMU655382 IWQ655382 JGM655382 JQI655382 KAE655382 KKA655382 KTW655382 LDS655382 LNO655382 LXK655382 MHG655382 MRC655382 NAY655382 NKU655382 NUQ655382 OEM655382 OOI655382 OYE655382 PIA655382 PRW655382 QBS655382 QLO655382 QVK655382 RFG655382 RPC655382 RYY655382 SIU655382 SSQ655382 TCM655382 TMI655382 TWE655382 UGA655382 UPW655382 UZS655382 VJO655382 VTK655382 WDG655382 WNC655382 WWY655382 O720918 V720918 AC720918 AJ720918 AQ720918 KM720918 UI720918 AEE720918 AOA720918 AXW720918 BHS720918 BRO720918 CBK720918 CLG720918 CVC720918 DEY720918 DOU720918 DYQ720918 EIM720918 ESI720918 FCE720918 FMA720918 FVW720918 GFS720918 GPO720918 GZK720918 HJG720918 HTC720918 ICY720918 IMU720918 IWQ720918 JGM720918 JQI720918 KAE720918 KKA720918 KTW720918 LDS720918 LNO720918 LXK720918 MHG720918 MRC720918 NAY720918 NKU720918 NUQ720918 OEM720918 OOI720918 OYE720918 PIA720918 PRW720918 QBS720918 QLO720918 QVK720918 RFG720918 RPC720918 RYY720918 SIU720918 SSQ720918 TCM720918 TMI720918 TWE720918 UGA720918 UPW720918 UZS720918 VJO720918 VTK720918 WDG720918 WNC720918 WWY720918 O786454 V786454 AC786454 AJ786454 AQ786454 KM786454 UI786454 AEE786454 AOA786454 AXW786454 BHS786454 BRO786454 CBK786454 CLG786454 CVC786454 DEY786454 DOU786454 DYQ786454 EIM786454 ESI786454 FCE786454 FMA786454 FVW786454 GFS786454 GPO786454 GZK786454 HJG786454 HTC786454 ICY786454 IMU786454 IWQ786454 JGM786454 JQI786454 KAE786454 KKA786454 KTW786454 LDS786454 LNO786454 LXK786454 MHG786454 MRC786454 NAY786454 NKU786454 NUQ786454 OEM786454 OOI786454 OYE786454 PIA786454 PRW786454 QBS786454 QLO786454 QVK786454 RFG786454 RPC786454 RYY786454 SIU786454 SSQ786454 TCM786454 TMI786454 TWE786454 UGA786454 UPW786454 UZS786454 VJO786454 VTK786454 WDG786454 WNC786454 WWY786454 O851990 V851990 AC851990 AJ851990 AQ851990 KM851990 UI851990 AEE851990 AOA851990 AXW851990 BHS851990 BRO851990 CBK851990 CLG851990 CVC851990 DEY851990 DOU851990 DYQ851990 EIM851990 ESI851990 FCE851990 FMA851990 FVW851990 GFS851990 GPO851990 GZK851990 HJG851990 HTC851990 ICY851990 IMU851990 IWQ851990 JGM851990 JQI851990 KAE851990 KKA851990 KTW851990 LDS851990 LNO851990 LXK851990 MHG851990 MRC851990 NAY851990 NKU851990 NUQ851990 OEM851990 OOI851990 OYE851990 PIA851990 PRW851990 QBS851990 QLO851990 QVK851990 RFG851990 RPC851990 RYY851990 SIU851990 SSQ851990 TCM851990 TMI851990 TWE851990 UGA851990 UPW851990 UZS851990 VJO851990 VTK851990 WDG851990 WNC851990 WWY851990 O917526 V917526 AC917526 AJ917526 AQ917526 KM917526 UI917526 AEE917526 AOA917526 AXW917526 BHS917526 BRO917526 CBK917526 CLG917526 CVC917526 DEY917526 DOU917526 DYQ917526 EIM917526 ESI917526 FCE917526 FMA917526 FVW917526 GFS917526 GPO917526 GZK917526 HJG917526 HTC917526 ICY917526 IMU917526 IWQ917526 JGM917526 JQI917526 KAE917526 KKA917526 KTW917526 LDS917526 LNO917526 LXK917526 MHG917526 MRC917526 NAY917526 NKU917526 NUQ917526 OEM917526 OOI917526 OYE917526 PIA917526 PRW917526 QBS917526 QLO917526 QVK917526 RFG917526 RPC917526 RYY917526 SIU917526 SSQ917526 TCM917526 TMI917526 TWE917526 UGA917526 UPW917526 UZS917526 VJO917526 VTK917526 WDG917526 WNC917526 WWY917526 O983062 V983062 AC983062 AJ983062">
      <formula1>kind_of_scheme_in</formula1>
    </dataValidation>
    <dataValidation type="list" allowBlank="1" showInputMessage="1" showErrorMessage="1" errorTitle="Ошибка" error="Выберите значение из списка" sqref="AQ983062 KM983062 UI983062 AEE983062 AOA983062 AXW983062 BHS983062 BRO983062 CBK983062 CLG983062 CVC983062 DEY983062 DOU983062 DYQ983062 EIM983062 ESI983062 FCE983062 FMA983062 FVW983062 GFS983062 GPO983062 GZK983062 HJG983062 HTC983062 ICY983062 IMU983062 IWQ983062 JGM983062 JQI983062 KAE983062 KKA983062 KTW983062 LDS983062 LNO983062 LXK983062 MHG983062 MRC983062 NAY983062 NKU983062 NUQ983062 OEM983062 OOI983062 OYE983062 PIA983062 PRW983062 QBS983062 QLO983062 QVK983062 RFG983062 RPC983062 RYY983062 SIU983062 SSQ983062 TCM983062 TMI983062 TWE983062 UGA983062 UPW983062 UZS983062 VJO983062 VTK983062 WDG983062 WNC983062 WWY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formula1>900</formula1>
    </dataValidation>
    <dataValidation type="list" allowBlank="1" showInputMessage="1" showErrorMessage="1" prompt="Выберите значение из списка" errorTitle="Ошибка" error="Выберите значение из списка" sqref="O23 V23 AC23 AJ23 AQ23 O27">
      <formula1>kind_of_cons</formula1>
    </dataValidation>
    <dataValidation type="decimal" allowBlank="1" showErrorMessage="1" errorTitle="Ошибка" error="Допускается ввод только действительных чисел!" sqref="O24 V24 AC24 AJ24 AQ24 O28 V28 AC28 AJ28 AQ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4d9e2c-4a2c-4ef1-9fdf-c46ef0f44685}">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5" t="s">
        <v>470</v>
      </c>
      <c r="G2" s="1276"/>
      <c r="H2" s="1277"/>
      <c r="I2" s="609"/>
    </row>
    <row r="3"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79">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algorithmName="SHA-512" hashValue="O22I+gxMONmTgBjLzNLtEp+FhynbX7mT7bR3ilt5B0/qSiL/9dJorkY4IDauGdtpSaolq/r2ALTc20Vp3bfOIQ==" saltValue="J5Pqh3XsHpxaM4rsvFsaZ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d287d6c-a3eb-498c-b3da-c7ea2f65eef1}">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8" t="s">
        <v>717</v>
      </c>
      <c r="M5" s="1308"/>
      <c r="N5" s="1308"/>
      <c r="O5" s="1308"/>
      <c r="P5" s="1308"/>
      <c r="Q5" s="1308"/>
      <c r="R5" s="1308"/>
      <c r="S5" s="1308"/>
      <c r="T5" s="1308"/>
      <c r="U5" s="633"/>
    </row>
    <row r="6" spans="10:22"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9"/>
      <c r="P7" s="1319"/>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5"/>
      <c r="O10" s="1285" t="str">
        <f>IF(datePr_ch="",IF(datePr="","",datePr),datePr_ch)</f>
        <v>20.04.2021</v>
      </c>
      <c r="P10" s="1285"/>
      <c r="Q10" s="1285"/>
      <c r="R10" s="1285"/>
      <c r="S10" s="1285"/>
      <c r="T10" s="128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5"/>
      <c r="O11" s="1285" t="str">
        <f>IF(numberPr_ch="",IF(numberPr="","",numberPr),numberPr_ch)</f>
        <v>01-03/13</v>
      </c>
      <c r="P11" s="1285"/>
      <c r="Q11" s="1285"/>
      <c r="R11" s="1285"/>
      <c r="S11" s="1285"/>
      <c r="T11" s="1285"/>
      <c r="U11" s="551"/>
      <c r="V11" s="551"/>
      <c r="W11" s="489"/>
      <c r="X11" s="559"/>
      <c r="Y11" s="559"/>
      <c r="Z11" s="559"/>
      <c r="AA11" s="559"/>
      <c r="AB11" s="559"/>
      <c r="AC11" s="559"/>
      <c r="AD11" s="559"/>
      <c r="AE11" s="559"/>
      <c r="AF11" s="559"/>
      <c r="AG11" s="559"/>
      <c r="AH11" s="559"/>
    </row>
    <row r="12" spans="1:28"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hidden="1">
      <c r="A13" s="559"/>
      <c r="B13" s="559"/>
      <c r="C13" s="559"/>
      <c r="D13" s="559"/>
      <c r="E13" s="559"/>
      <c r="F13" s="559"/>
      <c r="G13" s="559"/>
      <c r="H13" s="559"/>
      <c r="L13" s="1309"/>
      <c r="M13" s="1309"/>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286"/>
      <c r="P14" s="1286"/>
      <c r="Q14" s="1286"/>
      <c r="R14" s="1286"/>
      <c r="S14" s="1286"/>
      <c r="T14" s="1286"/>
      <c r="U14" s="1286"/>
    </row>
    <row r="15" spans="10:23" ht="14.25">
      <c r="J15" s="499"/>
      <c r="K15" s="499"/>
      <c r="L15" s="1236" t="s">
        <v>445</v>
      </c>
      <c r="M15" s="1236"/>
      <c r="N15" s="1236"/>
      <c r="O15" s="1236"/>
      <c r="P15" s="1236"/>
      <c r="Q15" s="1236"/>
      <c r="R15" s="1236"/>
      <c r="S15" s="1236"/>
      <c r="T15" s="1236"/>
      <c r="U15" s="1236"/>
      <c r="V15" s="1236"/>
      <c r="W15" s="1236" t="s">
        <v>446</v>
      </c>
    </row>
    <row r="16" spans="10:23" ht="14.25" customHeight="1">
      <c r="J16" s="499"/>
      <c r="K16" s="499"/>
      <c r="L16" s="1292" t="s">
        <v>91</v>
      </c>
      <c r="M16" s="1292" t="s">
        <v>602</v>
      </c>
      <c r="N16" s="630"/>
      <c r="O16" s="1293" t="s">
        <v>604</v>
      </c>
      <c r="P16" s="1294"/>
      <c r="Q16" s="1294"/>
      <c r="R16" s="1294"/>
      <c r="S16" s="1294"/>
      <c r="T16" s="1295"/>
      <c r="U16" s="1303" t="s">
        <v>339</v>
      </c>
      <c r="V16" s="1289" t="s">
        <v>274</v>
      </c>
      <c r="W16" s="1236"/>
    </row>
    <row r="17" spans="10:23" ht="14.25" customHeight="1">
      <c r="J17" s="499"/>
      <c r="K17" s="499"/>
      <c r="L17" s="1292"/>
      <c r="M17" s="1292"/>
      <c r="N17" s="631"/>
      <c r="O17" s="1298" t="s">
        <v>578</v>
      </c>
      <c r="P17" s="1296" t="s">
        <v>270</v>
      </c>
      <c r="Q17" s="1297"/>
      <c r="R17" s="1300" t="s">
        <v>615</v>
      </c>
      <c r="S17" s="1301"/>
      <c r="T17" s="1302"/>
      <c r="U17" s="1304"/>
      <c r="V17" s="1290"/>
      <c r="W17" s="1236"/>
    </row>
    <row r="18" spans="10:23" ht="33.75" customHeight="1">
      <c r="J18" s="499"/>
      <c r="K18" s="499"/>
      <c r="L18" s="1292"/>
      <c r="M18" s="1292"/>
      <c r="N18" s="632"/>
      <c r="O18" s="1299"/>
      <c r="P18" s="505" t="s">
        <v>579</v>
      </c>
      <c r="Q18" s="505" t="s">
        <v>6</v>
      </c>
      <c r="R18" s="506" t="s">
        <v>273</v>
      </c>
      <c r="S18" s="1287" t="s">
        <v>272</v>
      </c>
      <c r="T18" s="1288"/>
      <c r="U18" s="1305"/>
      <c r="V18" s="1291"/>
      <c r="W18" s="1236"/>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310">
        <f ca="1">OFFSET(S19,0,-1)+1</f>
        <v>7</v>
      </c>
      <c r="T19" s="1310"/>
      <c r="U19" s="617">
        <f ca="1">OFFSET(U19,0,-2)+1</f>
        <v>8</v>
      </c>
      <c r="V19" s="618">
        <f ca="1">OFFSET(V19,0,-1)</f>
        <v>8</v>
      </c>
      <c r="W19" s="617">
        <f ca="1">OFFSET(W19,0,-1)+1</f>
        <v>9</v>
      </c>
    </row>
    <row r="20" spans="1:36" ht="22.5">
      <c r="A20" s="1311">
        <v>1</v>
      </c>
      <c r="B20" s="831"/>
      <c r="C20" s="831"/>
      <c r="D20" s="831"/>
      <c r="E20" s="832"/>
      <c r="F20" s="833"/>
      <c r="G20" s="833"/>
      <c r="H20" s="833"/>
      <c r="I20" s="834"/>
      <c r="J20" s="829"/>
      <c r="K20" s="836"/>
      <c r="L20" s="562">
        <f>mergeValue(A20)</f>
        <v>1</v>
      </c>
      <c r="M20" s="610" t="s">
        <v>19</v>
      </c>
      <c r="N20" s="615"/>
      <c r="O20" s="1312"/>
      <c r="P20" s="1312"/>
      <c r="Q20" s="1312"/>
      <c r="R20" s="1312"/>
      <c r="S20" s="1312"/>
      <c r="T20" s="1312"/>
      <c r="U20" s="1312"/>
      <c r="V20" s="1312"/>
      <c r="W20" s="1129" t="s">
        <v>718</v>
      </c>
      <c r="Y20" s="558"/>
      <c r="Z20" s="558" t="str">
        <f t="shared" si="0" ref="Z20:Z33">IF(M20="","",M20)</f>
        <v>Наименование тарифа</v>
      </c>
      <c r="AA20" s="558"/>
      <c r="AB20" s="558"/>
      <c r="AC20" s="558"/>
      <c r="AI20" s="554"/>
      <c r="AJ20" s="554"/>
    </row>
    <row r="21" spans="1:36" ht="22.5">
      <c r="A21" s="1311"/>
      <c r="B21" s="1311">
        <v>1</v>
      </c>
      <c r="C21" s="831"/>
      <c r="D21" s="831"/>
      <c r="E21" s="833"/>
      <c r="F21" s="833"/>
      <c r="G21" s="833"/>
      <c r="H21" s="833"/>
      <c r="I21" s="828"/>
      <c r="J21" s="827"/>
      <c r="K21" s="830"/>
      <c r="L21" s="562" t="str">
        <f>mergeValue(A21)&amp;"."&amp;mergeValue(B21)</f>
        <v>1.1</v>
      </c>
      <c r="M21" s="516" t="s">
        <v>15</v>
      </c>
      <c r="N21" s="615"/>
      <c r="O21" s="1312"/>
      <c r="P21" s="1312"/>
      <c r="Q21" s="1312"/>
      <c r="R21" s="1312"/>
      <c r="S21" s="1312"/>
      <c r="T21" s="1312"/>
      <c r="U21" s="1312"/>
      <c r="V21" s="1312"/>
      <c r="W21" s="1129" t="s">
        <v>459</v>
      </c>
      <c r="Y21" s="558"/>
      <c r="Z21" s="558" t="str">
        <f t="shared" si="0"/>
        <v>Территория действия тарифа</v>
      </c>
      <c r="AA21" s="558"/>
      <c r="AB21" s="558"/>
      <c r="AC21" s="558"/>
      <c r="AI21" s="554"/>
      <c r="AJ21" s="554"/>
    </row>
    <row r="22" spans="1:36" ht="22.5">
      <c r="A22" s="1311"/>
      <c r="B22" s="1311"/>
      <c r="C22" s="1311">
        <v>1</v>
      </c>
      <c r="D22" s="831"/>
      <c r="E22" s="833"/>
      <c r="F22" s="833"/>
      <c r="G22" s="833"/>
      <c r="H22" s="833"/>
      <c r="I22" s="835"/>
      <c r="J22" s="827"/>
      <c r="K22" s="830"/>
      <c r="L22" s="562" t="str">
        <f>mergeValue(A22)&amp;"."&amp;mergeValue(B22)&amp;"."&amp;mergeValue(C22)</f>
        <v>1.1.1</v>
      </c>
      <c r="M22" s="517" t="s">
        <v>7</v>
      </c>
      <c r="N22" s="615"/>
      <c r="O22" s="1312"/>
      <c r="P22" s="1312"/>
      <c r="Q22" s="1312"/>
      <c r="R22" s="1312"/>
      <c r="S22" s="1312"/>
      <c r="T22" s="1312"/>
      <c r="U22" s="1312"/>
      <c r="V22" s="1312"/>
      <c r="W22" s="1129" t="s">
        <v>600</v>
      </c>
      <c r="Y22" s="558"/>
      <c r="Z22" s="558" t="str">
        <f t="shared" si="0"/>
        <v xml:space="preserve">Наименование системы теплоснабжения </v>
      </c>
      <c r="AA22" s="558"/>
      <c r="AB22" s="558"/>
      <c r="AC22" s="558"/>
      <c r="AI22" s="554"/>
      <c r="AJ22" s="554"/>
    </row>
    <row r="23" spans="1:36" ht="22.5">
      <c r="A23" s="1311"/>
      <c r="B23" s="1311"/>
      <c r="C23" s="1311"/>
      <c r="D23" s="1311">
        <v>1</v>
      </c>
      <c r="E23" s="833"/>
      <c r="F23" s="833"/>
      <c r="G23" s="833"/>
      <c r="H23" s="833"/>
      <c r="I23" s="835"/>
      <c r="J23" s="827"/>
      <c r="K23" s="830"/>
      <c r="L23" s="562" t="str">
        <f>mergeValue(A23)&amp;"."&amp;mergeValue(B23)&amp;"."&amp;mergeValue(C23)&amp;"."&amp;mergeValue(D23)</f>
        <v>1.1.1.1</v>
      </c>
      <c r="M23" s="518" t="s">
        <v>21</v>
      </c>
      <c r="N23" s="615"/>
      <c r="O23" s="1312"/>
      <c r="P23" s="1312"/>
      <c r="Q23" s="1312"/>
      <c r="R23" s="1312"/>
      <c r="S23" s="1312"/>
      <c r="T23" s="1312"/>
      <c r="U23" s="1312"/>
      <c r="V23" s="1312"/>
      <c r="W23" s="1129" t="s">
        <v>601</v>
      </c>
      <c r="Y23" s="558"/>
      <c r="Z23" s="558" t="str">
        <f t="shared" si="0"/>
        <v xml:space="preserve">Источник тепловой энергии  </v>
      </c>
      <c r="AA23" s="558"/>
      <c r="AB23" s="558"/>
      <c r="AC23" s="558"/>
      <c r="AI23" s="554"/>
      <c r="AJ23" s="554"/>
    </row>
    <row r="24" spans="1:36" ht="78.75">
      <c r="A24" s="1311"/>
      <c r="B24" s="1311"/>
      <c r="C24" s="1311"/>
      <c r="D24" s="1311"/>
      <c r="E24" s="1311">
        <v>1</v>
      </c>
      <c r="F24" s="833"/>
      <c r="G24" s="833"/>
      <c r="H24" s="831">
        <v>1</v>
      </c>
      <c r="I24" s="1311">
        <v>1</v>
      </c>
      <c r="J24" s="833"/>
      <c r="K24" s="838"/>
      <c r="L24" s="562" t="str">
        <f>mergeValue(A24)&amp;"."&amp;mergeValue(B24)&amp;"."&amp;mergeValue(C24)&amp;"."&amp;mergeValue(D24)&amp;"."&amp;mergeValue(E24)</f>
        <v>1.1.1.1.1</v>
      </c>
      <c r="M24" s="524" t="s">
        <v>8</v>
      </c>
      <c r="N24" s="615"/>
      <c r="O24" s="1313"/>
      <c r="P24" s="1313"/>
      <c r="Q24" s="1313"/>
      <c r="R24" s="1313"/>
      <c r="S24" s="1313"/>
      <c r="T24" s="1313"/>
      <c r="U24" s="1313"/>
      <c r="V24" s="131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1"/>
      <c r="B25" s="1311"/>
      <c r="C25" s="1311"/>
      <c r="D25" s="1311"/>
      <c r="E25" s="1311"/>
      <c r="F25" s="1311">
        <v>1</v>
      </c>
      <c r="G25" s="831"/>
      <c r="H25" s="831"/>
      <c r="I25" s="1311"/>
      <c r="J25" s="1311">
        <v>1</v>
      </c>
      <c r="K25" s="839"/>
      <c r="L25" s="562" t="str">
        <f>mergeValue(A25)&amp;"."&amp;mergeValue(B25)&amp;"."&amp;mergeValue(C25)&amp;"."&amp;mergeValue(D25)&amp;"."&amp;mergeValue(E25)&amp;"."&amp;mergeValue(F25)</f>
        <v>1.1.1.1.1.1</v>
      </c>
      <c r="M25" s="525" t="s">
        <v>9</v>
      </c>
      <c r="N25" s="615"/>
      <c r="O25" s="1314"/>
      <c r="P25" s="1315"/>
      <c r="Q25" s="1315"/>
      <c r="R25" s="1315"/>
      <c r="S25" s="1315"/>
      <c r="T25" s="1315"/>
      <c r="U25" s="1315"/>
      <c r="V25" s="1316"/>
      <c r="W25" s="1129" t="s">
        <v>720</v>
      </c>
      <c r="Y25" s="558"/>
      <c r="Z25" s="558" t="str">
        <f t="shared" si="0"/>
        <v>Группа потребителей</v>
      </c>
      <c r="AA25" s="558"/>
      <c r="AB25" s="558"/>
      <c r="AC25" s="558"/>
      <c r="AI25" s="554"/>
      <c r="AJ25" s="554"/>
    </row>
    <row r="26" spans="1:36" ht="122.1" customHeight="1">
      <c r="A26" s="1311"/>
      <c r="B26" s="1311"/>
      <c r="C26" s="1311"/>
      <c r="D26" s="1311"/>
      <c r="E26" s="1311"/>
      <c r="F26" s="1311"/>
      <c r="G26" s="831">
        <v>1</v>
      </c>
      <c r="H26" s="831"/>
      <c r="I26" s="1311"/>
      <c r="J26" s="1311"/>
      <c r="K26" s="839">
        <v>1</v>
      </c>
      <c r="L26" s="562" t="str">
        <f>mergeValue(A26)&amp;"."&amp;mergeValue(B26)&amp;"."&amp;mergeValue(C26)&amp;"."&amp;mergeValue(D26)&amp;"."&amp;mergeValue(E26)&amp;"."&amp;mergeValue(F26)&amp;"."&amp;mergeValue(G26)</f>
        <v>1.1.1.1.1.1.1</v>
      </c>
      <c r="M26" s="1088"/>
      <c r="N26" s="615"/>
      <c r="O26" s="532"/>
      <c r="P26" s="532"/>
      <c r="Q26" s="1040"/>
      <c r="R26" s="1306"/>
      <c r="S26" s="1307" t="s">
        <v>83</v>
      </c>
      <c r="T26" s="1306"/>
      <c r="U26" s="1307" t="s">
        <v>84</v>
      </c>
      <c r="V26" s="532"/>
      <c r="W26" s="1281" t="s">
        <v>721</v>
      </c>
      <c r="X26" s="554" t="str">
        <f>strCheckDate(O27:V27)</f>
        <v/>
      </c>
      <c r="Y26" s="558"/>
      <c r="Z26" s="558" t="str">
        <f t="shared" si="0"/>
        <v/>
      </c>
      <c r="AA26" s="558"/>
      <c r="AB26" s="558"/>
      <c r="AC26" s="558"/>
      <c r="AI26" s="554"/>
      <c r="AJ26" s="554"/>
    </row>
    <row r="27" spans="1:36" ht="11.25" hidden="1">
      <c r="A27" s="1311"/>
      <c r="B27" s="1311"/>
      <c r="C27" s="1311"/>
      <c r="D27" s="1311"/>
      <c r="E27" s="1311"/>
      <c r="F27" s="1311"/>
      <c r="G27" s="831"/>
      <c r="H27" s="831"/>
      <c r="I27" s="1311"/>
      <c r="J27" s="1311"/>
      <c r="K27" s="839"/>
      <c r="L27" s="569"/>
      <c r="M27" s="615"/>
      <c r="N27" s="615"/>
      <c r="O27" s="532"/>
      <c r="P27" s="532"/>
      <c r="Q27" s="553" t="str">
        <f>R26&amp;"-"&amp;T26</f>
        <v>-</v>
      </c>
      <c r="R27" s="1306"/>
      <c r="S27" s="1307"/>
      <c r="T27" s="1306"/>
      <c r="U27" s="1307"/>
      <c r="V27" s="532"/>
      <c r="W27" s="1282"/>
      <c r="Y27" s="558"/>
      <c r="Z27" s="558" t="str">
        <f t="shared" si="0"/>
        <v/>
      </c>
      <c r="AA27" s="558"/>
      <c r="AB27" s="558"/>
      <c r="AC27" s="558"/>
      <c r="AI27" s="554"/>
      <c r="AJ27" s="554"/>
    </row>
    <row r="28" spans="1:36" ht="15" customHeight="1">
      <c r="A28" s="1311"/>
      <c r="B28" s="1311"/>
      <c r="C28" s="1311"/>
      <c r="D28" s="1311"/>
      <c r="E28" s="1311"/>
      <c r="F28" s="1311"/>
      <c r="G28" s="833"/>
      <c r="H28" s="831"/>
      <c r="I28" s="1311"/>
      <c r="J28" s="1311"/>
      <c r="K28" s="838"/>
      <c r="L28" s="508"/>
      <c r="M28" s="527" t="s">
        <v>24</v>
      </c>
      <c r="N28" s="534"/>
      <c r="O28" s="534"/>
      <c r="P28" s="534"/>
      <c r="Q28" s="534"/>
      <c r="R28" s="534"/>
      <c r="S28" s="534"/>
      <c r="T28" s="534"/>
      <c r="U28" s="534"/>
      <c r="V28" s="530"/>
      <c r="W28" s="1283"/>
      <c r="Y28" s="558"/>
      <c r="Z28" s="558" t="str">
        <f t="shared" si="0"/>
        <v>Добавить вид теплоносителя (параметры теплоносителя)</v>
      </c>
      <c r="AA28" s="558"/>
      <c r="AB28" s="558"/>
      <c r="AC28" s="558"/>
      <c r="AI28" s="554"/>
      <c r="AJ28" s="554"/>
    </row>
    <row r="29" spans="1:36" ht="15" customHeight="1">
      <c r="A29" s="1311"/>
      <c r="B29" s="1311"/>
      <c r="C29" s="1311"/>
      <c r="D29" s="1311"/>
      <c r="E29" s="1311"/>
      <c r="F29" s="833"/>
      <c r="G29" s="833"/>
      <c r="H29" s="831"/>
      <c r="I29" s="131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1"/>
      <c r="B30" s="1311"/>
      <c r="C30" s="1311"/>
      <c r="D30" s="131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1"/>
      <c r="B31" s="1311"/>
      <c r="C31" s="131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1"/>
      <c r="B32" s="131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74" t="s">
        <v>722</v>
      </c>
      <c r="N36" s="1274"/>
      <c r="O36" s="1274"/>
      <c r="P36" s="1274"/>
      <c r="Q36" s="1274"/>
      <c r="R36" s="1274"/>
      <c r="S36" s="1274"/>
      <c r="T36" s="1274"/>
      <c r="U36" s="1274"/>
      <c r="V36" s="1274"/>
      <c r="W36" s="1274"/>
    </row>
  </sheetData>
  <sheetProtection algorithmName="SHA-512" hashValue="QUCdIXHNpm1WdpdsiPmL3+xaNqHxSSX3T2APW+dv58XwQhj9TVzP1hV8F+1VQxuAY21q6pplTCMvGaC2mVEI4w==" saltValue="rugo/4WquT66V+YmwshPiQ==" spinCount="100000"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207160-85af-431f-a5f7-eb3fe4ed880c}">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5" t="s">
        <v>470</v>
      </c>
      <c r="G2" s="1276"/>
      <c r="H2" s="1277"/>
      <c r="I2" s="757"/>
    </row>
    <row r="3" ht="3" customHeight="1"/>
    <row r="4" spans="1:20" s="539" customFormat="1" ht="11.25">
      <c r="A4" s="734"/>
      <c r="B4" s="734"/>
      <c r="C4" s="734"/>
      <c r="D4" s="734"/>
      <c r="F4" s="1236" t="s">
        <v>445</v>
      </c>
      <c r="G4" s="1236"/>
      <c r="H4" s="1236"/>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10.09.2021</v>
      </c>
      <c r="I7" s="767" t="s">
        <v>472</v>
      </c>
      <c r="J7" s="584"/>
      <c r="K7" s="734"/>
      <c r="L7" s="734"/>
      <c r="M7" s="734"/>
      <c r="N7" s="734"/>
      <c r="O7" s="734"/>
      <c r="P7" s="734"/>
      <c r="Q7" s="734"/>
      <c r="R7" s="734"/>
      <c r="S7" s="734"/>
      <c r="T7" s="734"/>
    </row>
    <row r="8" spans="1:20" s="539" customFormat="1" ht="45">
      <c r="A8" s="1279">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algorithmName="SHA-512" hashValue="Hh9GhzLEPzEx96s1HLDyiybUngz7RYqHPz9KFRBVx3wuf4Y4dfeDHhSNx5mehrmz+a+nx5rujC1/FrCx6JyhCw==" saltValue="FFDReqnciZRn+xqdUUNpF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dc58ce7-a3d1-4fde-b524-8d58c25baeee}">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308" t="s">
        <v>717</v>
      </c>
      <c r="M5" s="1308"/>
      <c r="N5" s="1308"/>
      <c r="O5" s="1308"/>
      <c r="P5" s="1308"/>
      <c r="Q5" s="1308"/>
      <c r="R5" s="1308"/>
      <c r="S5" s="1308"/>
      <c r="T5" s="1308"/>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20"/>
      <c r="P7" s="1321"/>
      <c r="Q7" s="1321"/>
      <c r="R7" s="1321"/>
      <c r="S7" s="1321"/>
      <c r="T7" s="1322"/>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5"/>
      <c r="O10" s="1285" t="str">
        <f>IF(datePr_ch="",IF(datePr="","",datePr),datePr_ch)</f>
        <v>20.04.2021</v>
      </c>
      <c r="P10" s="1285"/>
      <c r="Q10" s="1285"/>
      <c r="R10" s="1285"/>
      <c r="S10" s="1285"/>
      <c r="T10" s="128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5"/>
      <c r="O11" s="1285" t="str">
        <f>IF(numberPr_ch="",IF(numberPr="","",numberPr),numberPr_ch)</f>
        <v>01-03/13</v>
      </c>
      <c r="P11" s="1285"/>
      <c r="Q11" s="1285"/>
      <c r="R11" s="1285"/>
      <c r="S11" s="1285"/>
      <c r="T11" s="1285"/>
      <c r="U11" s="730"/>
      <c r="V11" s="730"/>
      <c r="W11" s="489"/>
      <c r="X11" s="734"/>
      <c r="Y11" s="734"/>
      <c r="Z11" s="734"/>
      <c r="AA11" s="734"/>
      <c r="AB11" s="734"/>
      <c r="AC11" s="734"/>
      <c r="AD11" s="734"/>
      <c r="AE11" s="734"/>
      <c r="AF11" s="734"/>
      <c r="AG11" s="734"/>
      <c r="AH11" s="734"/>
    </row>
    <row r="12" spans="1:28"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c r="A13" s="734"/>
      <c r="B13" s="734"/>
      <c r="C13" s="734"/>
      <c r="D13" s="734"/>
      <c r="E13" s="734"/>
      <c r="F13" s="734"/>
      <c r="G13" s="734"/>
      <c r="H13" s="734"/>
      <c r="L13" s="1309"/>
      <c r="M13" s="1309"/>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286"/>
      <c r="P14" s="1286"/>
      <c r="Q14" s="1286"/>
      <c r="R14" s="1286"/>
      <c r="S14" s="1286"/>
      <c r="T14" s="1286"/>
      <c r="U14" s="1286"/>
    </row>
    <row r="15" spans="10:23" ht="14.25">
      <c r="J15" s="652"/>
      <c r="K15" s="652"/>
      <c r="L15" s="1236" t="s">
        <v>445</v>
      </c>
      <c r="M15" s="1236"/>
      <c r="N15" s="1236"/>
      <c r="O15" s="1236"/>
      <c r="P15" s="1236"/>
      <c r="Q15" s="1236"/>
      <c r="R15" s="1236"/>
      <c r="S15" s="1236"/>
      <c r="T15" s="1236"/>
      <c r="U15" s="1236"/>
      <c r="V15" s="1236"/>
      <c r="W15" s="1236" t="s">
        <v>446</v>
      </c>
    </row>
    <row r="16" spans="10:23" ht="14.25" customHeight="1">
      <c r="J16" s="652"/>
      <c r="K16" s="652"/>
      <c r="L16" s="1292" t="s">
        <v>91</v>
      </c>
      <c r="M16" s="1292" t="s">
        <v>602</v>
      </c>
      <c r="N16" s="630"/>
      <c r="O16" s="1293" t="s">
        <v>604</v>
      </c>
      <c r="P16" s="1294"/>
      <c r="Q16" s="1294"/>
      <c r="R16" s="1294"/>
      <c r="S16" s="1294"/>
      <c r="T16" s="1295"/>
      <c r="U16" s="1303" t="s">
        <v>339</v>
      </c>
      <c r="V16" s="1289" t="s">
        <v>274</v>
      </c>
      <c r="W16" s="1236"/>
    </row>
    <row r="17" spans="10:23" ht="14.25" customHeight="1">
      <c r="J17" s="652"/>
      <c r="K17" s="652"/>
      <c r="L17" s="1292"/>
      <c r="M17" s="1292"/>
      <c r="N17" s="631"/>
      <c r="O17" s="1298" t="s">
        <v>578</v>
      </c>
      <c r="P17" s="1296" t="s">
        <v>270</v>
      </c>
      <c r="Q17" s="1297"/>
      <c r="R17" s="1300" t="s">
        <v>615</v>
      </c>
      <c r="S17" s="1301"/>
      <c r="T17" s="1302"/>
      <c r="U17" s="1304"/>
      <c r="V17" s="1290"/>
      <c r="W17" s="1236"/>
    </row>
    <row r="18" spans="10:23" ht="33.75" customHeight="1">
      <c r="J18" s="652"/>
      <c r="K18" s="652"/>
      <c r="L18" s="1292"/>
      <c r="M18" s="1292"/>
      <c r="N18" s="632"/>
      <c r="O18" s="1299"/>
      <c r="P18" s="719" t="s">
        <v>579</v>
      </c>
      <c r="Q18" s="719" t="s">
        <v>6</v>
      </c>
      <c r="R18" s="743" t="s">
        <v>273</v>
      </c>
      <c r="S18" s="1287" t="s">
        <v>272</v>
      </c>
      <c r="T18" s="1288"/>
      <c r="U18" s="1305"/>
      <c r="V18" s="1291"/>
      <c r="W18" s="1236"/>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310">
        <f ca="1">OFFSET(S19,0,-1)+1</f>
        <v>7</v>
      </c>
      <c r="T19" s="1310"/>
      <c r="U19" s="741">
        <f ca="1">OFFSET(U19,0,-2)+1</f>
        <v>8</v>
      </c>
      <c r="V19" s="618">
        <f ca="1">OFFSET(V19,0,-1)</f>
        <v>8</v>
      </c>
      <c r="W19" s="741">
        <f ca="1">OFFSET(W19,0,-1)+1</f>
        <v>9</v>
      </c>
    </row>
    <row r="20" spans="1:36" ht="22.5">
      <c r="A20" s="1311">
        <v>1</v>
      </c>
      <c r="B20" s="831"/>
      <c r="C20" s="831"/>
      <c r="D20" s="831"/>
      <c r="E20" s="832"/>
      <c r="F20" s="833"/>
      <c r="G20" s="833"/>
      <c r="H20" s="833"/>
      <c r="I20" s="834"/>
      <c r="J20" s="829"/>
      <c r="K20" s="836"/>
      <c r="L20" s="744">
        <f>mergeValue(A20)</f>
        <v>1</v>
      </c>
      <c r="M20" s="610" t="s">
        <v>19</v>
      </c>
      <c r="N20" s="615"/>
      <c r="O20" s="1312"/>
      <c r="P20" s="1312"/>
      <c r="Q20" s="1312"/>
      <c r="R20" s="1312"/>
      <c r="S20" s="1312"/>
      <c r="T20" s="1312"/>
      <c r="U20" s="1312"/>
      <c r="V20" s="1312"/>
      <c r="W20" s="1129" t="s">
        <v>718</v>
      </c>
      <c r="Y20" s="777"/>
      <c r="Z20" s="777" t="str">
        <f t="shared" si="0" ref="Z20:Z33">IF(M20="","",M20)</f>
        <v>Наименование тарифа</v>
      </c>
      <c r="AA20" s="777"/>
      <c r="AB20" s="777"/>
      <c r="AC20" s="777"/>
      <c r="AI20" s="759"/>
      <c r="AJ20" s="759"/>
    </row>
    <row r="21" spans="1:36" ht="22.5">
      <c r="A21" s="1311"/>
      <c r="B21" s="1311">
        <v>1</v>
      </c>
      <c r="C21" s="831"/>
      <c r="D21" s="831"/>
      <c r="E21" s="833"/>
      <c r="F21" s="833"/>
      <c r="G21" s="833"/>
      <c r="H21" s="833"/>
      <c r="I21" s="828"/>
      <c r="J21" s="827"/>
      <c r="K21" s="830"/>
      <c r="L21" s="744" t="str">
        <f>mergeValue(A21)&amp;"."&amp;mergeValue(B21)</f>
        <v>1.1</v>
      </c>
      <c r="M21" s="658" t="s">
        <v>15</v>
      </c>
      <c r="N21" s="615"/>
      <c r="O21" s="1312"/>
      <c r="P21" s="1312"/>
      <c r="Q21" s="1312"/>
      <c r="R21" s="1312"/>
      <c r="S21" s="1312"/>
      <c r="T21" s="1312"/>
      <c r="U21" s="1312"/>
      <c r="V21" s="1312"/>
      <c r="W21" s="1129" t="s">
        <v>459</v>
      </c>
      <c r="Y21" s="777"/>
      <c r="Z21" s="777" t="str">
        <f t="shared" si="0"/>
        <v>Территория действия тарифа</v>
      </c>
      <c r="AA21" s="777"/>
      <c r="AB21" s="777"/>
      <c r="AC21" s="777"/>
      <c r="AI21" s="759"/>
      <c r="AJ21" s="759"/>
    </row>
    <row r="22" spans="1:36" ht="22.5">
      <c r="A22" s="1311"/>
      <c r="B22" s="1311"/>
      <c r="C22" s="1311">
        <v>1</v>
      </c>
      <c r="D22" s="831"/>
      <c r="E22" s="833"/>
      <c r="F22" s="833"/>
      <c r="G22" s="833"/>
      <c r="H22" s="833"/>
      <c r="I22" s="835"/>
      <c r="J22" s="827"/>
      <c r="K22" s="830"/>
      <c r="L22" s="744" t="str">
        <f>mergeValue(A22)&amp;"."&amp;mergeValue(B22)&amp;"."&amp;mergeValue(C22)</f>
        <v>1.1.1</v>
      </c>
      <c r="M22" s="659" t="s">
        <v>7</v>
      </c>
      <c r="N22" s="615"/>
      <c r="O22" s="1312"/>
      <c r="P22" s="1312"/>
      <c r="Q22" s="1312"/>
      <c r="R22" s="1312"/>
      <c r="S22" s="1312"/>
      <c r="T22" s="1312"/>
      <c r="U22" s="1312"/>
      <c r="V22" s="1312"/>
      <c r="W22" s="1129" t="s">
        <v>600</v>
      </c>
      <c r="Y22" s="777"/>
      <c r="Z22" s="777" t="str">
        <f t="shared" si="0"/>
        <v xml:space="preserve">Наименование системы теплоснабжения </v>
      </c>
      <c r="AA22" s="777"/>
      <c r="AB22" s="777"/>
      <c r="AC22" s="777"/>
      <c r="AI22" s="759"/>
      <c r="AJ22" s="759"/>
    </row>
    <row r="23" spans="1:36" ht="22.5">
      <c r="A23" s="1311"/>
      <c r="B23" s="1311"/>
      <c r="C23" s="1311"/>
      <c r="D23" s="1311">
        <v>1</v>
      </c>
      <c r="E23" s="833"/>
      <c r="F23" s="833"/>
      <c r="G23" s="833"/>
      <c r="H23" s="833"/>
      <c r="I23" s="835"/>
      <c r="J23" s="827"/>
      <c r="K23" s="830"/>
      <c r="L23" s="744" t="str">
        <f>mergeValue(A23)&amp;"."&amp;mergeValue(B23)&amp;"."&amp;mergeValue(C23)&amp;"."&amp;mergeValue(D23)</f>
        <v>1.1.1.1</v>
      </c>
      <c r="M23" s="660" t="s">
        <v>21</v>
      </c>
      <c r="N23" s="615"/>
      <c r="O23" s="1312"/>
      <c r="P23" s="1312"/>
      <c r="Q23" s="1312"/>
      <c r="R23" s="1312"/>
      <c r="S23" s="1312"/>
      <c r="T23" s="1312"/>
      <c r="U23" s="1312"/>
      <c r="V23" s="1312"/>
      <c r="W23" s="1129" t="s">
        <v>601</v>
      </c>
      <c r="Y23" s="777"/>
      <c r="Z23" s="777" t="str">
        <f t="shared" si="0"/>
        <v xml:space="preserve">Источник тепловой энергии  </v>
      </c>
      <c r="AA23" s="777"/>
      <c r="AB23" s="777"/>
      <c r="AC23" s="777"/>
      <c r="AI23" s="759"/>
      <c r="AJ23" s="759"/>
    </row>
    <row r="24" spans="1:36" ht="78.75">
      <c r="A24" s="1311"/>
      <c r="B24" s="1311"/>
      <c r="C24" s="1311"/>
      <c r="D24" s="1311"/>
      <c r="E24" s="1311">
        <v>1</v>
      </c>
      <c r="F24" s="833"/>
      <c r="G24" s="833"/>
      <c r="H24" s="831">
        <v>1</v>
      </c>
      <c r="I24" s="1311">
        <v>1</v>
      </c>
      <c r="J24" s="833"/>
      <c r="K24" s="838"/>
      <c r="L24" s="744" t="str">
        <f>mergeValue(A24)&amp;"."&amp;mergeValue(B24)&amp;"."&amp;mergeValue(C24)&amp;"."&amp;mergeValue(D24)&amp;"."&amp;mergeValue(E24)</f>
        <v>1.1.1.1.1</v>
      </c>
      <c r="M24" s="524" t="s">
        <v>8</v>
      </c>
      <c r="N24" s="615"/>
      <c r="O24" s="1313"/>
      <c r="P24" s="1313"/>
      <c r="Q24" s="1313"/>
      <c r="R24" s="1313"/>
      <c r="S24" s="1313"/>
      <c r="T24" s="1313"/>
      <c r="U24" s="1313"/>
      <c r="V24" s="131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1"/>
      <c r="B25" s="1311"/>
      <c r="C25" s="1311"/>
      <c r="D25" s="1311"/>
      <c r="E25" s="1311"/>
      <c r="F25" s="1311">
        <v>1</v>
      </c>
      <c r="G25" s="831"/>
      <c r="H25" s="831"/>
      <c r="I25" s="1311"/>
      <c r="J25" s="1311">
        <v>1</v>
      </c>
      <c r="K25" s="839"/>
      <c r="L25" s="744" t="str">
        <f>mergeValue(A25)&amp;"."&amp;mergeValue(B25)&amp;"."&amp;mergeValue(C25)&amp;"."&amp;mergeValue(D25)&amp;"."&amp;mergeValue(E25)&amp;"."&amp;mergeValue(F25)</f>
        <v>1.1.1.1.1.1</v>
      </c>
      <c r="M25" s="525" t="s">
        <v>9</v>
      </c>
      <c r="N25" s="615"/>
      <c r="O25" s="1313"/>
      <c r="P25" s="1313"/>
      <c r="Q25" s="1313"/>
      <c r="R25" s="1313"/>
      <c r="S25" s="1313"/>
      <c r="T25" s="1313"/>
      <c r="U25" s="1313"/>
      <c r="V25" s="1313"/>
      <c r="W25" s="1129" t="s">
        <v>720</v>
      </c>
      <c r="Y25" s="777"/>
      <c r="Z25" s="777" t="str">
        <f t="shared" si="0"/>
        <v>Группа потребителей</v>
      </c>
      <c r="AA25" s="777"/>
      <c r="AB25" s="777"/>
      <c r="AC25" s="777"/>
      <c r="AI25" s="759"/>
      <c r="AJ25" s="759"/>
    </row>
    <row r="26" spans="1:36" ht="122.1" customHeight="1">
      <c r="A26" s="1311"/>
      <c r="B26" s="1311"/>
      <c r="C26" s="1311"/>
      <c r="D26" s="1311"/>
      <c r="E26" s="1311"/>
      <c r="F26" s="1311"/>
      <c r="G26" s="831">
        <v>1</v>
      </c>
      <c r="H26" s="831"/>
      <c r="I26" s="1311"/>
      <c r="J26" s="1311"/>
      <c r="K26" s="839">
        <v>1</v>
      </c>
      <c r="L26" s="744" t="str">
        <f>mergeValue(A26)&amp;"."&amp;mergeValue(B26)&amp;"."&amp;mergeValue(C26)&amp;"."&amp;mergeValue(D26)&amp;"."&amp;mergeValue(E26)&amp;"."&amp;mergeValue(F26)&amp;"."&amp;mergeValue(G26)</f>
        <v>1.1.1.1.1.1.1</v>
      </c>
      <c r="M26" s="1088"/>
      <c r="N26" s="615"/>
      <c r="O26" s="726"/>
      <c r="P26" s="726"/>
      <c r="Q26" s="1040"/>
      <c r="R26" s="1306"/>
      <c r="S26" s="1307" t="s">
        <v>83</v>
      </c>
      <c r="T26" s="1306"/>
      <c r="U26" s="1307" t="s">
        <v>84</v>
      </c>
      <c r="V26" s="726"/>
      <c r="W26" s="1281" t="s">
        <v>721</v>
      </c>
      <c r="X26" s="759" t="str">
        <f>strCheckDate(O27:V27)</f>
        <v/>
      </c>
      <c r="Y26" s="777"/>
      <c r="Z26" s="777" t="str">
        <f t="shared" si="0"/>
        <v/>
      </c>
      <c r="AA26" s="777"/>
      <c r="AB26" s="777"/>
      <c r="AC26" s="777"/>
      <c r="AI26" s="759"/>
      <c r="AJ26" s="759"/>
    </row>
    <row r="27" spans="1:36" ht="11.25" hidden="1">
      <c r="A27" s="1311"/>
      <c r="B27" s="1311"/>
      <c r="C27" s="1311"/>
      <c r="D27" s="1311"/>
      <c r="E27" s="1311"/>
      <c r="F27" s="1311"/>
      <c r="G27" s="831"/>
      <c r="H27" s="831"/>
      <c r="I27" s="1311"/>
      <c r="J27" s="1311"/>
      <c r="K27" s="839"/>
      <c r="L27" s="752"/>
      <c r="M27" s="615"/>
      <c r="N27" s="615"/>
      <c r="O27" s="726"/>
      <c r="P27" s="726"/>
      <c r="Q27" s="732" t="str">
        <f>R26&amp;"-"&amp;T26</f>
        <v>-</v>
      </c>
      <c r="R27" s="1306"/>
      <c r="S27" s="1307"/>
      <c r="T27" s="1306"/>
      <c r="U27" s="1307"/>
      <c r="V27" s="726"/>
      <c r="W27" s="1282"/>
      <c r="Y27" s="777"/>
      <c r="Z27" s="777" t="str">
        <f t="shared" si="0"/>
        <v/>
      </c>
      <c r="AA27" s="777"/>
      <c r="AB27" s="777"/>
      <c r="AC27" s="777"/>
      <c r="AI27" s="759"/>
      <c r="AJ27" s="759"/>
    </row>
    <row r="28" spans="1:36" ht="15" customHeight="1">
      <c r="A28" s="1311"/>
      <c r="B28" s="1311"/>
      <c r="C28" s="1311"/>
      <c r="D28" s="1311"/>
      <c r="E28" s="1311"/>
      <c r="F28" s="1311"/>
      <c r="G28" s="833"/>
      <c r="H28" s="831"/>
      <c r="I28" s="1311"/>
      <c r="J28" s="1311"/>
      <c r="K28" s="838"/>
      <c r="L28" s="654"/>
      <c r="M28" s="527" t="s">
        <v>24</v>
      </c>
      <c r="N28" s="728"/>
      <c r="O28" s="728"/>
      <c r="P28" s="728"/>
      <c r="Q28" s="728"/>
      <c r="R28" s="728"/>
      <c r="S28" s="728"/>
      <c r="T28" s="728"/>
      <c r="U28" s="728"/>
      <c r="V28" s="725"/>
      <c r="W28" s="1283"/>
      <c r="Y28" s="777"/>
      <c r="Z28" s="777" t="str">
        <f t="shared" si="0"/>
        <v>Добавить вид теплоносителя (параметры теплоносителя)</v>
      </c>
      <c r="AA28" s="777"/>
      <c r="AB28" s="777"/>
      <c r="AC28" s="777"/>
      <c r="AI28" s="759"/>
      <c r="AJ28" s="759"/>
    </row>
    <row r="29" spans="1:36" ht="15" customHeight="1">
      <c r="A29" s="1311"/>
      <c r="B29" s="1311"/>
      <c r="C29" s="1311"/>
      <c r="D29" s="1311"/>
      <c r="E29" s="1311"/>
      <c r="F29" s="833"/>
      <c r="G29" s="833"/>
      <c r="H29" s="831"/>
      <c r="I29" s="131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1"/>
      <c r="B30" s="1311"/>
      <c r="C30" s="1311"/>
      <c r="D30" s="131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1"/>
      <c r="B31" s="1311"/>
      <c r="C31" s="131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1"/>
      <c r="B32" s="131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74" t="s">
        <v>722</v>
      </c>
      <c r="N36" s="1274"/>
      <c r="O36" s="1274"/>
      <c r="P36" s="1274"/>
      <c r="Q36" s="1274"/>
      <c r="R36" s="1274"/>
      <c r="S36" s="1274"/>
      <c r="T36" s="1274"/>
      <c r="U36" s="1274"/>
      <c r="V36" s="1274"/>
      <c r="W36" s="1274"/>
    </row>
  </sheetData>
  <sheetProtection algorithmName="SHA-512" hashValue="Rdt1M3E3YwQ0P/6AvmPAglvmPhgQiz+0XXYAzdkjARttqVBmkN/NQrAbVDV/dLHI/u/VpTLoPmcPK/mNQGBSEg==" saltValue="pALlR9P3MK39I3Zg89/DDg=="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16afed-17d6-4912-af67-094471a35154}">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5" t="s">
        <v>470</v>
      </c>
      <c r="G2" s="1276"/>
      <c r="H2" s="1277"/>
      <c r="I2" s="609"/>
    </row>
    <row r="3"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79">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algorithmName="SHA-512" hashValue="EGWfNR8tiYl7uIL6+eEf+m2yw7KtFiu9EtcHkXTDOflT+LE+uBmA28yGZu+/nECpOiUS/FBGdfkTLqpS+v/oQw==" saltValue="/ax6gb//8BH7Abn1uKPJB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c314c3-beeb-4e41-a8ce-0e2193dd341e}">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08" t="s">
        <v>717</v>
      </c>
      <c r="M5" s="1308"/>
      <c r="N5" s="1308"/>
      <c r="O5" s="1308"/>
      <c r="P5" s="1308"/>
      <c r="Q5" s="1308"/>
      <c r="R5" s="1308"/>
      <c r="S5" s="1308"/>
      <c r="T5" s="1308"/>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551"/>
      <c r="V9" s="551"/>
      <c r="W9" s="489"/>
      <c r="X9" s="475"/>
      <c r="Y9" s="475"/>
      <c r="Z9" s="475"/>
      <c r="AA9" s="475"/>
      <c r="AB9" s="475"/>
      <c r="AC9" s="475"/>
      <c r="AD9" s="475"/>
      <c r="AE9" s="475"/>
      <c r="AF9" s="475"/>
      <c r="AG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6"/>
      <c r="P12" s="1326"/>
      <c r="Q12" s="1326"/>
      <c r="R12" s="1326"/>
      <c r="S12" s="1326"/>
      <c r="T12" s="1326"/>
      <c r="U12" s="1326"/>
    </row>
    <row r="13" spans="10:23" ht="14.25">
      <c r="J13" s="451"/>
      <c r="K13" s="451"/>
      <c r="L13" s="1236" t="s">
        <v>445</v>
      </c>
      <c r="M13" s="1236"/>
      <c r="N13" s="1236"/>
      <c r="O13" s="1236"/>
      <c r="P13" s="1236"/>
      <c r="Q13" s="1236"/>
      <c r="R13" s="1236"/>
      <c r="S13" s="1236"/>
      <c r="T13" s="1236"/>
      <c r="U13" s="1236"/>
      <c r="V13" s="1236"/>
      <c r="W13" s="1236" t="s">
        <v>446</v>
      </c>
    </row>
    <row r="14" spans="10:23" ht="14.25" customHeight="1">
      <c r="J14" s="451"/>
      <c r="K14" s="451"/>
      <c r="L14" s="1292" t="s">
        <v>91</v>
      </c>
      <c r="M14" s="1292" t="s">
        <v>602</v>
      </c>
      <c r="N14" s="444"/>
      <c r="O14" s="1293" t="s">
        <v>604</v>
      </c>
      <c r="P14" s="1294"/>
      <c r="Q14" s="1294"/>
      <c r="R14" s="1294"/>
      <c r="S14" s="1294"/>
      <c r="T14" s="1295"/>
      <c r="U14" s="1303" t="s">
        <v>339</v>
      </c>
      <c r="V14" s="1325" t="s">
        <v>274</v>
      </c>
      <c r="W14" s="1236"/>
    </row>
    <row r="15" spans="10:23" ht="14.25" customHeight="1">
      <c r="J15" s="451"/>
      <c r="K15" s="451"/>
      <c r="L15" s="1292"/>
      <c r="M15" s="1292"/>
      <c r="N15" s="443"/>
      <c r="O15" s="1298" t="s">
        <v>603</v>
      </c>
      <c r="P15" s="624"/>
      <c r="Q15" s="624"/>
      <c r="R15" s="1301" t="s">
        <v>615</v>
      </c>
      <c r="S15" s="1301"/>
      <c r="T15" s="1302"/>
      <c r="U15" s="1304"/>
      <c r="V15" s="1325"/>
      <c r="W15" s="1236"/>
    </row>
    <row r="16" spans="10:23" ht="30.75" customHeight="1">
      <c r="J16" s="451"/>
      <c r="K16" s="451"/>
      <c r="L16" s="1292"/>
      <c r="M16" s="1292"/>
      <c r="N16" s="442"/>
      <c r="O16" s="1299"/>
      <c r="P16" s="622"/>
      <c r="Q16" s="623"/>
      <c r="R16" s="506" t="s">
        <v>273</v>
      </c>
      <c r="S16" s="1287" t="s">
        <v>272</v>
      </c>
      <c r="T16" s="1288"/>
      <c r="U16" s="1305"/>
      <c r="V16" s="1325"/>
      <c r="W16" s="1236"/>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23">
        <f ca="1">OFFSET(S17,0,-1)+1</f>
        <v>5</v>
      </c>
      <c r="T17" s="1323"/>
      <c r="U17" s="607">
        <f ca="1">OFFSET(U17,0,-2)+1</f>
        <v>6</v>
      </c>
      <c r="V17" s="608">
        <f ca="1">OFFSET(V17,0,-1)</f>
        <v>6</v>
      </c>
      <c r="W17" s="607">
        <f ca="1">OFFSET(W17,0,-1)+1</f>
        <v>7</v>
      </c>
    </row>
    <row r="18" spans="1:23" ht="22.5">
      <c r="A18" s="1311">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23" ht="22.5">
      <c r="A19" s="1311"/>
      <c r="B19" s="1311">
        <v>1</v>
      </c>
      <c r="C19" s="849"/>
      <c r="D19" s="849"/>
      <c r="E19" s="851"/>
      <c r="F19" s="851"/>
      <c r="G19" s="851"/>
      <c r="H19" s="851"/>
      <c r="I19" s="846"/>
      <c r="J19" s="845"/>
      <c r="K19" s="848"/>
      <c r="L19" s="562" t="str">
        <f>mergeValue(A19)&amp;"."&amp;mergeValue(B19)</f>
        <v>1.1</v>
      </c>
      <c r="M19" s="516" t="s">
        <v>15</v>
      </c>
      <c r="N19" s="549"/>
      <c r="O19" s="1324"/>
      <c r="P19" s="1324"/>
      <c r="Q19" s="1324"/>
      <c r="R19" s="1324"/>
      <c r="S19" s="1324"/>
      <c r="T19" s="1324"/>
      <c r="U19" s="1324"/>
      <c r="V19" s="1324"/>
      <c r="W19" s="1129" t="s">
        <v>459</v>
      </c>
    </row>
    <row r="20" spans="1:23" ht="22.5">
      <c r="A20" s="1311"/>
      <c r="B20" s="1311"/>
      <c r="C20" s="1311">
        <v>1</v>
      </c>
      <c r="D20" s="849"/>
      <c r="E20" s="851"/>
      <c r="F20" s="851"/>
      <c r="G20" s="851"/>
      <c r="H20" s="851"/>
      <c r="I20" s="853"/>
      <c r="J20" s="845"/>
      <c r="K20" s="848"/>
      <c r="L20" s="562" t="str">
        <f>mergeValue(A20)&amp;"."&amp;mergeValue(B20)&amp;"."&amp;mergeValue(C20)</f>
        <v>1.1.1</v>
      </c>
      <c r="M20" s="517" t="s">
        <v>7</v>
      </c>
      <c r="N20" s="549"/>
      <c r="O20" s="1324"/>
      <c r="P20" s="1324"/>
      <c r="Q20" s="1324"/>
      <c r="R20" s="1324"/>
      <c r="S20" s="1324"/>
      <c r="T20" s="1324"/>
      <c r="U20" s="1324"/>
      <c r="V20" s="1324"/>
      <c r="W20" s="1129" t="s">
        <v>600</v>
      </c>
    </row>
    <row r="21" spans="1:23" ht="22.5">
      <c r="A21" s="1311"/>
      <c r="B21" s="1311"/>
      <c r="C21" s="1311"/>
      <c r="D21" s="1311">
        <v>1</v>
      </c>
      <c r="E21" s="851"/>
      <c r="F21" s="851"/>
      <c r="G21" s="851"/>
      <c r="H21" s="851"/>
      <c r="I21" s="853"/>
      <c r="J21" s="845"/>
      <c r="K21" s="848"/>
      <c r="L21" s="562" t="str">
        <f>mergeValue(A21)&amp;"."&amp;mergeValue(B21)&amp;"."&amp;mergeValue(C21)&amp;"."&amp;mergeValue(D21)</f>
        <v>1.1.1.1</v>
      </c>
      <c r="M21" s="518" t="s">
        <v>21</v>
      </c>
      <c r="N21" s="549"/>
      <c r="O21" s="1324"/>
      <c r="P21" s="1324"/>
      <c r="Q21" s="1324"/>
      <c r="R21" s="1324"/>
      <c r="S21" s="1324"/>
      <c r="T21" s="1324"/>
      <c r="U21" s="1324"/>
      <c r="V21" s="1324"/>
      <c r="W21" s="1129" t="s">
        <v>601</v>
      </c>
    </row>
    <row r="22" spans="1:23" ht="78.75">
      <c r="A22" s="1311"/>
      <c r="B22" s="1311"/>
      <c r="C22" s="1311"/>
      <c r="D22" s="1311"/>
      <c r="E22" s="1311">
        <v>1</v>
      </c>
      <c r="F22" s="851"/>
      <c r="G22" s="851"/>
      <c r="H22" s="849">
        <v>1</v>
      </c>
      <c r="I22" s="1311">
        <v>1</v>
      </c>
      <c r="J22" s="851"/>
      <c r="K22" s="856"/>
      <c r="L22" s="562" t="str">
        <f>mergeValue(A22)&amp;"."&amp;mergeValue(B22)&amp;"."&amp;mergeValue(C22)&amp;"."&amp;mergeValue(D22)&amp;"."&amp;mergeValue(E22)</f>
        <v>1.1.1.1.1</v>
      </c>
      <c r="M22" s="524" t="s">
        <v>8</v>
      </c>
      <c r="N22" s="550"/>
      <c r="O22" s="1313"/>
      <c r="P22" s="1313"/>
      <c r="Q22" s="1313"/>
      <c r="R22" s="1313"/>
      <c r="S22" s="1313"/>
      <c r="T22" s="1313"/>
      <c r="U22" s="1313"/>
      <c r="V22" s="1313"/>
      <c r="W22" s="1129" t="s">
        <v>719</v>
      </c>
    </row>
    <row r="23" spans="1:27" ht="33.75">
      <c r="A23" s="1311"/>
      <c r="B23" s="1311"/>
      <c r="C23" s="1311"/>
      <c r="D23" s="1311"/>
      <c r="E23" s="1311"/>
      <c r="F23" s="1311">
        <v>1</v>
      </c>
      <c r="G23" s="849"/>
      <c r="H23" s="849"/>
      <c r="I23" s="1311"/>
      <c r="J23" s="1311">
        <v>1</v>
      </c>
      <c r="K23" s="857"/>
      <c r="L23" s="562" t="str">
        <f>mergeValue(A23)&amp;"."&amp;mergeValue(B23)&amp;"."&amp;mergeValue(C23)&amp;"."&amp;mergeValue(D23)&amp;"."&amp;mergeValue(E23)&amp;"."&amp;mergeValue(F23)</f>
        <v>1.1.1.1.1.1</v>
      </c>
      <c r="M23" s="525" t="s">
        <v>9</v>
      </c>
      <c r="N23" s="550"/>
      <c r="O23" s="1314"/>
      <c r="P23" s="1315"/>
      <c r="Q23" s="1315"/>
      <c r="R23" s="1315"/>
      <c r="S23" s="1315"/>
      <c r="T23" s="1315"/>
      <c r="U23" s="1315"/>
      <c r="V23" s="1316"/>
      <c r="W23" s="1129" t="s">
        <v>720</v>
      </c>
      <c r="Y23" s="474" t="str">
        <f>strCheckUnique(Z23:Z26)</f>
        <v/>
      </c>
      <c r="AA23" s="474" t="str">
        <f>IF(O23="","",O23&amp;":_")</f>
        <v/>
      </c>
    </row>
    <row r="24" spans="1:29" ht="122.1" customHeight="1">
      <c r="A24" s="1311"/>
      <c r="B24" s="1311"/>
      <c r="C24" s="1311"/>
      <c r="D24" s="1311"/>
      <c r="E24" s="1311"/>
      <c r="F24" s="1311"/>
      <c r="G24" s="849">
        <v>1</v>
      </c>
      <c r="H24" s="849"/>
      <c r="I24" s="1311"/>
      <c r="J24" s="1311"/>
      <c r="K24" s="857">
        <v>1</v>
      </c>
      <c r="L24" s="562" t="str">
        <f>mergeValue(A24)&amp;"."&amp;mergeValue(B24)&amp;"."&amp;mergeValue(C24)&amp;"."&amp;mergeValue(D24)&amp;"."&amp;mergeValue(E24)&amp;"."&amp;mergeValue(F24)&amp;"."&amp;mergeValue(G24)</f>
        <v>1.1.1.1.1.1.1</v>
      </c>
      <c r="M24" s="1088"/>
      <c r="N24" s="555"/>
      <c r="O24" s="1103"/>
      <c r="P24" s="532"/>
      <c r="Q24" s="532"/>
      <c r="R24" s="1317"/>
      <c r="S24" s="1307" t="s">
        <v>83</v>
      </c>
      <c r="T24" s="1317"/>
      <c r="U24" s="1307" t="s">
        <v>84</v>
      </c>
      <c r="V24" s="547"/>
      <c r="W24" s="1281" t="s">
        <v>721</v>
      </c>
      <c r="X24" s="470" t="str">
        <f>strCheckDate(O25:V25)</f>
        <v/>
      </c>
      <c r="Y24" s="474"/>
      <c r="Z24" s="474" t="str">
        <f>IF(M24="","",M24)</f>
        <v/>
      </c>
      <c r="AA24" s="474"/>
      <c r="AB24" s="474"/>
      <c r="AC24" s="474"/>
    </row>
    <row r="25" spans="1:23" ht="11.25" hidden="1">
      <c r="A25" s="1311"/>
      <c r="B25" s="1311"/>
      <c r="C25" s="1311"/>
      <c r="D25" s="1311"/>
      <c r="E25" s="1311"/>
      <c r="F25" s="1311"/>
      <c r="G25" s="849"/>
      <c r="H25" s="849"/>
      <c r="I25" s="1311"/>
      <c r="J25" s="1311"/>
      <c r="K25" s="857"/>
      <c r="L25" s="569"/>
      <c r="M25" s="615"/>
      <c r="N25" s="555"/>
      <c r="O25" s="553"/>
      <c r="P25" s="532"/>
      <c r="Q25" s="553" t="str">
        <f>R24&amp;"-"&amp;T24</f>
        <v>-</v>
      </c>
      <c r="R25" s="1306"/>
      <c r="S25" s="1307"/>
      <c r="T25" s="1306"/>
      <c r="U25" s="1307"/>
      <c r="V25" s="547"/>
      <c r="W25" s="1282"/>
    </row>
    <row r="26" spans="1:33" s="445" customFormat="1" ht="15" customHeight="1">
      <c r="A26" s="1311"/>
      <c r="B26" s="1311"/>
      <c r="C26" s="1311"/>
      <c r="D26" s="1311"/>
      <c r="E26" s="1311"/>
      <c r="F26" s="1311"/>
      <c r="G26" s="851"/>
      <c r="H26" s="849"/>
      <c r="I26" s="1311"/>
      <c r="J26" s="1311"/>
      <c r="K26" s="856"/>
      <c r="L26" s="508"/>
      <c r="M26" s="527" t="s">
        <v>24</v>
      </c>
      <c r="N26" s="521"/>
      <c r="O26" s="515"/>
      <c r="P26" s="515"/>
      <c r="Q26" s="515"/>
      <c r="R26" s="542"/>
      <c r="S26" s="534"/>
      <c r="T26" s="533"/>
      <c r="U26" s="521"/>
      <c r="V26" s="530"/>
      <c r="W26" s="1283"/>
      <c r="X26" s="471"/>
      <c r="Y26" s="471"/>
      <c r="Z26" s="471"/>
      <c r="AA26" s="471"/>
      <c r="AB26" s="471"/>
      <c r="AC26" s="471"/>
      <c r="AD26" s="471"/>
      <c r="AE26" s="471"/>
      <c r="AF26" s="471"/>
      <c r="AG26" s="471"/>
    </row>
    <row r="27" spans="1:33" s="445" customFormat="1" ht="15" customHeight="1">
      <c r="A27" s="1311"/>
      <c r="B27" s="1311"/>
      <c r="C27" s="1311"/>
      <c r="D27" s="1311"/>
      <c r="E27" s="1311"/>
      <c r="F27" s="851"/>
      <c r="G27" s="851"/>
      <c r="H27" s="849"/>
      <c r="I27" s="131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1"/>
      <c r="B28" s="1311"/>
      <c r="C28" s="1311"/>
      <c r="D28" s="131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1"/>
      <c r="B29" s="1311"/>
      <c r="C29" s="131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1"/>
      <c r="B30" s="131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algorithmName="SHA-512" hashValue="BgeskZyp59ZvwAVabMCU8pKLxw9CWlZajP/PFJMq5FHVEtDHrY9o3FotKvj1HPjgaDPXppCcO2Ec1IuDwviGpQ==" saltValue="0mt+hot3bfGdgNEM5IFdAA==" spinCount="100000"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0ffc3c3-347e-4983-bdbe-f40800ba576b}">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5" t="s">
        <v>470</v>
      </c>
      <c r="G2" s="1276"/>
      <c r="H2" s="1277"/>
      <c r="I2" s="609"/>
    </row>
    <row r="3"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79">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algorithmName="SHA-512" hashValue="TIY9lY19DUwJowb0gIWPSNcAb1pTDB/bjGGgiaf1xK/ZIAJqBq1XNkeM1yzoszcV8aCf8D8JAxhO/SJA4dP7ew==" saltValue="+2gsrlV8Snoi8E4Qae1qQ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ce2e5e-e169-4716-a902-8836050c86c6}">
  <sheetPr codeName="Instruction">
    <tabColor rgb="FFCCCCFF"/>
  </sheetPr>
  <dimension ref="A1:AA113"/>
  <sheetViews>
    <sheetView showGridLines="0" workbookViewId="0" topLeftCell="A1">
      <selection pane="topLeft" activeCell="AB19" sqref="AB19"/>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03" t="str">
        <f>"Код отчёта: "&amp;GetCode()</f>
        <v>Код отчёта: FAS.JKH.OPEN.INFO.REQUEST.WARM</v>
      </c>
      <c r="C2" s="1203"/>
      <c r="D2" s="1203"/>
      <c r="E2" s="1203"/>
      <c r="F2" s="1203"/>
      <c r="G2" s="1203"/>
      <c r="Q2" s="223"/>
      <c r="R2" s="223"/>
      <c r="S2" s="223"/>
      <c r="T2" s="223"/>
      <c r="U2" s="223"/>
      <c r="V2" s="223"/>
      <c r="W2" s="223"/>
    </row>
    <row r="3" spans="2:25" ht="18" customHeight="1">
      <c r="B3" s="1204" t="str">
        <f>"Версия "&amp;GetVersion()</f>
        <v>Версия 1.0.2</v>
      </c>
      <c r="C3" s="1204"/>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08" t="s">
        <v>676</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05" t="s">
        <v>567</v>
      </c>
      <c r="F7" s="1205"/>
      <c r="G7" s="1205"/>
      <c r="H7" s="1205"/>
      <c r="I7" s="1205"/>
      <c r="J7" s="1205"/>
      <c r="K7" s="1205"/>
      <c r="L7" s="1205"/>
      <c r="M7" s="1205"/>
      <c r="N7" s="1205"/>
      <c r="O7" s="1205"/>
      <c r="P7" s="1205"/>
      <c r="Q7" s="1205"/>
      <c r="R7" s="1205"/>
      <c r="S7" s="1205"/>
      <c r="T7" s="1205"/>
      <c r="U7" s="1205"/>
      <c r="V7" s="1205"/>
      <c r="W7" s="1205"/>
      <c r="X7" s="1205"/>
      <c r="Y7" s="56"/>
    </row>
    <row r="8" spans="1:25" ht="15" customHeight="1">
      <c r="A8" s="40"/>
      <c r="B8" s="75"/>
      <c r="C8" s="74"/>
      <c r="D8" s="57"/>
      <c r="E8" s="1205"/>
      <c r="F8" s="1205"/>
      <c r="G8" s="1205"/>
      <c r="H8" s="1205"/>
      <c r="I8" s="1205"/>
      <c r="J8" s="1205"/>
      <c r="K8" s="1205"/>
      <c r="L8" s="1205"/>
      <c r="M8" s="1205"/>
      <c r="N8" s="1205"/>
      <c r="O8" s="1205"/>
      <c r="P8" s="1205"/>
      <c r="Q8" s="1205"/>
      <c r="R8" s="1205"/>
      <c r="S8" s="1205"/>
      <c r="T8" s="1205"/>
      <c r="U8" s="1205"/>
      <c r="V8" s="1205"/>
      <c r="W8" s="1205"/>
      <c r="X8" s="1205"/>
      <c r="Y8" s="56"/>
    </row>
    <row r="9" spans="1:25" ht="15" customHeight="1">
      <c r="A9" s="40"/>
      <c r="B9" s="75"/>
      <c r="C9" s="74"/>
      <c r="D9" s="57"/>
      <c r="E9" s="1205"/>
      <c r="F9" s="1205"/>
      <c r="G9" s="1205"/>
      <c r="H9" s="1205"/>
      <c r="I9" s="1205"/>
      <c r="J9" s="1205"/>
      <c r="K9" s="1205"/>
      <c r="L9" s="1205"/>
      <c r="M9" s="1205"/>
      <c r="N9" s="1205"/>
      <c r="O9" s="1205"/>
      <c r="P9" s="1205"/>
      <c r="Q9" s="1205"/>
      <c r="R9" s="1205"/>
      <c r="S9" s="1205"/>
      <c r="T9" s="1205"/>
      <c r="U9" s="1205"/>
      <c r="V9" s="1205"/>
      <c r="W9" s="1205"/>
      <c r="X9" s="1205"/>
      <c r="Y9" s="56"/>
    </row>
    <row r="10" spans="1:25" ht="10.5" customHeight="1">
      <c r="A10" s="40"/>
      <c r="B10" s="75"/>
      <c r="C10" s="74"/>
      <c r="D10" s="57"/>
      <c r="E10" s="1205"/>
      <c r="F10" s="1205"/>
      <c r="G10" s="1205"/>
      <c r="H10" s="1205"/>
      <c r="I10" s="1205"/>
      <c r="J10" s="1205"/>
      <c r="K10" s="1205"/>
      <c r="L10" s="1205"/>
      <c r="M10" s="1205"/>
      <c r="N10" s="1205"/>
      <c r="O10" s="1205"/>
      <c r="P10" s="1205"/>
      <c r="Q10" s="1205"/>
      <c r="R10" s="1205"/>
      <c r="S10" s="1205"/>
      <c r="T10" s="1205"/>
      <c r="U10" s="1205"/>
      <c r="V10" s="1205"/>
      <c r="W10" s="1205"/>
      <c r="X10" s="1205"/>
      <c r="Y10" s="56"/>
    </row>
    <row r="11" spans="1:25" ht="27" customHeight="1">
      <c r="A11" s="40"/>
      <c r="B11" s="75"/>
      <c r="C11" s="74"/>
      <c r="D11" s="57"/>
      <c r="E11" s="1205"/>
      <c r="F11" s="1205"/>
      <c r="G11" s="1205"/>
      <c r="H11" s="1205"/>
      <c r="I11" s="1205"/>
      <c r="J11" s="1205"/>
      <c r="K11" s="1205"/>
      <c r="L11" s="1205"/>
      <c r="M11" s="1205"/>
      <c r="N11" s="1205"/>
      <c r="O11" s="1205"/>
      <c r="P11" s="1205"/>
      <c r="Q11" s="1205"/>
      <c r="R11" s="1205"/>
      <c r="S11" s="1205"/>
      <c r="T11" s="1205"/>
      <c r="U11" s="1205"/>
      <c r="V11" s="1205"/>
      <c r="W11" s="1205"/>
      <c r="X11" s="1205"/>
      <c r="Y11" s="56"/>
    </row>
    <row r="12" spans="1:25" ht="12" customHeight="1">
      <c r="A12" s="40"/>
      <c r="B12" s="75"/>
      <c r="C12" s="74"/>
      <c r="D12" s="57"/>
      <c r="E12" s="1205"/>
      <c r="F12" s="1205"/>
      <c r="G12" s="1205"/>
      <c r="H12" s="1205"/>
      <c r="I12" s="1205"/>
      <c r="J12" s="1205"/>
      <c r="K12" s="1205"/>
      <c r="L12" s="1205"/>
      <c r="M12" s="1205"/>
      <c r="N12" s="1205"/>
      <c r="O12" s="1205"/>
      <c r="P12" s="1205"/>
      <c r="Q12" s="1205"/>
      <c r="R12" s="1205"/>
      <c r="S12" s="1205"/>
      <c r="T12" s="1205"/>
      <c r="U12" s="1205"/>
      <c r="V12" s="1205"/>
      <c r="W12" s="1205"/>
      <c r="X12" s="1205"/>
      <c r="Y12" s="56"/>
    </row>
    <row r="13" spans="1:25" ht="38.25" customHeight="1">
      <c r="A13" s="40"/>
      <c r="B13" s="75"/>
      <c r="C13" s="74"/>
      <c r="D13" s="57"/>
      <c r="E13" s="1205"/>
      <c r="F13" s="1205"/>
      <c r="G13" s="1205"/>
      <c r="H13" s="1205"/>
      <c r="I13" s="1205"/>
      <c r="J13" s="1205"/>
      <c r="K13" s="1205"/>
      <c r="L13" s="1205"/>
      <c r="M13" s="1205"/>
      <c r="N13" s="1205"/>
      <c r="O13" s="1205"/>
      <c r="P13" s="1205"/>
      <c r="Q13" s="1205"/>
      <c r="R13" s="1205"/>
      <c r="S13" s="1205"/>
      <c r="T13" s="1205"/>
      <c r="U13" s="1205"/>
      <c r="V13" s="1205"/>
      <c r="W13" s="1205"/>
      <c r="X13" s="1205"/>
      <c r="Y13" s="70"/>
    </row>
    <row r="14" spans="1:25" ht="15" customHeight="1">
      <c r="A14" s="40"/>
      <c r="B14" s="75"/>
      <c r="C14" s="74"/>
      <c r="D14" s="57"/>
      <c r="E14" s="1205"/>
      <c r="F14" s="1205"/>
      <c r="G14" s="1205"/>
      <c r="H14" s="1205"/>
      <c r="I14" s="1205"/>
      <c r="J14" s="1205"/>
      <c r="K14" s="1205"/>
      <c r="L14" s="1205"/>
      <c r="M14" s="1205"/>
      <c r="N14" s="1205"/>
      <c r="O14" s="1205"/>
      <c r="P14" s="1205"/>
      <c r="Q14" s="1205"/>
      <c r="R14" s="1205"/>
      <c r="S14" s="1205"/>
      <c r="T14" s="1205"/>
      <c r="U14" s="1205"/>
      <c r="V14" s="1205"/>
      <c r="W14" s="1205"/>
      <c r="X14" s="1205"/>
      <c r="Y14" s="56"/>
    </row>
    <row r="15" spans="1:25" ht="15">
      <c r="A15" s="40"/>
      <c r="B15" s="75"/>
      <c r="C15" s="74"/>
      <c r="D15" s="57"/>
      <c r="E15" s="1205"/>
      <c r="F15" s="1205"/>
      <c r="G15" s="1205"/>
      <c r="H15" s="1205"/>
      <c r="I15" s="1205"/>
      <c r="J15" s="1205"/>
      <c r="K15" s="1205"/>
      <c r="L15" s="1205"/>
      <c r="M15" s="1205"/>
      <c r="N15" s="1205"/>
      <c r="O15" s="1205"/>
      <c r="P15" s="1205"/>
      <c r="Q15" s="1205"/>
      <c r="R15" s="1205"/>
      <c r="S15" s="1205"/>
      <c r="T15" s="1205"/>
      <c r="U15" s="1205"/>
      <c r="V15" s="1205"/>
      <c r="W15" s="1205"/>
      <c r="X15" s="1205"/>
      <c r="Y15" s="56"/>
    </row>
    <row r="16" spans="1:25" ht="15">
      <c r="A16" s="40"/>
      <c r="B16" s="75"/>
      <c r="C16" s="74"/>
      <c r="D16" s="57"/>
      <c r="E16" s="1205"/>
      <c r="F16" s="1205"/>
      <c r="G16" s="1205"/>
      <c r="H16" s="1205"/>
      <c r="I16" s="1205"/>
      <c r="J16" s="1205"/>
      <c r="K16" s="1205"/>
      <c r="L16" s="1205"/>
      <c r="M16" s="1205"/>
      <c r="N16" s="1205"/>
      <c r="O16" s="1205"/>
      <c r="P16" s="1205"/>
      <c r="Q16" s="1205"/>
      <c r="R16" s="1205"/>
      <c r="S16" s="1205"/>
      <c r="T16" s="1205"/>
      <c r="U16" s="1205"/>
      <c r="V16" s="1205"/>
      <c r="W16" s="1205"/>
      <c r="X16" s="1205"/>
      <c r="Y16" s="56"/>
    </row>
    <row r="17" spans="1:25" ht="15" customHeight="1">
      <c r="A17" s="40"/>
      <c r="B17" s="75"/>
      <c r="C17" s="74"/>
      <c r="D17" s="57"/>
      <c r="E17" s="1205"/>
      <c r="F17" s="1205"/>
      <c r="G17" s="1205"/>
      <c r="H17" s="1205"/>
      <c r="I17" s="1205"/>
      <c r="J17" s="1205"/>
      <c r="K17" s="1205"/>
      <c r="L17" s="1205"/>
      <c r="M17" s="1205"/>
      <c r="N17" s="1205"/>
      <c r="O17" s="1205"/>
      <c r="P17" s="1205"/>
      <c r="Q17" s="1205"/>
      <c r="R17" s="1205"/>
      <c r="S17" s="1205"/>
      <c r="T17" s="1205"/>
      <c r="U17" s="1205"/>
      <c r="V17" s="1205"/>
      <c r="W17" s="1205"/>
      <c r="X17" s="1205"/>
      <c r="Y17" s="56"/>
    </row>
    <row r="18" spans="1:25" ht="15">
      <c r="A18" s="40"/>
      <c r="B18" s="75"/>
      <c r="C18" s="74"/>
      <c r="D18" s="57"/>
      <c r="E18" s="1205"/>
      <c r="F18" s="1205"/>
      <c r="G18" s="1205"/>
      <c r="H18" s="1205"/>
      <c r="I18" s="1205"/>
      <c r="J18" s="1205"/>
      <c r="K18" s="1205"/>
      <c r="L18" s="1205"/>
      <c r="M18" s="1205"/>
      <c r="N18" s="1205"/>
      <c r="O18" s="1205"/>
      <c r="P18" s="1205"/>
      <c r="Q18" s="1205"/>
      <c r="R18" s="1205"/>
      <c r="S18" s="1205"/>
      <c r="T18" s="1205"/>
      <c r="U18" s="1205"/>
      <c r="V18" s="1205"/>
      <c r="W18" s="1205"/>
      <c r="X18" s="1205"/>
      <c r="Y18" s="56"/>
    </row>
    <row r="19" spans="1:25" ht="59.25" customHeight="1">
      <c r="A19" s="40"/>
      <c r="B19" s="75"/>
      <c r="C19" s="74"/>
      <c r="D19" s="63"/>
      <c r="E19" s="1205"/>
      <c r="F19" s="1205"/>
      <c r="G19" s="1205"/>
      <c r="H19" s="1205"/>
      <c r="I19" s="1205"/>
      <c r="J19" s="1205"/>
      <c r="K19" s="1205"/>
      <c r="L19" s="1205"/>
      <c r="M19" s="1205"/>
      <c r="N19" s="1205"/>
      <c r="O19" s="1205"/>
      <c r="P19" s="1205"/>
      <c r="Q19" s="1205"/>
      <c r="R19" s="1205"/>
      <c r="S19" s="1205"/>
      <c r="T19" s="1205"/>
      <c r="U19" s="1205"/>
      <c r="V19" s="1205"/>
      <c r="W19" s="1205"/>
      <c r="X19" s="120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11" t="s">
        <v>253</v>
      </c>
      <c r="G21" s="1212"/>
      <c r="H21" s="1212"/>
      <c r="I21" s="1212"/>
      <c r="J21" s="1212"/>
      <c r="K21" s="1212"/>
      <c r="L21" s="1212"/>
      <c r="M21" s="1212"/>
      <c r="N21" s="57"/>
      <c r="O21" s="68" t="s">
        <v>236</v>
      </c>
      <c r="P21" s="1213" t="s">
        <v>237</v>
      </c>
      <c r="Q21" s="1214"/>
      <c r="R21" s="1214"/>
      <c r="S21" s="1214"/>
      <c r="T21" s="1214"/>
      <c r="U21" s="1214"/>
      <c r="V21" s="1214"/>
      <c r="W21" s="1214"/>
      <c r="X21" s="1214"/>
      <c r="Y21" s="56"/>
    </row>
    <row r="22" spans="1:25" ht="14.25" customHeight="1" hidden="1">
      <c r="A22" s="40"/>
      <c r="B22" s="75"/>
      <c r="C22" s="74"/>
      <c r="D22" s="58"/>
      <c r="E22" s="89" t="s">
        <v>236</v>
      </c>
      <c r="F22" s="1211" t="s">
        <v>239</v>
      </c>
      <c r="G22" s="1212"/>
      <c r="H22" s="1212"/>
      <c r="I22" s="1212"/>
      <c r="J22" s="1212"/>
      <c r="K22" s="1212"/>
      <c r="L22" s="1212"/>
      <c r="M22" s="1212"/>
      <c r="N22" s="57"/>
      <c r="O22" s="71" t="s">
        <v>236</v>
      </c>
      <c r="P22" s="1213" t="s">
        <v>565</v>
      </c>
      <c r="Q22" s="1214"/>
      <c r="R22" s="1214"/>
      <c r="S22" s="1214"/>
      <c r="T22" s="1214"/>
      <c r="U22" s="1214"/>
      <c r="V22" s="1214"/>
      <c r="W22" s="1214"/>
      <c r="X22" s="1214"/>
      <c r="Y22" s="56"/>
    </row>
    <row r="23" spans="1:25" ht="27" customHeight="1" hidden="1">
      <c r="A23" s="40"/>
      <c r="B23" s="75"/>
      <c r="C23" s="74"/>
      <c r="D23" s="58"/>
      <c r="E23" s="57"/>
      <c r="F23" s="57"/>
      <c r="G23" s="57"/>
      <c r="H23" s="57"/>
      <c r="I23" s="57"/>
      <c r="J23" s="57"/>
      <c r="K23" s="57"/>
      <c r="L23" s="57"/>
      <c r="M23" s="57"/>
      <c r="N23" s="57"/>
      <c r="O23" s="57"/>
      <c r="P23" s="1206"/>
      <c r="Q23" s="1206"/>
      <c r="R23" s="1206"/>
      <c r="S23" s="1206"/>
      <c r="T23" s="1206"/>
      <c r="U23" s="1206"/>
      <c r="V23" s="1206"/>
      <c r="W23" s="1206"/>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10" t="s">
        <v>392</v>
      </c>
      <c r="F35" s="1210"/>
      <c r="G35" s="1210"/>
      <c r="H35" s="1210"/>
      <c r="I35" s="1210"/>
      <c r="J35" s="1210"/>
      <c r="K35" s="1210"/>
      <c r="L35" s="1210"/>
      <c r="M35" s="1210"/>
      <c r="N35" s="1210"/>
      <c r="O35" s="1210"/>
      <c r="P35" s="1210"/>
      <c r="Q35" s="1210"/>
      <c r="R35" s="1210"/>
      <c r="S35" s="1210"/>
      <c r="T35" s="1210"/>
      <c r="U35" s="1210"/>
      <c r="V35" s="1210"/>
      <c r="W35" s="1210"/>
      <c r="X35" s="1210"/>
      <c r="Y35" s="56"/>
    </row>
    <row r="36" spans="1:25" ht="38.25" customHeight="1" hidden="1">
      <c r="A36" s="40"/>
      <c r="B36" s="75"/>
      <c r="C36" s="74"/>
      <c r="D36" s="58"/>
      <c r="E36" s="1210"/>
      <c r="F36" s="1210"/>
      <c r="G36" s="1210"/>
      <c r="H36" s="1210"/>
      <c r="I36" s="1210"/>
      <c r="J36" s="1210"/>
      <c r="K36" s="1210"/>
      <c r="L36" s="1210"/>
      <c r="M36" s="1210"/>
      <c r="N36" s="1210"/>
      <c r="O36" s="1210"/>
      <c r="P36" s="1210"/>
      <c r="Q36" s="1210"/>
      <c r="R36" s="1210"/>
      <c r="S36" s="1210"/>
      <c r="T36" s="1210"/>
      <c r="U36" s="1210"/>
      <c r="V36" s="1210"/>
      <c r="W36" s="1210"/>
      <c r="X36" s="1210"/>
      <c r="Y36" s="56"/>
    </row>
    <row r="37" spans="1:25" ht="9.75" customHeight="1" hidden="1">
      <c r="A37" s="40"/>
      <c r="B37" s="75"/>
      <c r="C37" s="74"/>
      <c r="D37" s="58"/>
      <c r="E37" s="1210"/>
      <c r="F37" s="1210"/>
      <c r="G37" s="1210"/>
      <c r="H37" s="1210"/>
      <c r="I37" s="1210"/>
      <c r="J37" s="1210"/>
      <c r="K37" s="1210"/>
      <c r="L37" s="1210"/>
      <c r="M37" s="1210"/>
      <c r="N37" s="1210"/>
      <c r="O37" s="1210"/>
      <c r="P37" s="1210"/>
      <c r="Q37" s="1210"/>
      <c r="R37" s="1210"/>
      <c r="S37" s="1210"/>
      <c r="T37" s="1210"/>
      <c r="U37" s="1210"/>
      <c r="V37" s="1210"/>
      <c r="W37" s="1210"/>
      <c r="X37" s="1210"/>
      <c r="Y37" s="56"/>
    </row>
    <row r="38" spans="1:25" ht="51" customHeight="1" hidden="1">
      <c r="A38" s="40"/>
      <c r="B38" s="75"/>
      <c r="C38" s="74"/>
      <c r="D38" s="58"/>
      <c r="E38" s="1210"/>
      <c r="F38" s="1210"/>
      <c r="G38" s="1210"/>
      <c r="H38" s="1210"/>
      <c r="I38" s="1210"/>
      <c r="J38" s="1210"/>
      <c r="K38" s="1210"/>
      <c r="L38" s="1210"/>
      <c r="M38" s="1210"/>
      <c r="N38" s="1210"/>
      <c r="O38" s="1210"/>
      <c r="P38" s="1210"/>
      <c r="Q38" s="1210"/>
      <c r="R38" s="1210"/>
      <c r="S38" s="1210"/>
      <c r="T38" s="1210"/>
      <c r="U38" s="1210"/>
      <c r="V38" s="1210"/>
      <c r="W38" s="1210"/>
      <c r="X38" s="1210"/>
      <c r="Y38" s="56"/>
    </row>
    <row r="39" spans="1:25" ht="15" customHeight="1" hidden="1">
      <c r="A39" s="40"/>
      <c r="B39" s="75"/>
      <c r="C39" s="74"/>
      <c r="D39" s="58"/>
      <c r="E39" s="1210"/>
      <c r="F39" s="1210"/>
      <c r="G39" s="1210"/>
      <c r="H39" s="1210"/>
      <c r="I39" s="1210"/>
      <c r="J39" s="1210"/>
      <c r="K39" s="1210"/>
      <c r="L39" s="1210"/>
      <c r="M39" s="1210"/>
      <c r="N39" s="1210"/>
      <c r="O39" s="1210"/>
      <c r="P39" s="1210"/>
      <c r="Q39" s="1210"/>
      <c r="R39" s="1210"/>
      <c r="S39" s="1210"/>
      <c r="T39" s="1210"/>
      <c r="U39" s="1210"/>
      <c r="V39" s="1210"/>
      <c r="W39" s="1210"/>
      <c r="X39" s="1210"/>
      <c r="Y39" s="56"/>
    </row>
    <row r="40" spans="1:25" ht="12" customHeight="1" hidden="1">
      <c r="A40" s="40"/>
      <c r="B40" s="75"/>
      <c r="C40" s="74"/>
      <c r="D40" s="58"/>
      <c r="E40" s="1215"/>
      <c r="F40" s="1216"/>
      <c r="G40" s="1216"/>
      <c r="H40" s="1216"/>
      <c r="I40" s="1216"/>
      <c r="J40" s="1216"/>
      <c r="K40" s="1216"/>
      <c r="L40" s="1216"/>
      <c r="M40" s="1216"/>
      <c r="N40" s="1216"/>
      <c r="O40" s="1216"/>
      <c r="P40" s="1216"/>
      <c r="Q40" s="1216"/>
      <c r="R40" s="1216"/>
      <c r="S40" s="1216"/>
      <c r="T40" s="1216"/>
      <c r="U40" s="1216"/>
      <c r="V40" s="1216"/>
      <c r="W40" s="1216"/>
      <c r="X40" s="1216"/>
      <c r="Y40" s="56"/>
    </row>
    <row r="41" spans="1:25" ht="38.25" customHeight="1" hidden="1">
      <c r="A41" s="40"/>
      <c r="B41" s="75"/>
      <c r="C41" s="74"/>
      <c r="D41" s="58"/>
      <c r="E41" s="1210"/>
      <c r="F41" s="1210"/>
      <c r="G41" s="1210"/>
      <c r="H41" s="1210"/>
      <c r="I41" s="1210"/>
      <c r="J41" s="1210"/>
      <c r="K41" s="1210"/>
      <c r="L41" s="1210"/>
      <c r="M41" s="1210"/>
      <c r="N41" s="1210"/>
      <c r="O41" s="1210"/>
      <c r="P41" s="1210"/>
      <c r="Q41" s="1210"/>
      <c r="R41" s="1210"/>
      <c r="S41" s="1210"/>
      <c r="T41" s="1210"/>
      <c r="U41" s="1210"/>
      <c r="V41" s="1210"/>
      <c r="W41" s="1210"/>
      <c r="X41" s="1210"/>
      <c r="Y41" s="56"/>
    </row>
    <row r="42" spans="1:25" ht="15" hidden="1">
      <c r="A42" s="40"/>
      <c r="B42" s="75"/>
      <c r="C42" s="74"/>
      <c r="D42" s="58"/>
      <c r="E42" s="1210"/>
      <c r="F42" s="1210"/>
      <c r="G42" s="1210"/>
      <c r="H42" s="1210"/>
      <c r="I42" s="1210"/>
      <c r="J42" s="1210"/>
      <c r="K42" s="1210"/>
      <c r="L42" s="1210"/>
      <c r="M42" s="1210"/>
      <c r="N42" s="1210"/>
      <c r="O42" s="1210"/>
      <c r="P42" s="1210"/>
      <c r="Q42" s="1210"/>
      <c r="R42" s="1210"/>
      <c r="S42" s="1210"/>
      <c r="T42" s="1210"/>
      <c r="U42" s="1210"/>
      <c r="V42" s="1210"/>
      <c r="W42" s="1210"/>
      <c r="X42" s="1210"/>
      <c r="Y42" s="56"/>
    </row>
    <row r="43" spans="1:25" ht="15" hidden="1">
      <c r="A43" s="40"/>
      <c r="B43" s="75"/>
      <c r="C43" s="74"/>
      <c r="D43" s="58"/>
      <c r="E43" s="1210"/>
      <c r="F43" s="1210"/>
      <c r="G43" s="1210"/>
      <c r="H43" s="1210"/>
      <c r="I43" s="1210"/>
      <c r="J43" s="1210"/>
      <c r="K43" s="1210"/>
      <c r="L43" s="1210"/>
      <c r="M43" s="1210"/>
      <c r="N43" s="1210"/>
      <c r="O43" s="1210"/>
      <c r="P43" s="1210"/>
      <c r="Q43" s="1210"/>
      <c r="R43" s="1210"/>
      <c r="S43" s="1210"/>
      <c r="T43" s="1210"/>
      <c r="U43" s="1210"/>
      <c r="V43" s="1210"/>
      <c r="W43" s="1210"/>
      <c r="X43" s="1210"/>
      <c r="Y43" s="56"/>
    </row>
    <row r="44" spans="1:25" ht="33.75" customHeight="1" hidden="1">
      <c r="A44" s="40"/>
      <c r="B44" s="75"/>
      <c r="C44" s="74"/>
      <c r="D44" s="63"/>
      <c r="E44" s="1210"/>
      <c r="F44" s="1210"/>
      <c r="G44" s="1210"/>
      <c r="H44" s="1210"/>
      <c r="I44" s="1210"/>
      <c r="J44" s="1210"/>
      <c r="K44" s="1210"/>
      <c r="L44" s="1210"/>
      <c r="M44" s="1210"/>
      <c r="N44" s="1210"/>
      <c r="O44" s="1210"/>
      <c r="P44" s="1210"/>
      <c r="Q44" s="1210"/>
      <c r="R44" s="1210"/>
      <c r="S44" s="1210"/>
      <c r="T44" s="1210"/>
      <c r="U44" s="1210"/>
      <c r="V44" s="1210"/>
      <c r="W44" s="1210"/>
      <c r="X44" s="1210"/>
      <c r="Y44" s="56"/>
    </row>
    <row r="45" spans="1:25" ht="15" hidden="1">
      <c r="A45" s="40"/>
      <c r="B45" s="75"/>
      <c r="C45" s="74"/>
      <c r="D45" s="63"/>
      <c r="E45" s="1210"/>
      <c r="F45" s="1210"/>
      <c r="G45" s="1210"/>
      <c r="H45" s="1210"/>
      <c r="I45" s="1210"/>
      <c r="J45" s="1210"/>
      <c r="K45" s="1210"/>
      <c r="L45" s="1210"/>
      <c r="M45" s="1210"/>
      <c r="N45" s="1210"/>
      <c r="O45" s="1210"/>
      <c r="P45" s="1210"/>
      <c r="Q45" s="1210"/>
      <c r="R45" s="1210"/>
      <c r="S45" s="1210"/>
      <c r="T45" s="1210"/>
      <c r="U45" s="1210"/>
      <c r="V45" s="1210"/>
      <c r="W45" s="1210"/>
      <c r="X45" s="1210"/>
      <c r="Y45" s="56"/>
    </row>
    <row r="46" spans="1:25" ht="24" customHeight="1" hidden="1">
      <c r="A46" s="40"/>
      <c r="B46" s="75"/>
      <c r="C46" s="74"/>
      <c r="D46" s="58"/>
      <c r="E46" s="1221" t="s">
        <v>235</v>
      </c>
      <c r="F46" s="1221"/>
      <c r="G46" s="1221"/>
      <c r="H46" s="1221"/>
      <c r="I46" s="1221"/>
      <c r="J46" s="1221"/>
      <c r="K46" s="1221"/>
      <c r="L46" s="1221"/>
      <c r="M46" s="1221"/>
      <c r="N46" s="1221"/>
      <c r="O46" s="1221"/>
      <c r="P46" s="1221"/>
      <c r="Q46" s="1221"/>
      <c r="R46" s="1221"/>
      <c r="S46" s="1221"/>
      <c r="T46" s="1221"/>
      <c r="U46" s="1221"/>
      <c r="V46" s="1221"/>
      <c r="W46" s="1221"/>
      <c r="X46" s="1221"/>
      <c r="Y46" s="56"/>
    </row>
    <row r="47" spans="1:25" ht="37.5" customHeight="1" hidden="1">
      <c r="A47" s="40"/>
      <c r="B47" s="75"/>
      <c r="C47" s="74"/>
      <c r="D47" s="58"/>
      <c r="E47" s="1221"/>
      <c r="F47" s="1221"/>
      <c r="G47" s="1221"/>
      <c r="H47" s="1221"/>
      <c r="I47" s="1221"/>
      <c r="J47" s="1221"/>
      <c r="K47" s="1221"/>
      <c r="L47" s="1221"/>
      <c r="M47" s="1221"/>
      <c r="N47" s="1221"/>
      <c r="O47" s="1221"/>
      <c r="P47" s="1221"/>
      <c r="Q47" s="1221"/>
      <c r="R47" s="1221"/>
      <c r="S47" s="1221"/>
      <c r="T47" s="1221"/>
      <c r="U47" s="1221"/>
      <c r="V47" s="1221"/>
      <c r="W47" s="1221"/>
      <c r="X47" s="1221"/>
      <c r="Y47" s="56"/>
    </row>
    <row r="48" spans="1:25" ht="24" customHeight="1" hidden="1">
      <c r="A48" s="40"/>
      <c r="B48" s="75"/>
      <c r="C48" s="74"/>
      <c r="D48" s="58"/>
      <c r="E48" s="1221"/>
      <c r="F48" s="1221"/>
      <c r="G48" s="1221"/>
      <c r="H48" s="1221"/>
      <c r="I48" s="1221"/>
      <c r="J48" s="1221"/>
      <c r="K48" s="1221"/>
      <c r="L48" s="1221"/>
      <c r="M48" s="1221"/>
      <c r="N48" s="1221"/>
      <c r="O48" s="1221"/>
      <c r="P48" s="1221"/>
      <c r="Q48" s="1221"/>
      <c r="R48" s="1221"/>
      <c r="S48" s="1221"/>
      <c r="T48" s="1221"/>
      <c r="U48" s="1221"/>
      <c r="V48" s="1221"/>
      <c r="W48" s="1221"/>
      <c r="X48" s="1221"/>
      <c r="Y48" s="56"/>
    </row>
    <row r="49" spans="1:25" ht="51" customHeight="1" hidden="1">
      <c r="A49" s="40"/>
      <c r="B49" s="75"/>
      <c r="C49" s="74"/>
      <c r="D49" s="58"/>
      <c r="E49" s="1221"/>
      <c r="F49" s="1221"/>
      <c r="G49" s="1221"/>
      <c r="H49" s="1221"/>
      <c r="I49" s="1221"/>
      <c r="J49" s="1221"/>
      <c r="K49" s="1221"/>
      <c r="L49" s="1221"/>
      <c r="M49" s="1221"/>
      <c r="N49" s="1221"/>
      <c r="O49" s="1221"/>
      <c r="P49" s="1221"/>
      <c r="Q49" s="1221"/>
      <c r="R49" s="1221"/>
      <c r="S49" s="1221"/>
      <c r="T49" s="1221"/>
      <c r="U49" s="1221"/>
      <c r="V49" s="1221"/>
      <c r="W49" s="1221"/>
      <c r="X49" s="1221"/>
      <c r="Y49" s="56"/>
    </row>
    <row r="50" spans="1:25" ht="15" hidden="1">
      <c r="A50" s="40"/>
      <c r="B50" s="75"/>
      <c r="C50" s="74"/>
      <c r="D50" s="58"/>
      <c r="E50" s="1221"/>
      <c r="F50" s="1221"/>
      <c r="G50" s="1221"/>
      <c r="H50" s="1221"/>
      <c r="I50" s="1221"/>
      <c r="J50" s="1221"/>
      <c r="K50" s="1221"/>
      <c r="L50" s="1221"/>
      <c r="M50" s="1221"/>
      <c r="N50" s="1221"/>
      <c r="O50" s="1221"/>
      <c r="P50" s="1221"/>
      <c r="Q50" s="1221"/>
      <c r="R50" s="1221"/>
      <c r="S50" s="1221"/>
      <c r="T50" s="1221"/>
      <c r="U50" s="1221"/>
      <c r="V50" s="1221"/>
      <c r="W50" s="1221"/>
      <c r="X50" s="1221"/>
      <c r="Y50" s="56"/>
    </row>
    <row r="51" spans="1:25" ht="15" hidden="1">
      <c r="A51" s="40"/>
      <c r="B51" s="75"/>
      <c r="C51" s="74"/>
      <c r="D51" s="58"/>
      <c r="E51" s="1221"/>
      <c r="F51" s="1221"/>
      <c r="G51" s="1221"/>
      <c r="H51" s="1221"/>
      <c r="I51" s="1221"/>
      <c r="J51" s="1221"/>
      <c r="K51" s="1221"/>
      <c r="L51" s="1221"/>
      <c r="M51" s="1221"/>
      <c r="N51" s="1221"/>
      <c r="O51" s="1221"/>
      <c r="P51" s="1221"/>
      <c r="Q51" s="1221"/>
      <c r="R51" s="1221"/>
      <c r="S51" s="1221"/>
      <c r="T51" s="1221"/>
      <c r="U51" s="1221"/>
      <c r="V51" s="1221"/>
      <c r="W51" s="1221"/>
      <c r="X51" s="1221"/>
      <c r="Y51" s="56"/>
    </row>
    <row r="52" spans="1:25" ht="15" hidden="1">
      <c r="A52" s="40"/>
      <c r="B52" s="75"/>
      <c r="C52" s="74"/>
      <c r="D52" s="58"/>
      <c r="E52" s="1221"/>
      <c r="F52" s="1221"/>
      <c r="G52" s="1221"/>
      <c r="H52" s="1221"/>
      <c r="I52" s="1221"/>
      <c r="J52" s="1221"/>
      <c r="K52" s="1221"/>
      <c r="L52" s="1221"/>
      <c r="M52" s="1221"/>
      <c r="N52" s="1221"/>
      <c r="O52" s="1221"/>
      <c r="P52" s="1221"/>
      <c r="Q52" s="1221"/>
      <c r="R52" s="1221"/>
      <c r="S52" s="1221"/>
      <c r="T52" s="1221"/>
      <c r="U52" s="1221"/>
      <c r="V52" s="1221"/>
      <c r="W52" s="1221"/>
      <c r="X52" s="1221"/>
      <c r="Y52" s="56"/>
    </row>
    <row r="53" spans="1:25" ht="15" hidden="1">
      <c r="A53" s="40"/>
      <c r="B53" s="75"/>
      <c r="C53" s="74"/>
      <c r="D53" s="58"/>
      <c r="E53" s="1221"/>
      <c r="F53" s="1221"/>
      <c r="G53" s="1221"/>
      <c r="H53" s="1221"/>
      <c r="I53" s="1221"/>
      <c r="J53" s="1221"/>
      <c r="K53" s="1221"/>
      <c r="L53" s="1221"/>
      <c r="M53" s="1221"/>
      <c r="N53" s="1221"/>
      <c r="O53" s="1221"/>
      <c r="P53" s="1221"/>
      <c r="Q53" s="1221"/>
      <c r="R53" s="1221"/>
      <c r="S53" s="1221"/>
      <c r="T53" s="1221"/>
      <c r="U53" s="1221"/>
      <c r="V53" s="1221"/>
      <c r="W53" s="1221"/>
      <c r="X53" s="1221"/>
      <c r="Y53" s="56"/>
    </row>
    <row r="54" spans="1:25" ht="15" hidden="1">
      <c r="A54" s="40"/>
      <c r="B54" s="75"/>
      <c r="C54" s="74"/>
      <c r="D54" s="58"/>
      <c r="E54" s="1221"/>
      <c r="F54" s="1221"/>
      <c r="G54" s="1221"/>
      <c r="H54" s="1221"/>
      <c r="I54" s="1221"/>
      <c r="J54" s="1221"/>
      <c r="K54" s="1221"/>
      <c r="L54" s="1221"/>
      <c r="M54" s="1221"/>
      <c r="N54" s="1221"/>
      <c r="O54" s="1221"/>
      <c r="P54" s="1221"/>
      <c r="Q54" s="1221"/>
      <c r="R54" s="1221"/>
      <c r="S54" s="1221"/>
      <c r="T54" s="1221"/>
      <c r="U54" s="1221"/>
      <c r="V54" s="1221"/>
      <c r="W54" s="1221"/>
      <c r="X54" s="1221"/>
      <c r="Y54" s="56"/>
    </row>
    <row r="55" spans="1:25" ht="15" hidden="1">
      <c r="A55" s="40"/>
      <c r="B55" s="75"/>
      <c r="C55" s="74"/>
      <c r="D55" s="58"/>
      <c r="E55" s="1221"/>
      <c r="F55" s="1221"/>
      <c r="G55" s="1221"/>
      <c r="H55" s="1221"/>
      <c r="I55" s="1221"/>
      <c r="J55" s="1221"/>
      <c r="K55" s="1221"/>
      <c r="L55" s="1221"/>
      <c r="M55" s="1221"/>
      <c r="N55" s="1221"/>
      <c r="O55" s="1221"/>
      <c r="P55" s="1221"/>
      <c r="Q55" s="1221"/>
      <c r="R55" s="1221"/>
      <c r="S55" s="1221"/>
      <c r="T55" s="1221"/>
      <c r="U55" s="1221"/>
      <c r="V55" s="1221"/>
      <c r="W55" s="1221"/>
      <c r="X55" s="1221"/>
      <c r="Y55" s="56"/>
    </row>
    <row r="56" spans="1:25" ht="25.5" customHeight="1" hidden="1">
      <c r="A56" s="40"/>
      <c r="B56" s="75"/>
      <c r="C56" s="74"/>
      <c r="D56" s="63"/>
      <c r="E56" s="1221"/>
      <c r="F56" s="1221"/>
      <c r="G56" s="1221"/>
      <c r="H56" s="1221"/>
      <c r="I56" s="1221"/>
      <c r="J56" s="1221"/>
      <c r="K56" s="1221"/>
      <c r="L56" s="1221"/>
      <c r="M56" s="1221"/>
      <c r="N56" s="1221"/>
      <c r="O56" s="1221"/>
      <c r="P56" s="1221"/>
      <c r="Q56" s="1221"/>
      <c r="R56" s="1221"/>
      <c r="S56" s="1221"/>
      <c r="T56" s="1221"/>
      <c r="U56" s="1221"/>
      <c r="V56" s="1221"/>
      <c r="W56" s="1221"/>
      <c r="X56" s="1221"/>
      <c r="Y56" s="56"/>
    </row>
    <row r="57" spans="1:25" ht="15" hidden="1">
      <c r="A57" s="40"/>
      <c r="B57" s="75"/>
      <c r="C57" s="74"/>
      <c r="D57" s="63"/>
      <c r="E57" s="1221"/>
      <c r="F57" s="1221"/>
      <c r="G57" s="1221"/>
      <c r="H57" s="1221"/>
      <c r="I57" s="1221"/>
      <c r="J57" s="1221"/>
      <c r="K57" s="1221"/>
      <c r="L57" s="1221"/>
      <c r="M57" s="1221"/>
      <c r="N57" s="1221"/>
      <c r="O57" s="1221"/>
      <c r="P57" s="1221"/>
      <c r="Q57" s="1221"/>
      <c r="R57" s="1221"/>
      <c r="S57" s="1221"/>
      <c r="T57" s="1221"/>
      <c r="U57" s="1221"/>
      <c r="V57" s="1221"/>
      <c r="W57" s="1221"/>
      <c r="X57" s="1221"/>
      <c r="Y57" s="56"/>
    </row>
    <row r="58" spans="1:25" ht="15" customHeight="1" hidden="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customHeight="1" hidden="1">
      <c r="A59" s="40"/>
      <c r="B59" s="75"/>
      <c r="C59" s="74"/>
      <c r="D59" s="58"/>
      <c r="E59" s="1222"/>
      <c r="F59" s="1222"/>
      <c r="G59" s="1222"/>
      <c r="H59" s="1215"/>
      <c r="I59" s="1216"/>
      <c r="J59" s="1216"/>
      <c r="K59" s="1216"/>
      <c r="L59" s="1216"/>
      <c r="M59" s="1216"/>
      <c r="N59" s="1216"/>
      <c r="O59" s="1216"/>
      <c r="P59" s="1216"/>
      <c r="Q59" s="1216"/>
      <c r="R59" s="1216"/>
      <c r="S59" s="1216"/>
      <c r="T59" s="1216"/>
      <c r="U59" s="1216"/>
      <c r="V59" s="1216"/>
      <c r="W59" s="1216"/>
      <c r="X59" s="1216"/>
      <c r="Y59" s="56"/>
    </row>
    <row r="60" spans="1:25" ht="15" customHeight="1" hidden="1">
      <c r="A60" s="40"/>
      <c r="B60" s="75"/>
      <c r="C60" s="74"/>
      <c r="D60" s="58"/>
      <c r="E60" s="1218"/>
      <c r="F60" s="1218"/>
      <c r="G60" s="1218"/>
      <c r="H60" s="1220"/>
      <c r="I60" s="1220"/>
      <c r="J60" s="1220"/>
      <c r="K60" s="1220"/>
      <c r="L60" s="1220"/>
      <c r="M60" s="1220"/>
      <c r="N60" s="1220"/>
      <c r="O60" s="1220"/>
      <c r="P60" s="1220"/>
      <c r="Q60" s="1220"/>
      <c r="R60" s="1220"/>
      <c r="S60" s="1220"/>
      <c r="T60" s="1220"/>
      <c r="U60" s="1220"/>
      <c r="V60" s="1220"/>
      <c r="W60" s="1220"/>
      <c r="X60" s="1220"/>
      <c r="Y60" s="56"/>
    </row>
    <row r="61" spans="1:25" ht="15" hidden="1">
      <c r="A61" s="40"/>
      <c r="B61" s="75"/>
      <c r="C61" s="74"/>
      <c r="D61" s="58"/>
      <c r="E61" s="67"/>
      <c r="F61" s="65"/>
      <c r="G61" s="66"/>
      <c r="H61" s="1220"/>
      <c r="I61" s="1220"/>
      <c r="J61" s="1220"/>
      <c r="K61" s="1220"/>
      <c r="L61" s="1220"/>
      <c r="M61" s="1220"/>
      <c r="N61" s="1220"/>
      <c r="O61" s="1220"/>
      <c r="P61" s="1220"/>
      <c r="Q61" s="1220"/>
      <c r="R61" s="1220"/>
      <c r="S61" s="1220"/>
      <c r="T61" s="1220"/>
      <c r="U61" s="1220"/>
      <c r="V61" s="1220"/>
      <c r="W61" s="1220"/>
      <c r="X61" s="1220"/>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customHeight="1" hidden="1">
      <c r="A82" s="40"/>
      <c r="B82" s="75"/>
      <c r="C82" s="74"/>
      <c r="D82" s="58"/>
      <c r="E82" s="1218"/>
      <c r="F82" s="1218"/>
      <c r="G82" s="1218"/>
      <c r="H82" s="1215"/>
      <c r="I82" s="1216"/>
      <c r="J82" s="1216"/>
      <c r="K82" s="1216"/>
      <c r="L82" s="1216"/>
      <c r="M82" s="1216"/>
      <c r="N82" s="1216"/>
      <c r="O82" s="1216"/>
      <c r="P82" s="1216"/>
      <c r="Q82" s="1216"/>
      <c r="R82" s="1216"/>
      <c r="S82" s="1216"/>
      <c r="T82" s="1216"/>
      <c r="U82" s="1216"/>
      <c r="V82" s="1216"/>
      <c r="W82" s="1216"/>
      <c r="X82" s="1216"/>
      <c r="Y82" s="56"/>
    </row>
    <row r="83" spans="1:25" ht="15" customHeight="1" hidden="1">
      <c r="A83" s="40"/>
      <c r="B83" s="75"/>
      <c r="C83" s="74"/>
      <c r="D83" s="58"/>
      <c r="Y83" s="56"/>
    </row>
    <row r="84" spans="1:25" ht="15" customHeight="1" hidden="1">
      <c r="A84" s="40"/>
      <c r="B84" s="75"/>
      <c r="C84" s="74"/>
      <c r="D84" s="58"/>
      <c r="E84" s="67"/>
      <c r="F84" s="65"/>
      <c r="G84" s="66"/>
      <c r="H84" s="1220"/>
      <c r="I84" s="1220"/>
      <c r="J84" s="1220"/>
      <c r="K84" s="1220"/>
      <c r="L84" s="1220"/>
      <c r="M84" s="1220"/>
      <c r="N84" s="1220"/>
      <c r="O84" s="1220"/>
      <c r="P84" s="1220"/>
      <c r="Q84" s="1220"/>
      <c r="R84" s="1220"/>
      <c r="S84" s="1220"/>
      <c r="T84" s="1220"/>
      <c r="U84" s="1220"/>
      <c r="V84" s="1220"/>
      <c r="W84" s="1220"/>
      <c r="X84" s="122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9" t="s">
        <v>234</v>
      </c>
      <c r="F98" s="1219"/>
      <c r="G98" s="1219"/>
      <c r="H98" s="1219"/>
      <c r="I98" s="1219"/>
      <c r="J98" s="1219"/>
      <c r="K98" s="1219"/>
      <c r="L98" s="1219"/>
      <c r="M98" s="1219"/>
      <c r="N98" s="1219"/>
      <c r="O98" s="1219"/>
      <c r="P98" s="1219"/>
      <c r="Q98" s="1219"/>
      <c r="R98" s="1219"/>
      <c r="S98" s="1219"/>
      <c r="T98" s="1219"/>
      <c r="U98" s="1219"/>
      <c r="V98" s="1219"/>
      <c r="W98" s="1219"/>
      <c r="X98" s="1219"/>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7" t="s">
        <v>233</v>
      </c>
      <c r="G100" s="1217"/>
      <c r="H100" s="1217"/>
      <c r="I100" s="1217"/>
      <c r="J100" s="1217"/>
      <c r="K100" s="1217"/>
      <c r="L100" s="1217"/>
      <c r="M100" s="1217"/>
      <c r="N100" s="1217"/>
      <c r="O100" s="1217"/>
      <c r="P100" s="1217"/>
      <c r="Q100" s="1217"/>
      <c r="R100" s="1217"/>
      <c r="S100" s="1217"/>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7" t="s">
        <v>232</v>
      </c>
      <c r="G102" s="1217"/>
      <c r="H102" s="1217"/>
      <c r="I102" s="1217"/>
      <c r="J102" s="1217"/>
      <c r="K102" s="1217"/>
      <c r="L102" s="1217"/>
      <c r="M102" s="1217"/>
      <c r="N102" s="1217"/>
      <c r="O102" s="1217"/>
      <c r="P102" s="1217"/>
      <c r="Q102" s="1217"/>
      <c r="R102" s="1217"/>
      <c r="S102" s="1217"/>
      <c r="T102" s="1217"/>
      <c r="U102" s="1217"/>
      <c r="V102" s="1217"/>
      <c r="W102" s="1217"/>
      <c r="X102" s="1217"/>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2117090-dd55-4fa2-a009-a3a2295dfa39}">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308" t="s">
        <v>732</v>
      </c>
      <c r="M5" s="1308"/>
      <c r="N5" s="1308"/>
      <c r="O5" s="1308"/>
      <c r="P5" s="1308"/>
      <c r="Q5" s="1308"/>
      <c r="R5" s="1308"/>
      <c r="S5" s="1308"/>
      <c r="T5" s="1308"/>
      <c r="U5" s="548"/>
    </row>
    <row r="6" spans="10:21" ht="3" customHeight="1">
      <c r="J6" s="499"/>
      <c r="K6" s="499"/>
      <c r="L6" s="494"/>
      <c r="M6" s="494"/>
      <c r="N6" s="494"/>
      <c r="O6" s="498"/>
      <c r="P6" s="498"/>
      <c r="Q6" s="498"/>
      <c r="R6" s="498"/>
      <c r="S6" s="498"/>
      <c r="T6" s="498"/>
      <c r="U6" s="494"/>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635"/>
      <c r="X9" s="559"/>
      <c r="Y9" s="559"/>
      <c r="Z9" s="559"/>
      <c r="AA9" s="559"/>
      <c r="AB9" s="559"/>
      <c r="AC9" s="559"/>
      <c r="AD9" s="559"/>
      <c r="AE9" s="559"/>
      <c r="AF9" s="559"/>
      <c r="AG9" s="559"/>
      <c r="AH9" s="559"/>
      <c r="AI9" s="559"/>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5" s="539" customFormat="1" ht="11.25" customHeight="1" hidden="1">
      <c r="A11" s="559"/>
      <c r="B11" s="559"/>
      <c r="C11" s="559"/>
      <c r="D11" s="559"/>
      <c r="E11" s="559"/>
      <c r="F11" s="559"/>
      <c r="G11" s="559"/>
      <c r="H11" s="559"/>
      <c r="L11" s="1309"/>
      <c r="M11" s="1309"/>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0:21" ht="14.25">
      <c r="J12" s="499"/>
      <c r="K12" s="499"/>
      <c r="L12" s="494"/>
      <c r="M12" s="494"/>
      <c r="N12" s="494"/>
      <c r="O12" s="1328"/>
      <c r="P12" s="1328"/>
      <c r="Q12" s="1328"/>
      <c r="R12" s="1328"/>
      <c r="S12" s="1328"/>
      <c r="T12" s="1328"/>
      <c r="U12" s="1328"/>
    </row>
    <row r="13" spans="10:23" ht="14.25" customHeight="1">
      <c r="J13" s="499"/>
      <c r="K13" s="499"/>
      <c r="L13" s="1236" t="s">
        <v>445</v>
      </c>
      <c r="M13" s="1236"/>
      <c r="N13" s="1236"/>
      <c r="O13" s="1236"/>
      <c r="P13" s="1236"/>
      <c r="Q13" s="1236"/>
      <c r="R13" s="1236"/>
      <c r="S13" s="1236"/>
      <c r="T13" s="1236"/>
      <c r="U13" s="1236"/>
      <c r="V13" s="1236"/>
      <c r="W13" s="1236" t="s">
        <v>446</v>
      </c>
    </row>
    <row r="14" spans="10:23" ht="14.25" customHeight="1">
      <c r="J14" s="499"/>
      <c r="K14" s="499"/>
      <c r="L14" s="1292" t="s">
        <v>91</v>
      </c>
      <c r="M14" s="1292" t="s">
        <v>602</v>
      </c>
      <c r="N14" s="491"/>
      <c r="O14" s="1293" t="s">
        <v>604</v>
      </c>
      <c r="P14" s="1294"/>
      <c r="Q14" s="1294"/>
      <c r="R14" s="1294"/>
      <c r="S14" s="1294"/>
      <c r="T14" s="1295"/>
      <c r="U14" s="1303" t="s">
        <v>339</v>
      </c>
      <c r="V14" s="1289" t="s">
        <v>274</v>
      </c>
      <c r="W14" s="1236"/>
    </row>
    <row r="15" spans="10:23" ht="14.25" customHeight="1">
      <c r="J15" s="499"/>
      <c r="K15" s="499"/>
      <c r="L15" s="1292"/>
      <c r="M15" s="1292"/>
      <c r="N15" s="491"/>
      <c r="O15" s="1298" t="s">
        <v>590</v>
      </c>
      <c r="P15" s="1296"/>
      <c r="Q15" s="1297"/>
      <c r="R15" s="1301" t="s">
        <v>615</v>
      </c>
      <c r="S15" s="1301"/>
      <c r="T15" s="1302"/>
      <c r="U15" s="1304"/>
      <c r="V15" s="1290"/>
      <c r="W15" s="1236"/>
    </row>
    <row r="16" spans="10:23" ht="30" customHeight="1">
      <c r="J16" s="499"/>
      <c r="K16" s="499"/>
      <c r="L16" s="1292"/>
      <c r="M16" s="1292"/>
      <c r="N16" s="490"/>
      <c r="O16" s="1299"/>
      <c r="P16" s="505"/>
      <c r="Q16" s="505"/>
      <c r="R16" s="506" t="s">
        <v>273</v>
      </c>
      <c r="S16" s="1287" t="s">
        <v>272</v>
      </c>
      <c r="T16" s="1288"/>
      <c r="U16" s="1305"/>
      <c r="V16" s="1291"/>
      <c r="W16" s="1236"/>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310">
        <f ca="1">OFFSET(S17,0,-1)+1</f>
        <v>5</v>
      </c>
      <c r="T17" s="1310"/>
      <c r="U17" s="617">
        <f ca="1">OFFSET(U17,0,-2)+1</f>
        <v>6</v>
      </c>
      <c r="V17" s="618">
        <f ca="1">OFFSET(V17,0,-1)</f>
        <v>6</v>
      </c>
      <c r="W17" s="617">
        <f ca="1">OFFSET(W17,0,-1)+1</f>
        <v>7</v>
      </c>
    </row>
    <row r="18" spans="1:23" ht="22.5">
      <c r="A18" s="1311">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23" ht="22.5">
      <c r="A19" s="1311"/>
      <c r="B19" s="1311">
        <v>1</v>
      </c>
      <c r="C19" s="867"/>
      <c r="D19" s="867"/>
      <c r="E19" s="869"/>
      <c r="F19" s="869"/>
      <c r="G19" s="867"/>
      <c r="H19" s="867"/>
      <c r="I19" s="864"/>
      <c r="J19" s="863"/>
      <c r="K19" s="874">
        <v>1</v>
      </c>
      <c r="L19" s="562" t="str">
        <f>mergeValue(A19)&amp;"."&amp;mergeValue(B19)</f>
        <v>1.1</v>
      </c>
      <c r="M19" s="516" t="s">
        <v>15</v>
      </c>
      <c r="N19" s="549"/>
      <c r="O19" s="1324"/>
      <c r="P19" s="1324"/>
      <c r="Q19" s="1324"/>
      <c r="R19" s="1324"/>
      <c r="S19" s="1324"/>
      <c r="T19" s="1324"/>
      <c r="U19" s="1324"/>
      <c r="V19" s="1324"/>
      <c r="W19" s="599" t="s">
        <v>459</v>
      </c>
    </row>
    <row r="20" spans="1:23" ht="22.5">
      <c r="A20" s="1311"/>
      <c r="B20" s="1311"/>
      <c r="C20" s="1311">
        <v>1</v>
      </c>
      <c r="D20" s="867"/>
      <c r="E20" s="869"/>
      <c r="F20" s="869"/>
      <c r="G20" s="867"/>
      <c r="H20" s="867"/>
      <c r="I20" s="871"/>
      <c r="J20" s="863"/>
      <c r="K20" s="874">
        <v>1</v>
      </c>
      <c r="L20" s="562" t="str">
        <f>mergeValue(A20)&amp;"."&amp;mergeValue(B20)&amp;"."&amp;mergeValue(C20)</f>
        <v>1.1.1</v>
      </c>
      <c r="M20" s="517" t="s">
        <v>7</v>
      </c>
      <c r="N20" s="549"/>
      <c r="O20" s="1324"/>
      <c r="P20" s="1324"/>
      <c r="Q20" s="1324"/>
      <c r="R20" s="1324"/>
      <c r="S20" s="1324"/>
      <c r="T20" s="1324"/>
      <c r="U20" s="1324"/>
      <c r="V20" s="1324"/>
      <c r="W20" s="599" t="s">
        <v>600</v>
      </c>
    </row>
    <row r="21" spans="1:23" ht="22.5">
      <c r="A21" s="1311"/>
      <c r="B21" s="1311"/>
      <c r="C21" s="1311"/>
      <c r="D21" s="1311">
        <v>1</v>
      </c>
      <c r="E21" s="869"/>
      <c r="F21" s="869"/>
      <c r="G21" s="867"/>
      <c r="H21" s="867"/>
      <c r="I21" s="1311">
        <v>1</v>
      </c>
      <c r="J21" s="863"/>
      <c r="K21" s="874">
        <v>1</v>
      </c>
      <c r="L21" s="562" t="str">
        <f>mergeValue(A21)&amp;"."&amp;mergeValue(B21)&amp;"."&amp;mergeValue(C21)&amp;"."&amp;mergeValue(D21)</f>
        <v>1.1.1.1</v>
      </c>
      <c r="M21" s="518" t="s">
        <v>21</v>
      </c>
      <c r="N21" s="549"/>
      <c r="O21" s="1324"/>
      <c r="P21" s="1324"/>
      <c r="Q21" s="1324"/>
      <c r="R21" s="1324"/>
      <c r="S21" s="1324"/>
      <c r="T21" s="1324"/>
      <c r="U21" s="1324"/>
      <c r="V21" s="1324"/>
      <c r="W21" s="599" t="s">
        <v>601</v>
      </c>
    </row>
    <row r="22" spans="1:23" ht="11.25" customHeight="1" hidden="1">
      <c r="A22" s="1311"/>
      <c r="B22" s="1311"/>
      <c r="C22" s="1311"/>
      <c r="D22" s="1311"/>
      <c r="E22" s="1311">
        <v>1</v>
      </c>
      <c r="F22" s="869"/>
      <c r="G22" s="867"/>
      <c r="H22" s="867"/>
      <c r="I22" s="1311"/>
      <c r="J22" s="869"/>
      <c r="K22" s="874">
        <v>1</v>
      </c>
      <c r="L22" s="562"/>
      <c r="M22" s="524"/>
      <c r="N22" s="550"/>
      <c r="O22" s="600"/>
      <c r="P22" s="600"/>
      <c r="Q22" s="600"/>
      <c r="R22" s="600"/>
      <c r="S22" s="600"/>
      <c r="T22" s="600"/>
      <c r="U22" s="562"/>
      <c r="V22" s="477"/>
      <c r="W22" s="529"/>
    </row>
    <row r="23" spans="1:27" ht="33.75">
      <c r="A23" s="1311"/>
      <c r="B23" s="1311"/>
      <c r="C23" s="1311"/>
      <c r="D23" s="1311"/>
      <c r="E23" s="1311"/>
      <c r="F23" s="1311">
        <v>1</v>
      </c>
      <c r="G23" s="867"/>
      <c r="H23" s="867"/>
      <c r="I23" s="1311"/>
      <c r="J23" s="1318"/>
      <c r="K23" s="874">
        <v>1</v>
      </c>
      <c r="L23" s="562" t="str">
        <f>mergeValue(A23)&amp;"."&amp;mergeValue(B23)&amp;"."&amp;mergeValue(C23)&amp;"."&amp;mergeValue(D23)&amp;"."&amp;mergeValue(F23)</f>
        <v>1.1.1.1.1</v>
      </c>
      <c r="M23" s="524" t="s">
        <v>9</v>
      </c>
      <c r="N23" s="550"/>
      <c r="O23" s="1313"/>
      <c r="P23" s="1313"/>
      <c r="Q23" s="1313"/>
      <c r="R23" s="1313"/>
      <c r="S23" s="1313"/>
      <c r="T23" s="1313"/>
      <c r="U23" s="1313"/>
      <c r="V23" s="1313"/>
      <c r="W23" s="599" t="s">
        <v>720</v>
      </c>
      <c r="Y23" s="558" t="str">
        <f>strCheckUnique(Z23:Z26)</f>
        <v/>
      </c>
      <c r="AA23" s="558"/>
    </row>
    <row r="24" spans="1:29" ht="99" customHeight="1">
      <c r="A24" s="1311"/>
      <c r="B24" s="1311"/>
      <c r="C24" s="1311"/>
      <c r="D24" s="1311"/>
      <c r="E24" s="1311"/>
      <c r="F24" s="1311"/>
      <c r="G24" s="867">
        <v>1</v>
      </c>
      <c r="H24" s="867"/>
      <c r="I24" s="1311"/>
      <c r="J24" s="1318"/>
      <c r="K24" s="866"/>
      <c r="L24" s="562" t="str">
        <f>mergeValue(A24)&amp;"."&amp;mergeValue(B24)&amp;"."&amp;mergeValue(C24)&amp;"."&amp;mergeValue(D24)&amp;"."&amp;mergeValue(F24)&amp;"."&amp;mergeValue(G24)</f>
        <v>1.1.1.1.1.1</v>
      </c>
      <c r="M24" s="1088"/>
      <c r="N24" s="555"/>
      <c r="O24" s="532"/>
      <c r="P24" s="532"/>
      <c r="Q24" s="532"/>
      <c r="R24" s="1317"/>
      <c r="S24" s="1307" t="s">
        <v>83</v>
      </c>
      <c r="T24" s="1317"/>
      <c r="U24" s="1307" t="s">
        <v>84</v>
      </c>
      <c r="V24" s="507"/>
      <c r="W24" s="1281" t="s">
        <v>733</v>
      </c>
      <c r="X24" s="554" t="str">
        <f>strCheckDate(O25:V25)</f>
        <v/>
      </c>
      <c r="Y24" s="558"/>
      <c r="Z24" s="558" t="str">
        <f>IF(M24="","",M24)</f>
        <v/>
      </c>
      <c r="AA24" s="558"/>
      <c r="AB24" s="558"/>
      <c r="AC24" s="558"/>
    </row>
    <row r="25" spans="1:29" ht="11.25" hidden="1">
      <c r="A25" s="1311"/>
      <c r="B25" s="1311"/>
      <c r="C25" s="1311"/>
      <c r="D25" s="1311"/>
      <c r="E25" s="1311"/>
      <c r="F25" s="1311"/>
      <c r="G25" s="867"/>
      <c r="H25" s="867"/>
      <c r="I25" s="1311"/>
      <c r="J25" s="1318"/>
      <c r="K25" s="874">
        <v>1</v>
      </c>
      <c r="L25" s="569"/>
      <c r="M25" s="615"/>
      <c r="N25" s="555"/>
      <c r="O25" s="532"/>
      <c r="P25" s="532"/>
      <c r="Q25" s="553" t="str">
        <f>R24&amp;"-"&amp;T24</f>
        <v>-</v>
      </c>
      <c r="R25" s="1317"/>
      <c r="S25" s="1307"/>
      <c r="T25" s="1317"/>
      <c r="U25" s="1307"/>
      <c r="V25" s="507"/>
      <c r="W25" s="1282"/>
      <c r="Y25" s="558"/>
      <c r="Z25" s="558"/>
      <c r="AA25" s="558"/>
      <c r="AB25" s="558"/>
      <c r="AC25" s="558"/>
    </row>
    <row r="26" spans="1:35" s="492" customFormat="1" ht="15" customHeight="1">
      <c r="A26" s="1311"/>
      <c r="B26" s="1311"/>
      <c r="C26" s="1311"/>
      <c r="D26" s="1311"/>
      <c r="E26" s="1311"/>
      <c r="F26" s="1311"/>
      <c r="G26" s="867"/>
      <c r="H26" s="867"/>
      <c r="I26" s="1311"/>
      <c r="J26" s="1318"/>
      <c r="K26" s="874">
        <v>1</v>
      </c>
      <c r="L26" s="508"/>
      <c r="M26" s="526" t="s">
        <v>24</v>
      </c>
      <c r="N26" s="521"/>
      <c r="O26" s="515"/>
      <c r="P26" s="515"/>
      <c r="Q26" s="515"/>
      <c r="R26" s="542"/>
      <c r="S26" s="534"/>
      <c r="T26" s="533"/>
      <c r="U26" s="521"/>
      <c r="V26" s="530"/>
      <c r="W26" s="1283"/>
      <c r="X26" s="556"/>
      <c r="Y26" s="556"/>
      <c r="Z26" s="556"/>
      <c r="AA26" s="556"/>
      <c r="AB26" s="556"/>
      <c r="AC26" s="556"/>
      <c r="AD26" s="556"/>
      <c r="AE26" s="556"/>
      <c r="AF26" s="556"/>
      <c r="AG26" s="556"/>
      <c r="AH26" s="556"/>
      <c r="AI26" s="556"/>
    </row>
    <row r="27" spans="1:36" s="492" customFormat="1" ht="15" customHeight="1">
      <c r="A27" s="1311"/>
      <c r="B27" s="1311"/>
      <c r="C27" s="1311"/>
      <c r="D27" s="1311"/>
      <c r="E27" s="1311"/>
      <c r="F27" s="869"/>
      <c r="G27" s="869"/>
      <c r="H27" s="867"/>
      <c r="I27" s="131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311"/>
      <c r="B28" s="1311"/>
      <c r="C28" s="1311"/>
      <c r="D28" s="1311"/>
      <c r="E28" s="869"/>
      <c r="F28" s="869"/>
      <c r="G28" s="869"/>
      <c r="H28" s="867"/>
      <c r="I28" s="131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311"/>
      <c r="B29" s="1311"/>
      <c r="C29" s="131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311"/>
      <c r="B30" s="131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31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algorithmName="SHA-512" hashValue="TE1RKxy3sU0pJVI3Pn+7o3Up4pkKyzIGQF4YgzUr1pGJBOaxFKq+CW+8Ecr7y4KbQVrUxWQHgOTKNi1on/g1HQ==" saltValue="dwTzUOo51pK3AyD+JFUHYw==" spinCount="100000"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a53d05-66f6-4fb7-9ceb-a838a618e1fb}">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5" t="s">
        <v>470</v>
      </c>
      <c r="G2" s="1276"/>
      <c r="H2" s="1277"/>
      <c r="I2" s="609"/>
    </row>
    <row r="3"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79">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algorithmName="SHA-512" hashValue="f05urBfP+u4MzxCrtJD/7XSu+seudKWvJHflnxXl0OZWlBszYVDjfE/WJwCiQNOLKofNzmc+q8yFkgvuWlrJXA==" saltValue="fr6/zdyRqOoQAnvWO0GZK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6b7a4e-ccf1-4d22-b4d8-6dee235c372e}">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70"/>
    <col min="27" max="27" width="10.1428571428571" style="470" customWidth="1"/>
    <col min="28"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8" t="s">
        <v>616</v>
      </c>
      <c r="M5" s="1308"/>
      <c r="N5" s="1308"/>
      <c r="O5" s="1308"/>
      <c r="P5" s="1308"/>
      <c r="Q5" s="1308"/>
      <c r="R5" s="1308"/>
      <c r="S5" s="1308"/>
      <c r="T5" s="1308"/>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7:34"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635"/>
      <c r="X8" s="475"/>
      <c r="Y8" s="475"/>
      <c r="Z8" s="475"/>
      <c r="AA8" s="475"/>
      <c r="AB8" s="475"/>
      <c r="AC8" s="475"/>
      <c r="AD8" s="475"/>
      <c r="AE8" s="475"/>
      <c r="AF8" s="475"/>
      <c r="AG8" s="475"/>
      <c r="AH8" s="475"/>
    </row>
    <row r="9" spans="7:34"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7:34" s="461" customFormat="1" ht="11.25" hidden="1">
      <c r="G11" s="460"/>
      <c r="H11" s="460"/>
      <c r="L11" s="1309"/>
      <c r="M11" s="1309"/>
      <c r="N11" s="458"/>
      <c r="O11" s="1329"/>
      <c r="P11" s="1329"/>
      <c r="Q11" s="1329"/>
      <c r="R11" s="1329"/>
      <c r="S11" s="1329"/>
      <c r="T11" s="1329"/>
      <c r="U11" s="473" t="s">
        <v>371</v>
      </c>
      <c r="X11" s="475"/>
      <c r="Y11" s="475"/>
      <c r="Z11" s="475"/>
      <c r="AA11" s="475"/>
      <c r="AB11" s="475"/>
      <c r="AC11" s="475"/>
      <c r="AD11" s="475"/>
      <c r="AE11" s="475"/>
      <c r="AF11" s="475"/>
      <c r="AG11" s="475"/>
      <c r="AH11" s="475"/>
    </row>
    <row r="12" spans="10:21" ht="14.25">
      <c r="J12" s="451"/>
      <c r="K12" s="451"/>
      <c r="L12" s="447"/>
      <c r="M12" s="447"/>
      <c r="N12" s="447"/>
      <c r="O12" s="1328"/>
      <c r="P12" s="1328"/>
      <c r="Q12" s="1328"/>
      <c r="R12" s="1328"/>
      <c r="S12" s="1328"/>
      <c r="T12" s="1328"/>
      <c r="U12" s="1328"/>
    </row>
    <row r="13" spans="10:23" ht="14.25">
      <c r="J13" s="451"/>
      <c r="K13" s="451"/>
      <c r="L13" s="1236" t="s">
        <v>445</v>
      </c>
      <c r="M13" s="1236"/>
      <c r="N13" s="1236"/>
      <c r="O13" s="1236"/>
      <c r="P13" s="1236"/>
      <c r="Q13" s="1236"/>
      <c r="R13" s="1236"/>
      <c r="S13" s="1236"/>
      <c r="T13" s="1236"/>
      <c r="U13" s="1236"/>
      <c r="V13" s="1236"/>
      <c r="W13" s="1236" t="s">
        <v>446</v>
      </c>
    </row>
    <row r="14" spans="10:23" ht="14.25" customHeight="1">
      <c r="J14" s="451"/>
      <c r="K14" s="451"/>
      <c r="L14" s="1292" t="s">
        <v>91</v>
      </c>
      <c r="M14" s="1292" t="s">
        <v>602</v>
      </c>
      <c r="N14" s="491"/>
      <c r="O14" s="1293" t="s">
        <v>604</v>
      </c>
      <c r="P14" s="1294"/>
      <c r="Q14" s="1294"/>
      <c r="R14" s="1294"/>
      <c r="S14" s="1294"/>
      <c r="T14" s="1295"/>
      <c r="U14" s="1303" t="s">
        <v>339</v>
      </c>
      <c r="V14" s="1289" t="s">
        <v>274</v>
      </c>
      <c r="W14" s="1236"/>
    </row>
    <row r="15" spans="7:34" s="493" customFormat="1" ht="14.25" customHeight="1">
      <c r="G15" s="501"/>
      <c r="H15" s="501"/>
      <c r="I15" s="501"/>
      <c r="J15" s="499"/>
      <c r="K15" s="499"/>
      <c r="L15" s="1292"/>
      <c r="M15" s="1292"/>
      <c r="N15" s="491"/>
      <c r="O15" s="1298" t="s">
        <v>578</v>
      </c>
      <c r="P15" s="1296" t="s">
        <v>270</v>
      </c>
      <c r="Q15" s="1297"/>
      <c r="R15" s="1301" t="s">
        <v>615</v>
      </c>
      <c r="S15" s="1301"/>
      <c r="T15" s="1302"/>
      <c r="U15" s="1304"/>
      <c r="V15" s="1290"/>
      <c r="W15" s="1236"/>
      <c r="X15" s="554"/>
      <c r="Y15" s="554"/>
      <c r="Z15" s="554"/>
      <c r="AA15" s="554"/>
      <c r="AB15" s="554"/>
      <c r="AC15" s="554"/>
      <c r="AD15" s="554"/>
      <c r="AE15" s="554"/>
      <c r="AF15" s="554"/>
      <c r="AG15" s="554"/>
      <c r="AH15" s="554"/>
    </row>
    <row r="16" spans="10:23" ht="33.75">
      <c r="J16" s="451"/>
      <c r="K16" s="451"/>
      <c r="L16" s="1292"/>
      <c r="M16" s="1292"/>
      <c r="N16" s="490"/>
      <c r="O16" s="1299"/>
      <c r="P16" s="505" t="s">
        <v>670</v>
      </c>
      <c r="Q16" s="505" t="s">
        <v>671</v>
      </c>
      <c r="R16" s="506" t="s">
        <v>273</v>
      </c>
      <c r="S16" s="1287" t="s">
        <v>272</v>
      </c>
      <c r="T16" s="1288"/>
      <c r="U16" s="1305"/>
      <c r="V16" s="1291"/>
      <c r="W16" s="1236"/>
    </row>
    <row r="17" spans="10:23" ht="14.25">
      <c r="J17" s="451"/>
      <c r="K17" s="459">
        <v>1</v>
      </c>
      <c r="L17" s="448" t="s">
        <v>92</v>
      </c>
      <c r="M17" s="448" t="s">
        <v>48</v>
      </c>
      <c r="N17" s="466" t="s">
        <v>48</v>
      </c>
      <c r="O17" s="457">
        <f ca="1">OFFSET(O17,0,-1)+1</f>
        <v>3</v>
      </c>
      <c r="P17" s="457">
        <f ca="1">OFFSET(P17,0,-1)+1</f>
        <v>4</v>
      </c>
      <c r="Q17" s="457">
        <f ca="1">OFFSET(Q17,0,-1)+1</f>
        <v>5</v>
      </c>
      <c r="R17" s="457">
        <f ca="1">OFFSET(R17,0,-1)+1</f>
        <v>6</v>
      </c>
      <c r="S17" s="1310">
        <f ca="1">OFFSET(S17,0,-1)+1</f>
        <v>7</v>
      </c>
      <c r="T17" s="1310"/>
      <c r="U17" s="457">
        <f ca="1">OFFSET(U17,0,-2)+1</f>
        <v>8</v>
      </c>
      <c r="V17" s="465">
        <f ca="1">OFFSET(V17,0,-1)</f>
        <v>8</v>
      </c>
      <c r="W17" s="457">
        <f ca="1">OFFSET(W17,0,-1)+1</f>
        <v>9</v>
      </c>
    </row>
    <row r="18" spans="1:23" ht="22.5">
      <c r="A18" s="1311">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23" ht="22.5">
      <c r="A19" s="1311"/>
      <c r="B19" s="1311">
        <v>1</v>
      </c>
      <c r="C19" s="888"/>
      <c r="D19" s="888"/>
      <c r="E19" s="890"/>
      <c r="F19" s="890"/>
      <c r="G19" s="890"/>
      <c r="H19" s="890"/>
      <c r="I19" s="885"/>
      <c r="J19" s="884"/>
      <c r="K19" s="887"/>
      <c r="L19" s="562" t="str">
        <f>mergeValue(A19)&amp;"."&amp;mergeValue(B19)</f>
        <v>1.1</v>
      </c>
      <c r="M19" s="516" t="s">
        <v>15</v>
      </c>
      <c r="N19" s="549"/>
      <c r="O19" s="1324"/>
      <c r="P19" s="1324"/>
      <c r="Q19" s="1324"/>
      <c r="R19" s="1324"/>
      <c r="S19" s="1324"/>
      <c r="T19" s="1324"/>
      <c r="U19" s="1324"/>
      <c r="V19" s="1324"/>
      <c r="W19" s="1129" t="s">
        <v>459</v>
      </c>
    </row>
    <row r="20" spans="1:23" ht="22.5">
      <c r="A20" s="1311"/>
      <c r="B20" s="1311"/>
      <c r="C20" s="1311">
        <v>1</v>
      </c>
      <c r="D20" s="888"/>
      <c r="E20" s="890"/>
      <c r="F20" s="890"/>
      <c r="G20" s="890"/>
      <c r="H20" s="890"/>
      <c r="I20" s="892"/>
      <c r="J20" s="884"/>
      <c r="K20" s="887"/>
      <c r="L20" s="562" t="str">
        <f>mergeValue(A20)&amp;"."&amp;mergeValue(B20)&amp;"."&amp;mergeValue(C20)</f>
        <v>1.1.1</v>
      </c>
      <c r="M20" s="517" t="s">
        <v>7</v>
      </c>
      <c r="N20" s="549"/>
      <c r="O20" s="1324"/>
      <c r="P20" s="1324"/>
      <c r="Q20" s="1324"/>
      <c r="R20" s="1324"/>
      <c r="S20" s="1324"/>
      <c r="T20" s="1324"/>
      <c r="U20" s="1324"/>
      <c r="V20" s="1324"/>
      <c r="W20" s="1129" t="s">
        <v>600</v>
      </c>
    </row>
    <row r="21" spans="1:23" ht="22.5">
      <c r="A21" s="1311"/>
      <c r="B21" s="1311"/>
      <c r="C21" s="1311"/>
      <c r="D21" s="1311">
        <v>1</v>
      </c>
      <c r="E21" s="890"/>
      <c r="F21" s="890"/>
      <c r="G21" s="890"/>
      <c r="H21" s="890"/>
      <c r="I21" s="892"/>
      <c r="J21" s="884"/>
      <c r="K21" s="887"/>
      <c r="L21" s="562" t="str">
        <f>mergeValue(A21)&amp;"."&amp;mergeValue(B21)&amp;"."&amp;mergeValue(C21)&amp;"."&amp;mergeValue(D21)</f>
        <v>1.1.1.1</v>
      </c>
      <c r="M21" s="518" t="s">
        <v>21</v>
      </c>
      <c r="N21" s="549"/>
      <c r="O21" s="1324"/>
      <c r="P21" s="1324"/>
      <c r="Q21" s="1324"/>
      <c r="R21" s="1324"/>
      <c r="S21" s="1324"/>
      <c r="T21" s="1324"/>
      <c r="U21" s="1324"/>
      <c r="V21" s="1324"/>
      <c r="W21" s="1129" t="s">
        <v>601</v>
      </c>
    </row>
    <row r="22" spans="1:23" ht="11.25" customHeight="1" hidden="1">
      <c r="A22" s="1311"/>
      <c r="B22" s="1311"/>
      <c r="C22" s="1311"/>
      <c r="D22" s="1311"/>
      <c r="E22" s="1311">
        <v>1</v>
      </c>
      <c r="F22" s="890"/>
      <c r="G22" s="890"/>
      <c r="H22" s="888">
        <v>1</v>
      </c>
      <c r="I22" s="1311">
        <v>1</v>
      </c>
      <c r="J22" s="890"/>
      <c r="K22" s="895"/>
      <c r="L22" s="562"/>
      <c r="M22" s="524"/>
      <c r="N22" s="550"/>
      <c r="O22" s="600"/>
      <c r="P22" s="600"/>
      <c r="Q22" s="600"/>
      <c r="R22" s="600"/>
      <c r="S22" s="600"/>
      <c r="T22" s="600"/>
      <c r="U22" s="600"/>
      <c r="V22" s="478"/>
      <c r="W22" s="1090"/>
    </row>
    <row r="23" spans="1:27" ht="33.75">
      <c r="A23" s="1311"/>
      <c r="B23" s="1311"/>
      <c r="C23" s="1311"/>
      <c r="D23" s="1311"/>
      <c r="E23" s="1311"/>
      <c r="F23" s="1311">
        <v>1</v>
      </c>
      <c r="G23" s="888"/>
      <c r="H23" s="888"/>
      <c r="I23" s="1311"/>
      <c r="J23" s="1311">
        <v>1</v>
      </c>
      <c r="K23" s="896"/>
      <c r="L23" s="562" t="str">
        <f>mergeValue(A23)&amp;"."&amp;mergeValue(B23)&amp;"."&amp;mergeValue(C23)&amp;"."&amp;mergeValue(D23)&amp;"."&amp;mergeValue(F23)</f>
        <v>1.1.1.1.1</v>
      </c>
      <c r="M23" s="525" t="s">
        <v>9</v>
      </c>
      <c r="N23" s="550"/>
      <c r="O23" s="1313"/>
      <c r="P23" s="1313"/>
      <c r="Q23" s="1313"/>
      <c r="R23" s="1313"/>
      <c r="S23" s="1313"/>
      <c r="T23" s="1313"/>
      <c r="U23" s="1313"/>
      <c r="V23" s="1313"/>
      <c r="W23" s="1129" t="s">
        <v>720</v>
      </c>
      <c r="Y23" s="474" t="str">
        <f>strCheckUnique(Z23:Z26)</f>
        <v/>
      </c>
      <c r="AA23" s="474"/>
    </row>
    <row r="24" spans="1:29" ht="99" customHeight="1">
      <c r="A24" s="1311"/>
      <c r="B24" s="1311"/>
      <c r="C24" s="1311"/>
      <c r="D24" s="1311"/>
      <c r="E24" s="1311"/>
      <c r="F24" s="1311"/>
      <c r="G24" s="888">
        <v>1</v>
      </c>
      <c r="H24" s="888"/>
      <c r="I24" s="1311"/>
      <c r="J24" s="1311"/>
      <c r="K24" s="896">
        <v>1</v>
      </c>
      <c r="L24" s="562" t="str">
        <f>mergeValue(A24)&amp;"."&amp;mergeValue(B24)&amp;"."&amp;mergeValue(C24)&amp;"."&amp;mergeValue(D24)&amp;"."&amp;mergeValue(F24)&amp;"."&amp;mergeValue(G24)</f>
        <v>1.1.1.1.1.1</v>
      </c>
      <c r="M24" s="1088"/>
      <c r="N24" s="555"/>
      <c r="O24" s="532"/>
      <c r="P24" s="532"/>
      <c r="Q24" s="1040"/>
      <c r="R24" s="1317"/>
      <c r="S24" s="1307" t="s">
        <v>83</v>
      </c>
      <c r="T24" s="1317"/>
      <c r="U24" s="1307" t="s">
        <v>84</v>
      </c>
      <c r="V24" s="547"/>
      <c r="W24" s="1281" t="s">
        <v>733</v>
      </c>
      <c r="X24" s="470" t="str">
        <f>strCheckDate(O25:V25)</f>
        <v/>
      </c>
      <c r="Y24" s="474"/>
      <c r="Z24" s="474" t="str">
        <f>IF(M24="","",M24)</f>
        <v/>
      </c>
      <c r="AA24" s="474"/>
      <c r="AB24" s="474"/>
      <c r="AC24" s="474"/>
    </row>
    <row r="25" spans="1:23" ht="11.25" hidden="1">
      <c r="A25" s="1311"/>
      <c r="B25" s="1311"/>
      <c r="C25" s="1311"/>
      <c r="D25" s="1311"/>
      <c r="E25" s="1311"/>
      <c r="F25" s="1311"/>
      <c r="G25" s="888"/>
      <c r="H25" s="888"/>
      <c r="I25" s="1311"/>
      <c r="J25" s="1311"/>
      <c r="K25" s="896"/>
      <c r="L25" s="569"/>
      <c r="M25" s="615"/>
      <c r="N25" s="555"/>
      <c r="O25" s="532"/>
      <c r="P25" s="532"/>
      <c r="Q25" s="553" t="str">
        <f>R24&amp;"-"&amp;T24</f>
        <v>-</v>
      </c>
      <c r="R25" s="1306"/>
      <c r="S25" s="1307"/>
      <c r="T25" s="1306"/>
      <c r="U25" s="1307"/>
      <c r="V25" s="547"/>
      <c r="W25" s="1282"/>
    </row>
    <row r="26" spans="1:34" s="445" customFormat="1" ht="15" customHeight="1">
      <c r="A26" s="1311"/>
      <c r="B26" s="1311"/>
      <c r="C26" s="1311"/>
      <c r="D26" s="1311"/>
      <c r="E26" s="1311"/>
      <c r="F26" s="1311"/>
      <c r="G26" s="890"/>
      <c r="H26" s="888"/>
      <c r="I26" s="1311"/>
      <c r="J26" s="1311"/>
      <c r="K26" s="895"/>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4" s="445" customFormat="1" ht="15" customHeight="1">
      <c r="A27" s="1311"/>
      <c r="B27" s="1311"/>
      <c r="C27" s="1311"/>
      <c r="D27" s="1311"/>
      <c r="E27" s="1311"/>
      <c r="F27" s="890"/>
      <c r="G27" s="890"/>
      <c r="H27" s="888"/>
      <c r="I27" s="131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1"/>
      <c r="B28" s="1311"/>
      <c r="C28" s="1311"/>
      <c r="D28" s="131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1"/>
      <c r="B29" s="1311"/>
      <c r="C29" s="131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1"/>
      <c r="B30" s="131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algorithmName="SHA-512" hashValue="IOIn+WnyOJ5c1jQPqC/RRkPHpHhxgUQOrQaRL56gh8zTKqw97a2EYS3h/MTNyLnPaI1CB4PVZ4qgTQDx+ITxbg==" saltValue="XnERyjhwII//baxix+HC8Q==" spinCount="100000" sheet="1" objects="1" scenarios="1" formatColumns="0" formatRows="0"/>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6bde4e-84bf-48a0-a441-a529f59dea29}">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5" t="s">
        <v>470</v>
      </c>
      <c r="G2" s="1276"/>
      <c r="H2" s="1277"/>
      <c r="I2" s="609"/>
    </row>
    <row r="3"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79">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algorithmName="SHA-512" hashValue="sdSWcfcPVJ4DQgFLVViRuWXDbrrQuu6eJOIgwQywEnWnYHS5Up4BlwBCK2nhOf80azMN7T4nBe4FrwFRzAu+Kg==" saltValue="y11y7MqEBd6OKO1zZ7ddA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426c957-7daf-4361-b20b-a274896b65cd}">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8" t="s">
        <v>616</v>
      </c>
      <c r="M5" s="1308"/>
      <c r="N5" s="1308"/>
      <c r="O5" s="1308"/>
      <c r="P5" s="1308"/>
      <c r="Q5" s="1308"/>
      <c r="R5" s="1308"/>
      <c r="S5" s="1308"/>
      <c r="T5" s="1308"/>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28"/>
      <c r="P12" s="1328"/>
      <c r="Q12" s="1328"/>
      <c r="R12" s="1328"/>
      <c r="S12" s="1328"/>
      <c r="T12" s="1328"/>
      <c r="U12" s="1328"/>
    </row>
    <row r="13" spans="10:23" ht="14.25">
      <c r="J13" s="451"/>
      <c r="K13" s="451"/>
      <c r="L13" s="1236" t="s">
        <v>445</v>
      </c>
      <c r="M13" s="1236"/>
      <c r="N13" s="1236"/>
      <c r="O13" s="1236"/>
      <c r="P13" s="1236"/>
      <c r="Q13" s="1236"/>
      <c r="R13" s="1236"/>
      <c r="S13" s="1236"/>
      <c r="T13" s="1236"/>
      <c r="U13" s="1236"/>
      <c r="V13" s="1236"/>
      <c r="W13" s="1236" t="s">
        <v>446</v>
      </c>
    </row>
    <row r="14" spans="10:23" ht="14.25" customHeight="1">
      <c r="J14" s="451"/>
      <c r="K14" s="451"/>
      <c r="L14" s="1292" t="s">
        <v>91</v>
      </c>
      <c r="M14" s="1292" t="s">
        <v>602</v>
      </c>
      <c r="N14" s="491"/>
      <c r="O14" s="1293" t="s">
        <v>604</v>
      </c>
      <c r="P14" s="1294"/>
      <c r="Q14" s="1294"/>
      <c r="R14" s="1294"/>
      <c r="S14" s="1294"/>
      <c r="T14" s="1295"/>
      <c r="U14" s="1303" t="s">
        <v>339</v>
      </c>
      <c r="V14" s="1289" t="s">
        <v>274</v>
      </c>
      <c r="W14" s="1236"/>
    </row>
    <row r="15" spans="1:34" s="493" customFormat="1" ht="14.25" customHeight="1">
      <c r="A15" s="554"/>
      <c r="B15" s="554"/>
      <c r="C15" s="554"/>
      <c r="D15" s="554"/>
      <c r="E15" s="554"/>
      <c r="F15" s="554"/>
      <c r="G15" s="560"/>
      <c r="H15" s="560"/>
      <c r="I15" s="501"/>
      <c r="J15" s="499"/>
      <c r="K15" s="499"/>
      <c r="L15" s="1292"/>
      <c r="M15" s="1292"/>
      <c r="N15" s="491"/>
      <c r="O15" s="1298" t="s">
        <v>675</v>
      </c>
      <c r="P15" s="1296" t="s">
        <v>270</v>
      </c>
      <c r="Q15" s="1297"/>
      <c r="R15" s="1301" t="s">
        <v>615</v>
      </c>
      <c r="S15" s="1301"/>
      <c r="T15" s="1302"/>
      <c r="U15" s="1304"/>
      <c r="V15" s="1290"/>
      <c r="W15" s="1236"/>
      <c r="X15" s="554"/>
      <c r="Y15" s="554"/>
      <c r="Z15" s="554"/>
      <c r="AA15" s="554"/>
      <c r="AB15" s="554"/>
      <c r="AC15" s="554"/>
      <c r="AD15" s="554"/>
      <c r="AE15" s="554"/>
      <c r="AF15" s="554"/>
      <c r="AG15" s="554"/>
      <c r="AH15" s="554"/>
    </row>
    <row r="16" spans="10:23" ht="33.75">
      <c r="J16" s="451"/>
      <c r="K16" s="451"/>
      <c r="L16" s="1292"/>
      <c r="M16" s="1292"/>
      <c r="N16" s="490"/>
      <c r="O16" s="1299"/>
      <c r="P16" s="505" t="s">
        <v>670</v>
      </c>
      <c r="Q16" s="505" t="s">
        <v>671</v>
      </c>
      <c r="R16" s="506" t="s">
        <v>273</v>
      </c>
      <c r="S16" s="1287" t="s">
        <v>272</v>
      </c>
      <c r="T16" s="1288"/>
      <c r="U16" s="1305"/>
      <c r="V16" s="1291"/>
      <c r="W16" s="1236"/>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310">
        <f ca="1">OFFSET(S17,0,-1)+1</f>
        <v>7</v>
      </c>
      <c r="T17" s="1310"/>
      <c r="U17" s="457">
        <f ca="1">OFFSET(U17,0,-2)+1</f>
        <v>8</v>
      </c>
      <c r="V17" s="620">
        <f ca="1">OFFSET(V17,0,-1)</f>
        <v>8</v>
      </c>
      <c r="W17" s="457">
        <f ca="1">OFFSET(W17,0,-1)+1</f>
        <v>9</v>
      </c>
    </row>
    <row r="18" spans="1:23" ht="22.5">
      <c r="A18" s="1311">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23" ht="22.5">
      <c r="A19" s="1311"/>
      <c r="B19" s="1311">
        <v>1</v>
      </c>
      <c r="C19" s="906"/>
      <c r="D19" s="906"/>
      <c r="E19" s="908"/>
      <c r="F19" s="908"/>
      <c r="G19" s="908"/>
      <c r="H19" s="908"/>
      <c r="I19" s="903"/>
      <c r="J19" s="902"/>
      <c r="K19" s="905"/>
      <c r="L19" s="562" t="str">
        <f>mergeValue(A19)&amp;"."&amp;mergeValue(B19)</f>
        <v>1.1</v>
      </c>
      <c r="M19" s="516" t="s">
        <v>15</v>
      </c>
      <c r="N19" s="549"/>
      <c r="O19" s="1324"/>
      <c r="P19" s="1324"/>
      <c r="Q19" s="1324"/>
      <c r="R19" s="1324"/>
      <c r="S19" s="1324"/>
      <c r="T19" s="1324"/>
      <c r="U19" s="1324"/>
      <c r="V19" s="1324"/>
      <c r="W19" s="1129" t="s">
        <v>459</v>
      </c>
    </row>
    <row r="20" spans="1:23" ht="22.5">
      <c r="A20" s="1311"/>
      <c r="B20" s="1311"/>
      <c r="C20" s="1311">
        <v>1</v>
      </c>
      <c r="D20" s="906"/>
      <c r="E20" s="908"/>
      <c r="F20" s="908"/>
      <c r="G20" s="908"/>
      <c r="H20" s="908"/>
      <c r="I20" s="910"/>
      <c r="J20" s="902"/>
      <c r="K20" s="905"/>
      <c r="L20" s="562" t="str">
        <f>mergeValue(A20)&amp;"."&amp;mergeValue(B20)&amp;"."&amp;mergeValue(C20)</f>
        <v>1.1.1</v>
      </c>
      <c r="M20" s="517" t="s">
        <v>7</v>
      </c>
      <c r="N20" s="549"/>
      <c r="O20" s="1324"/>
      <c r="P20" s="1324"/>
      <c r="Q20" s="1324"/>
      <c r="R20" s="1324"/>
      <c r="S20" s="1324"/>
      <c r="T20" s="1324"/>
      <c r="U20" s="1324"/>
      <c r="V20" s="1324"/>
      <c r="W20" s="1129" t="s">
        <v>600</v>
      </c>
    </row>
    <row r="21" spans="1:23" ht="22.5">
      <c r="A21" s="1311"/>
      <c r="B21" s="1311"/>
      <c r="C21" s="1311"/>
      <c r="D21" s="1311">
        <v>1</v>
      </c>
      <c r="E21" s="908"/>
      <c r="F21" s="908"/>
      <c r="G21" s="908"/>
      <c r="H21" s="908"/>
      <c r="I21" s="910"/>
      <c r="J21" s="902"/>
      <c r="K21" s="905"/>
      <c r="L21" s="562" t="str">
        <f>mergeValue(A21)&amp;"."&amp;mergeValue(B21)&amp;"."&amp;mergeValue(C21)&amp;"."&amp;mergeValue(D21)</f>
        <v>1.1.1.1</v>
      </c>
      <c r="M21" s="518" t="s">
        <v>21</v>
      </c>
      <c r="N21" s="549"/>
      <c r="O21" s="1324"/>
      <c r="P21" s="1324"/>
      <c r="Q21" s="1324"/>
      <c r="R21" s="1324"/>
      <c r="S21" s="1324"/>
      <c r="T21" s="1324"/>
      <c r="U21" s="1324"/>
      <c r="V21" s="1324"/>
      <c r="W21" s="1129" t="s">
        <v>601</v>
      </c>
    </row>
    <row r="22" spans="1:23" ht="11.25" customHeight="1" hidden="1">
      <c r="A22" s="1311"/>
      <c r="B22" s="1311"/>
      <c r="C22" s="1311"/>
      <c r="D22" s="1311"/>
      <c r="E22" s="1311">
        <v>1</v>
      </c>
      <c r="F22" s="908"/>
      <c r="G22" s="908"/>
      <c r="H22" s="906">
        <v>1</v>
      </c>
      <c r="I22" s="1311">
        <v>1</v>
      </c>
      <c r="J22" s="908"/>
      <c r="K22" s="913"/>
      <c r="L22" s="562"/>
      <c r="M22" s="524"/>
      <c r="N22" s="550"/>
      <c r="O22" s="600"/>
      <c r="P22" s="600"/>
      <c r="Q22" s="600"/>
      <c r="R22" s="600"/>
      <c r="S22" s="600"/>
      <c r="T22" s="600"/>
      <c r="U22" s="600"/>
      <c r="V22" s="478"/>
      <c r="W22" s="1090"/>
    </row>
    <row r="23" spans="1:27" ht="33.75">
      <c r="A23" s="1311"/>
      <c r="B23" s="1311"/>
      <c r="C23" s="1311"/>
      <c r="D23" s="1311"/>
      <c r="E23" s="1311"/>
      <c r="F23" s="1311">
        <v>1</v>
      </c>
      <c r="G23" s="906"/>
      <c r="H23" s="906"/>
      <c r="I23" s="1311"/>
      <c r="J23" s="1311">
        <v>1</v>
      </c>
      <c r="K23" s="914"/>
      <c r="L23" s="562" t="str">
        <f>mergeValue(A23)&amp;"."&amp;mergeValue(B23)&amp;"."&amp;mergeValue(C23)&amp;"."&amp;mergeValue(D23)&amp;"."&amp;mergeValue(F23)</f>
        <v>1.1.1.1.1</v>
      </c>
      <c r="M23" s="525" t="s">
        <v>9</v>
      </c>
      <c r="N23" s="550"/>
      <c r="O23" s="1313"/>
      <c r="P23" s="1313"/>
      <c r="Q23" s="1313"/>
      <c r="R23" s="1313"/>
      <c r="S23" s="1313"/>
      <c r="T23" s="1313"/>
      <c r="U23" s="1313"/>
      <c r="V23" s="1313"/>
      <c r="W23" s="1129" t="s">
        <v>720</v>
      </c>
      <c r="Y23" s="474" t="str">
        <f>strCheckUnique(Z23:Z26)</f>
        <v/>
      </c>
      <c r="AA23" s="474"/>
    </row>
    <row r="24" spans="1:29" ht="99" customHeight="1">
      <c r="A24" s="1311"/>
      <c r="B24" s="1311"/>
      <c r="C24" s="1311"/>
      <c r="D24" s="1311"/>
      <c r="E24" s="1311"/>
      <c r="F24" s="1311"/>
      <c r="G24" s="906">
        <v>1</v>
      </c>
      <c r="H24" s="906"/>
      <c r="I24" s="1311"/>
      <c r="J24" s="1311"/>
      <c r="K24" s="914">
        <v>1</v>
      </c>
      <c r="L24" s="562" t="str">
        <f>mergeValue(A24)&amp;"."&amp;mergeValue(B24)&amp;"."&amp;mergeValue(C24)&amp;"."&amp;mergeValue(D24)&amp;"."&amp;mergeValue(F24)&amp;"."&amp;mergeValue(G24)</f>
        <v>1.1.1.1.1.1</v>
      </c>
      <c r="M24" s="1088"/>
      <c r="N24" s="555"/>
      <c r="O24" s="532"/>
      <c r="P24" s="532"/>
      <c r="Q24" s="1040"/>
      <c r="R24" s="1317"/>
      <c r="S24" s="1307" t="s">
        <v>83</v>
      </c>
      <c r="T24" s="1317"/>
      <c r="U24" s="1307" t="s">
        <v>84</v>
      </c>
      <c r="V24" s="547"/>
      <c r="W24" s="1281" t="s">
        <v>733</v>
      </c>
      <c r="X24" s="470" t="str">
        <f>strCheckDate(O25:V25)</f>
        <v/>
      </c>
      <c r="Y24" s="474"/>
      <c r="Z24" s="474" t="str">
        <f>IF(M24="","",M24)</f>
        <v/>
      </c>
      <c r="AA24" s="474"/>
      <c r="AB24" s="474"/>
      <c r="AC24" s="474"/>
    </row>
    <row r="25" spans="1:23" ht="11.25" hidden="1">
      <c r="A25" s="1311"/>
      <c r="B25" s="1311"/>
      <c r="C25" s="1311"/>
      <c r="D25" s="1311"/>
      <c r="E25" s="1311"/>
      <c r="F25" s="1311"/>
      <c r="G25" s="906"/>
      <c r="H25" s="906"/>
      <c r="I25" s="1311"/>
      <c r="J25" s="1311"/>
      <c r="K25" s="914"/>
      <c r="L25" s="569"/>
      <c r="M25" s="615"/>
      <c r="N25" s="555"/>
      <c r="O25" s="532"/>
      <c r="P25" s="532"/>
      <c r="Q25" s="553" t="str">
        <f>R24&amp;"-"&amp;T24</f>
        <v>-</v>
      </c>
      <c r="R25" s="1306"/>
      <c r="S25" s="1307"/>
      <c r="T25" s="1306"/>
      <c r="U25" s="1307"/>
      <c r="V25" s="547"/>
      <c r="W25" s="1282"/>
    </row>
    <row r="26" spans="1:34" s="445" customFormat="1" ht="15" customHeight="1">
      <c r="A26" s="1311"/>
      <c r="B26" s="1311"/>
      <c r="C26" s="1311"/>
      <c r="D26" s="1311"/>
      <c r="E26" s="1311"/>
      <c r="F26" s="1311"/>
      <c r="G26" s="908"/>
      <c r="H26" s="906"/>
      <c r="I26" s="1311"/>
      <c r="J26" s="1311"/>
      <c r="K26" s="913"/>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4" s="445" customFormat="1" ht="15" customHeight="1">
      <c r="A27" s="1311"/>
      <c r="B27" s="1311"/>
      <c r="C27" s="1311"/>
      <c r="D27" s="1311"/>
      <c r="E27" s="1311"/>
      <c r="F27" s="908"/>
      <c r="G27" s="908"/>
      <c r="H27" s="906"/>
      <c r="I27" s="131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311"/>
      <c r="B28" s="1311"/>
      <c r="C28" s="1311"/>
      <c r="D28" s="131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311"/>
      <c r="B29" s="1311"/>
      <c r="C29" s="131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1"/>
      <c r="B30" s="131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algorithmName="SHA-512" hashValue="d6H5IPaGpWOGuuVlH7sc7mBuOuovlu0rmP7M0Xvg28XGIaCWKc68ELodQ8PaXAAjEEV9sELvbMA6OdyRe0Zh+w==" saltValue="P1o0aUmj3BBmCgvzbb/Ifw==" spinCount="100000"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88893e-70c6-4b22-a5ac-010aafb166ce}">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5" t="s">
        <v>470</v>
      </c>
      <c r="G2" s="1276"/>
      <c r="H2" s="1277"/>
      <c r="I2" s="407"/>
    </row>
    <row r="3"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79">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algorithmName="SHA-512" hashValue="cVTVS77Hm06tKMO13bW6ktwx8FSaWNMRFetAlrKuzFQONHHcpCJ1ilZ6GnEznsv3ztOef+xRjhkafCJI72DJsw==" saltValue="b+nAworE8+yh8M4u8UYXQ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79cdc4-0725-4918-a02d-2e73b4267881}">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08" t="s">
        <v>735</v>
      </c>
      <c r="M5" s="1308"/>
      <c r="N5" s="1308"/>
      <c r="O5" s="1308"/>
      <c r="P5" s="1308"/>
      <c r="Q5" s="1308"/>
      <c r="R5" s="1308"/>
      <c r="S5" s="1308"/>
      <c r="T5" s="1308"/>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635"/>
      <c r="V9" s="456"/>
      <c r="AC9" s="475"/>
      <c r="AD9" s="475"/>
      <c r="AE9" s="475"/>
      <c r="AF9" s="475"/>
      <c r="AG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6"/>
      <c r="P12" s="1326"/>
      <c r="Q12" s="1326"/>
      <c r="R12" s="1326"/>
      <c r="S12" s="1326"/>
      <c r="T12" s="1326"/>
      <c r="U12" s="1326"/>
      <c r="V12" s="1326"/>
      <c r="W12" s="1326"/>
      <c r="X12" s="1326"/>
      <c r="Y12" s="1326"/>
      <c r="Z12" s="1326"/>
    </row>
    <row r="13" spans="10:28" ht="14.25" customHeight="1">
      <c r="J13" s="451"/>
      <c r="K13" s="451"/>
      <c r="L13" s="1292" t="s">
        <v>445</v>
      </c>
      <c r="M13" s="1292"/>
      <c r="N13" s="1292"/>
      <c r="O13" s="1292"/>
      <c r="P13" s="1292"/>
      <c r="Q13" s="1292"/>
      <c r="R13" s="1292"/>
      <c r="S13" s="1292"/>
      <c r="T13" s="1292"/>
      <c r="U13" s="1292"/>
      <c r="V13" s="1292"/>
      <c r="W13" s="1292"/>
      <c r="X13" s="1292"/>
      <c r="Y13" s="1292"/>
      <c r="Z13" s="1292"/>
      <c r="AA13" s="1292"/>
      <c r="AB13" s="1236" t="s">
        <v>446</v>
      </c>
    </row>
    <row r="14" spans="10:28" ht="14.25" customHeight="1">
      <c r="J14" s="451"/>
      <c r="K14" s="451"/>
      <c r="L14" s="1292" t="s">
        <v>91</v>
      </c>
      <c r="M14" s="1292" t="s">
        <v>602</v>
      </c>
      <c r="N14" s="547"/>
      <c r="O14" s="1236" t="s">
        <v>604</v>
      </c>
      <c r="P14" s="1236"/>
      <c r="Q14" s="1236"/>
      <c r="R14" s="1236"/>
      <c r="S14" s="1236"/>
      <c r="T14" s="1236"/>
      <c r="U14" s="1236"/>
      <c r="V14" s="1236"/>
      <c r="W14" s="1236"/>
      <c r="X14" s="1236"/>
      <c r="Y14" s="1236"/>
      <c r="Z14" s="1292" t="s">
        <v>339</v>
      </c>
      <c r="AA14" s="1325" t="s">
        <v>274</v>
      </c>
      <c r="AB14" s="1236"/>
    </row>
    <row r="15" spans="1:33" s="493" customFormat="1" ht="14.25" customHeight="1">
      <c r="A15" s="554"/>
      <c r="B15" s="554"/>
      <c r="C15" s="554"/>
      <c r="D15" s="554"/>
      <c r="E15" s="554"/>
      <c r="F15" s="554"/>
      <c r="G15" s="560"/>
      <c r="H15" s="560"/>
      <c r="I15" s="501"/>
      <c r="J15" s="499"/>
      <c r="K15" s="499"/>
      <c r="L15" s="1292"/>
      <c r="M15" s="1292"/>
      <c r="N15" s="547"/>
      <c r="O15" s="1333" t="s">
        <v>617</v>
      </c>
      <c r="P15" s="1333" t="s">
        <v>589</v>
      </c>
      <c r="Q15" s="1333" t="s">
        <v>590</v>
      </c>
      <c r="R15" s="1333" t="s">
        <v>270</v>
      </c>
      <c r="S15" s="1333"/>
      <c r="T15" s="1333" t="s">
        <v>270</v>
      </c>
      <c r="U15" s="1333"/>
      <c r="V15" s="621"/>
      <c r="W15" s="1332" t="s">
        <v>615</v>
      </c>
      <c r="X15" s="1332"/>
      <c r="Y15" s="1332"/>
      <c r="Z15" s="1292"/>
      <c r="AA15" s="1325"/>
      <c r="AB15" s="1236"/>
      <c r="AC15" s="554"/>
      <c r="AD15" s="554"/>
      <c r="AE15" s="554"/>
      <c r="AF15" s="554"/>
      <c r="AG15" s="554"/>
    </row>
    <row r="16" spans="10:28" ht="56.25" customHeight="1">
      <c r="J16" s="451"/>
      <c r="K16" s="451"/>
      <c r="L16" s="1292"/>
      <c r="M16" s="1292"/>
      <c r="N16" s="547"/>
      <c r="O16" s="1333"/>
      <c r="P16" s="1333"/>
      <c r="Q16" s="1333"/>
      <c r="R16" s="505" t="s">
        <v>591</v>
      </c>
      <c r="S16" s="505" t="s">
        <v>592</v>
      </c>
      <c r="T16" s="505" t="s">
        <v>593</v>
      </c>
      <c r="U16" s="505" t="s">
        <v>594</v>
      </c>
      <c r="V16" s="505"/>
      <c r="W16" s="506" t="s">
        <v>273</v>
      </c>
      <c r="X16" s="1334" t="s">
        <v>272</v>
      </c>
      <c r="Y16" s="1334"/>
      <c r="Z16" s="1292"/>
      <c r="AA16" s="1325"/>
      <c r="AB16" s="1236"/>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0">
        <f ca="1">OFFSET(X17,0,-1)+1</f>
        <v>11</v>
      </c>
      <c r="Y17" s="1310"/>
      <c r="Z17" s="457">
        <f ca="1">OFFSET(Z17,0,-2)+1</f>
        <v>12</v>
      </c>
      <c r="AB17" s="457">
        <f ca="1">OFFSET(AB17,0,-2)+1</f>
        <v>13</v>
      </c>
    </row>
    <row r="18" spans="1:28" ht="22.5">
      <c r="A18" s="1311">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28" ht="22.5">
      <c r="A19" s="1311"/>
      <c r="B19" s="1311">
        <v>1</v>
      </c>
      <c r="C19" s="1000"/>
      <c r="D19" s="1000"/>
      <c r="E19" s="1002"/>
      <c r="F19" s="1002"/>
      <c r="G19" s="1000"/>
      <c r="H19" s="1000"/>
      <c r="I19" s="995"/>
      <c r="J19" s="990"/>
      <c r="K19" s="989"/>
      <c r="L19" s="562" t="str">
        <f>mergeValue(A19)&amp;"."&amp;mergeValue(B19)</f>
        <v>1.1</v>
      </c>
      <c r="M19" s="516" t="s">
        <v>15</v>
      </c>
      <c r="N19" s="549"/>
      <c r="O19" s="1324"/>
      <c r="P19" s="1324"/>
      <c r="Q19" s="1324"/>
      <c r="R19" s="1324"/>
      <c r="S19" s="1324"/>
      <c r="T19" s="1324"/>
      <c r="U19" s="1324"/>
      <c r="V19" s="1324"/>
      <c r="W19" s="1324"/>
      <c r="X19" s="1324"/>
      <c r="Y19" s="1324"/>
      <c r="Z19" s="1324"/>
      <c r="AA19" s="1324"/>
      <c r="AB19" s="599" t="s">
        <v>459</v>
      </c>
    </row>
    <row r="20" spans="1:28" ht="22.5">
      <c r="A20" s="1311"/>
      <c r="B20" s="1311"/>
      <c r="C20" s="1311">
        <v>1</v>
      </c>
      <c r="D20" s="1000"/>
      <c r="E20" s="1002"/>
      <c r="F20" s="1002"/>
      <c r="G20" s="1000"/>
      <c r="H20" s="1000"/>
      <c r="I20" s="995"/>
      <c r="J20" s="990"/>
      <c r="K20" s="989"/>
      <c r="L20" s="562" t="str">
        <f>mergeValue(A20)&amp;"."&amp;mergeValue(B20)&amp;"."&amp;mergeValue(C20)</f>
        <v>1.1.1</v>
      </c>
      <c r="M20" s="517" t="s">
        <v>7</v>
      </c>
      <c r="N20" s="549"/>
      <c r="O20" s="1324"/>
      <c r="P20" s="1324"/>
      <c r="Q20" s="1324"/>
      <c r="R20" s="1324"/>
      <c r="S20" s="1324"/>
      <c r="T20" s="1324"/>
      <c r="U20" s="1324"/>
      <c r="V20" s="1324"/>
      <c r="W20" s="1324"/>
      <c r="X20" s="1324"/>
      <c r="Y20" s="1324"/>
      <c r="Z20" s="1324"/>
      <c r="AA20" s="1324"/>
      <c r="AB20" s="599" t="s">
        <v>600</v>
      </c>
    </row>
    <row r="21" spans="1:28" ht="22.5">
      <c r="A21" s="1311"/>
      <c r="B21" s="1311"/>
      <c r="C21" s="1311"/>
      <c r="D21" s="1311">
        <v>1</v>
      </c>
      <c r="E21" s="1002"/>
      <c r="F21" s="1002"/>
      <c r="G21" s="1000"/>
      <c r="H21" s="1000"/>
      <c r="I21" s="995"/>
      <c r="J21" s="990"/>
      <c r="K21" s="989"/>
      <c r="L21" s="562" t="str">
        <f>mergeValue(A21)&amp;"."&amp;mergeValue(B21)&amp;"."&amp;mergeValue(C21)&amp;"."&amp;mergeValue(D21)</f>
        <v>1.1.1.1</v>
      </c>
      <c r="M21" s="518" t="s">
        <v>21</v>
      </c>
      <c r="N21" s="549"/>
      <c r="O21" s="1324"/>
      <c r="P21" s="1324"/>
      <c r="Q21" s="1324"/>
      <c r="R21" s="1324"/>
      <c r="S21" s="1324"/>
      <c r="T21" s="1324"/>
      <c r="U21" s="1324"/>
      <c r="V21" s="1324"/>
      <c r="W21" s="1324"/>
      <c r="X21" s="1324"/>
      <c r="Y21" s="1324"/>
      <c r="Z21" s="1324"/>
      <c r="AA21" s="1324"/>
      <c r="AB21" s="599" t="s">
        <v>601</v>
      </c>
    </row>
    <row r="22" spans="1:28" ht="14.25" hidden="1">
      <c r="A22" s="1311"/>
      <c r="B22" s="1311"/>
      <c r="C22" s="1311"/>
      <c r="D22" s="1311"/>
      <c r="E22" s="131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311"/>
      <c r="B23" s="1311"/>
      <c r="C23" s="1311"/>
      <c r="D23" s="1311"/>
      <c r="E23" s="1311"/>
      <c r="F23" s="1311">
        <v>1</v>
      </c>
      <c r="G23" s="1000"/>
      <c r="H23" s="1000"/>
      <c r="I23" s="1330"/>
      <c r="J23" s="990"/>
      <c r="K23" s="989"/>
      <c r="L23" s="562" t="str">
        <f>mergeValue(A23)&amp;"."&amp;mergeValue(B23)&amp;"."&amp;mergeValue(C23)&amp;"."&amp;mergeValue(D23)&amp;"."&amp;mergeValue(F23)</f>
        <v>1.1.1.1.1</v>
      </c>
      <c r="M23" s="525" t="s">
        <v>9</v>
      </c>
      <c r="N23" s="550"/>
      <c r="O23" s="1314"/>
      <c r="P23" s="1315"/>
      <c r="Q23" s="1315"/>
      <c r="R23" s="1315"/>
      <c r="S23" s="1315"/>
      <c r="T23" s="1315"/>
      <c r="U23" s="1315"/>
      <c r="V23" s="1315"/>
      <c r="W23" s="1315"/>
      <c r="X23" s="1315"/>
      <c r="Y23" s="1315"/>
      <c r="Z23" s="1315"/>
      <c r="AA23" s="1316"/>
      <c r="AB23" s="599" t="s">
        <v>720</v>
      </c>
      <c r="AD23" s="474" t="str">
        <f>strCheckUnique(AE23:AE28)</f>
        <v/>
      </c>
      <c r="AF23" s="474"/>
    </row>
    <row r="24" spans="1:33" ht="56.25">
      <c r="A24" s="1311"/>
      <c r="B24" s="1311"/>
      <c r="C24" s="1311"/>
      <c r="D24" s="1311"/>
      <c r="E24" s="1311"/>
      <c r="F24" s="1311"/>
      <c r="G24" s="1311">
        <v>1</v>
      </c>
      <c r="H24" s="1000"/>
      <c r="I24" s="1330"/>
      <c r="J24" s="1331"/>
      <c r="K24" s="996"/>
      <c r="L24" s="562" t="str">
        <f>mergeValue(A24)&amp;"."&amp;mergeValue(B24)&amp;"."&amp;mergeValue(C24)&amp;"."&amp;mergeValue(D24)&amp;"."&amp;mergeValue(F24)&amp;"."&amp;mergeValue(G24)</f>
        <v>1.1.1.1.1.1</v>
      </c>
      <c r="M24" s="1088" t="s">
        <v>613</v>
      </c>
      <c r="N24" s="615"/>
      <c r="O24" s="532"/>
      <c r="P24" s="532"/>
      <c r="Q24" s="532"/>
      <c r="R24" s="463"/>
      <c r="S24" s="1041"/>
      <c r="T24" s="463"/>
      <c r="U24" s="1041"/>
      <c r="V24" s="553" t="str">
        <f>W24&amp;"-"&amp;Y24</f>
        <v>-</v>
      </c>
      <c r="W24" s="1317"/>
      <c r="X24" s="1307" t="s">
        <v>83</v>
      </c>
      <c r="Y24" s="1317"/>
      <c r="Z24" s="1307"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311"/>
      <c r="B25" s="1311"/>
      <c r="C25" s="1311"/>
      <c r="D25" s="1311"/>
      <c r="E25" s="1311"/>
      <c r="F25" s="1311"/>
      <c r="G25" s="1311"/>
      <c r="H25" s="1000">
        <v>1</v>
      </c>
      <c r="I25" s="1330"/>
      <c r="J25" s="1331"/>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317"/>
      <c r="X25" s="1307"/>
      <c r="Y25" s="1317"/>
      <c r="Z25" s="1307"/>
      <c r="AA25" s="637"/>
      <c r="AB25" s="1281" t="s">
        <v>739</v>
      </c>
      <c r="AC25" s="470" t="str">
        <f>strCheckDate(O25:AA25)</f>
        <v/>
      </c>
      <c r="AF25" s="474"/>
    </row>
    <row r="26" spans="1:32" ht="14.25" hidden="1">
      <c r="A26" s="1311"/>
      <c r="B26" s="1311"/>
      <c r="C26" s="1311"/>
      <c r="D26" s="1311"/>
      <c r="E26" s="1311"/>
      <c r="F26" s="1311"/>
      <c r="G26" s="1311"/>
      <c r="H26" s="1000"/>
      <c r="I26" s="1330"/>
      <c r="J26" s="1331"/>
      <c r="K26" s="996"/>
      <c r="L26" s="569"/>
      <c r="M26" s="615"/>
      <c r="N26" s="615"/>
      <c r="O26" s="532"/>
      <c r="P26" s="463"/>
      <c r="Q26" s="463"/>
      <c r="R26" s="463"/>
      <c r="S26" s="463"/>
      <c r="T26" s="463"/>
      <c r="U26" s="529"/>
      <c r="V26" s="553"/>
      <c r="W26" s="1306"/>
      <c r="X26" s="1307"/>
      <c r="Y26" s="1306"/>
      <c r="Z26" s="1307"/>
      <c r="AA26" s="507"/>
      <c r="AB26" s="1282"/>
      <c r="AF26" s="474">
        <f ca="1">OFFSET(AF26,-1,0)</f>
        <v>0</v>
      </c>
    </row>
    <row r="27" spans="1:33" s="445" customFormat="1" ht="15" customHeight="1">
      <c r="A27" s="1311"/>
      <c r="B27" s="1311"/>
      <c r="C27" s="1311"/>
      <c r="D27" s="1311"/>
      <c r="E27" s="1311"/>
      <c r="F27" s="1311"/>
      <c r="G27" s="1311"/>
      <c r="H27" s="1000"/>
      <c r="I27" s="1330"/>
      <c r="J27" s="1331"/>
      <c r="K27" s="997"/>
      <c r="L27" s="508"/>
      <c r="M27" s="527" t="s">
        <v>40</v>
      </c>
      <c r="N27" s="521"/>
      <c r="O27" s="515"/>
      <c r="P27" s="515"/>
      <c r="Q27" s="515"/>
      <c r="R27" s="515"/>
      <c r="S27" s="515"/>
      <c r="T27" s="515"/>
      <c r="U27" s="515"/>
      <c r="V27" s="515"/>
      <c r="W27" s="533"/>
      <c r="X27" s="534"/>
      <c r="Y27" s="533"/>
      <c r="Z27" s="521"/>
      <c r="AA27" s="530"/>
      <c r="AB27" s="1283"/>
      <c r="AC27" s="471"/>
      <c r="AD27" s="471"/>
      <c r="AE27" s="471"/>
      <c r="AF27" s="471"/>
      <c r="AG27" s="471"/>
    </row>
    <row r="28" spans="1:33" s="445" customFormat="1" ht="15" customHeight="1">
      <c r="A28" s="1311"/>
      <c r="B28" s="1311"/>
      <c r="C28" s="1311"/>
      <c r="D28" s="1311"/>
      <c r="E28" s="1311"/>
      <c r="F28" s="1311"/>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1"/>
      <c r="B29" s="1311"/>
      <c r="C29" s="1311"/>
      <c r="D29" s="1311"/>
      <c r="E29" s="131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311"/>
      <c r="B30" s="1311"/>
      <c r="C30" s="1311"/>
      <c r="D30" s="131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311"/>
      <c r="B31" s="1311"/>
      <c r="C31" s="131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1"/>
      <c r="B32" s="131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74" t="s">
        <v>740</v>
      </c>
      <c r="N36" s="1274"/>
      <c r="O36" s="1274"/>
      <c r="P36" s="1274"/>
      <c r="Q36" s="1274"/>
      <c r="R36" s="1274"/>
      <c r="S36" s="1274"/>
      <c r="T36" s="1274"/>
      <c r="U36" s="1274"/>
      <c r="V36" s="1274"/>
      <c r="W36" s="1274"/>
    </row>
  </sheetData>
  <sheetProtection algorithmName="SHA-512" hashValue="qVUGpXmzN7+y7CJRfjOYMI/l7CeOyUjdqo3GvsF2gCGiZs6rnNO6GMZFBdjwe1zJi/97u9B5zSSKf4v0BDbjQg==" saltValue="BSInrE1eKpD1jvCRXZ8T8A==" spinCount="100000"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ca5b36-3c85-4c41-887a-0f78d7fcea3e}">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5" t="s">
        <v>470</v>
      </c>
      <c r="G2" s="1276"/>
      <c r="H2" s="1277"/>
      <c r="I2" s="407"/>
    </row>
    <row r="3"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79">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algorithmName="SHA-512" hashValue="eROSrjljYlrNM33xXSWGt2GDoJJWDwUcihALkohVz7PCUeskCWfN90PEh26gLRqiwiVVBC6blWHYntOSZbmjmw==" saltValue="BUjzLK+7Jw56u0IgUaz94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45245b-5d35-4d3f-b9ca-2b5e08b3ab5c}">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08" t="s">
        <v>745</v>
      </c>
      <c r="M5" s="1308"/>
      <c r="N5" s="1308"/>
      <c r="O5" s="1308"/>
      <c r="P5" s="1308"/>
      <c r="Q5" s="1308"/>
      <c r="R5" s="1308"/>
      <c r="S5" s="1308"/>
      <c r="T5" s="1308"/>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"&amp;IF(datePr_ch="","утверждении","изменении")&amp;" тарифов"</f>
        <v>Дата подачи заявления об утверждении тарифов</v>
      </c>
      <c r="N8" s="1285" t="str">
        <f>IF(datePr_ch="",IF(datePr="","",datePr),datePr_ch)</f>
        <v>20.04.2021</v>
      </c>
      <c r="O8" s="1285"/>
      <c r="P8" s="1285"/>
      <c r="Q8" s="1285"/>
      <c r="R8" s="1285"/>
      <c r="S8" s="1285"/>
      <c r="T8" s="128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"&amp;IF(numberPr_ch="","утверждении","изменении")&amp;" тарифов"</f>
        <v>Номер подачи заявления об утверждении тарифов</v>
      </c>
      <c r="N9" s="1285" t="str">
        <f>IF(numberPr_ch="",IF(numberPr="","",numberPr),numberPr_ch)</f>
        <v>01-03/13</v>
      </c>
      <c r="O9" s="1285"/>
      <c r="P9" s="1285"/>
      <c r="Q9" s="1285"/>
      <c r="R9" s="1285"/>
      <c r="S9" s="1285"/>
      <c r="T9" s="1285"/>
      <c r="U9" s="635"/>
      <c r="V9" s="539"/>
      <c r="W9" s="539"/>
      <c r="X9" s="539"/>
      <c r="Y9" s="539"/>
      <c r="Z9" s="539"/>
      <c r="AA9" s="539"/>
      <c r="AH9" s="475"/>
      <c r="AI9" s="475"/>
      <c r="AJ9" s="475"/>
      <c r="AK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9"/>
      <c r="M12" s="1309"/>
      <c r="N12" s="536"/>
      <c r="O12" s="1329"/>
      <c r="P12" s="1329"/>
      <c r="Q12" s="1329"/>
      <c r="R12" s="1329"/>
      <c r="S12" s="1329"/>
      <c r="T12" s="1329"/>
      <c r="U12" s="456"/>
      <c r="AE12" s="473" t="s">
        <v>371</v>
      </c>
      <c r="AH12" s="475"/>
      <c r="AI12" s="475"/>
      <c r="AJ12" s="475"/>
      <c r="AK12" s="475"/>
    </row>
    <row r="13" spans="10:31" ht="14.25">
      <c r="J13" s="451"/>
      <c r="K13" s="451"/>
      <c r="L13" s="447"/>
      <c r="M13" s="447"/>
      <c r="N13" s="447"/>
      <c r="O13" s="1326"/>
      <c r="P13" s="1326"/>
      <c r="Q13" s="1326"/>
      <c r="R13" s="1326"/>
      <c r="S13" s="1326"/>
      <c r="T13" s="1326"/>
      <c r="U13" s="568"/>
      <c r="Z13" s="1326"/>
      <c r="AA13" s="1326"/>
      <c r="AB13" s="1326"/>
      <c r="AC13" s="1326"/>
      <c r="AD13" s="1326"/>
      <c r="AE13" s="1326"/>
    </row>
    <row r="14" spans="10:33" ht="14.25">
      <c r="J14" s="451"/>
      <c r="K14" s="451"/>
      <c r="L14" s="1236" t="s">
        <v>445</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446</v>
      </c>
    </row>
    <row r="15" spans="10:33" ht="14.25" customHeight="1">
      <c r="J15" s="451"/>
      <c r="K15" s="451"/>
      <c r="L15" s="1292" t="s">
        <v>91</v>
      </c>
      <c r="M15" s="1292" t="s">
        <v>618</v>
      </c>
      <c r="N15" s="1343" t="s">
        <v>597</v>
      </c>
      <c r="O15" s="1343"/>
      <c r="P15" s="1343"/>
      <c r="Q15" s="1343"/>
      <c r="R15" s="1343" t="s">
        <v>598</v>
      </c>
      <c r="S15" s="1343"/>
      <c r="T15" s="1343"/>
      <c r="U15" s="1343"/>
      <c r="V15" s="1343" t="s">
        <v>599</v>
      </c>
      <c r="W15" s="1343"/>
      <c r="X15" s="1343"/>
      <c r="Y15" s="1343"/>
      <c r="Z15" s="1292" t="s">
        <v>604</v>
      </c>
      <c r="AA15" s="1292"/>
      <c r="AB15" s="1292"/>
      <c r="AC15" s="1292"/>
      <c r="AD15" s="1292"/>
      <c r="AE15" s="1292" t="s">
        <v>339</v>
      </c>
      <c r="AF15" s="1325" t="s">
        <v>274</v>
      </c>
      <c r="AG15" s="1236"/>
    </row>
    <row r="16" spans="1:37" s="493" customFormat="1" ht="27.75" customHeight="1">
      <c r="A16" s="554"/>
      <c r="B16" s="554"/>
      <c r="C16" s="554"/>
      <c r="D16" s="554"/>
      <c r="E16" s="554"/>
      <c r="F16" s="554"/>
      <c r="G16" s="560"/>
      <c r="H16" s="560"/>
      <c r="I16" s="501"/>
      <c r="J16" s="499"/>
      <c r="K16" s="499"/>
      <c r="L16" s="1292"/>
      <c r="M16" s="1292"/>
      <c r="N16" s="1343"/>
      <c r="O16" s="1343"/>
      <c r="P16" s="1343"/>
      <c r="Q16" s="1343"/>
      <c r="R16" s="1343"/>
      <c r="S16" s="1343"/>
      <c r="T16" s="1343"/>
      <c r="U16" s="1343"/>
      <c r="V16" s="1343"/>
      <c r="W16" s="1343"/>
      <c r="X16" s="1343"/>
      <c r="Y16" s="1343"/>
      <c r="Z16" s="1236" t="s">
        <v>621</v>
      </c>
      <c r="AA16" s="1236"/>
      <c r="AB16" s="1236" t="s">
        <v>615</v>
      </c>
      <c r="AC16" s="1236"/>
      <c r="AD16" s="1236"/>
      <c r="AE16" s="1292"/>
      <c r="AF16" s="1325"/>
      <c r="AG16" s="1236"/>
      <c r="AH16" s="554"/>
      <c r="AI16" s="554"/>
      <c r="AJ16" s="554"/>
      <c r="AK16" s="554"/>
    </row>
    <row r="17" spans="10:33" ht="14.25" customHeight="1">
      <c r="J17" s="451"/>
      <c r="K17" s="451"/>
      <c r="L17" s="1292"/>
      <c r="M17" s="1292"/>
      <c r="N17" s="1343"/>
      <c r="O17" s="1343"/>
      <c r="P17" s="1343"/>
      <c r="Q17" s="1343"/>
      <c r="R17" s="1343"/>
      <c r="S17" s="1343"/>
      <c r="T17" s="1343"/>
      <c r="U17" s="1343"/>
      <c r="V17" s="1343"/>
      <c r="W17" s="1343"/>
      <c r="X17" s="1343"/>
      <c r="Y17" s="1343"/>
      <c r="Z17" s="504" t="s">
        <v>619</v>
      </c>
      <c r="AA17" s="504" t="s">
        <v>620</v>
      </c>
      <c r="AB17" s="506" t="s">
        <v>273</v>
      </c>
      <c r="AC17" s="1334" t="s">
        <v>272</v>
      </c>
      <c r="AD17" s="1334"/>
      <c r="AE17" s="1292"/>
      <c r="AF17" s="1325"/>
      <c r="AG17" s="1236"/>
    </row>
    <row r="18" spans="10:33" ht="14.25">
      <c r="J18" s="451"/>
      <c r="K18" s="459">
        <v>1</v>
      </c>
      <c r="L18" s="448" t="s">
        <v>92</v>
      </c>
      <c r="M18" s="448" t="s">
        <v>48</v>
      </c>
      <c r="N18" s="1344">
        <f ca="1">OFFSET(N18,0,-1)+1</f>
        <v>3</v>
      </c>
      <c r="O18" s="1344"/>
      <c r="P18" s="1344"/>
      <c r="Q18" s="1344"/>
      <c r="R18" s="1344">
        <f ca="1">OFFSET(N18,0,0)+1</f>
        <v>4</v>
      </c>
      <c r="S18" s="1344"/>
      <c r="T18" s="1344"/>
      <c r="U18" s="1344"/>
      <c r="V18" s="640"/>
      <c r="W18" s="640"/>
      <c r="X18" s="640"/>
      <c r="Y18" s="641">
        <f ca="1">OFFSET(R18,0,0)+1</f>
        <v>5</v>
      </c>
      <c r="Z18" s="457">
        <f ca="1">OFFSET(Z18,0,-1)+1</f>
        <v>6</v>
      </c>
      <c r="AA18" s="457">
        <f ca="1">OFFSET(AA18,0,-1)+1</f>
        <v>7</v>
      </c>
      <c r="AB18" s="457">
        <f ca="1">OFFSET(AB18,0,-1)+1</f>
        <v>8</v>
      </c>
      <c r="AC18" s="1344">
        <f ca="1">OFFSET(AC18,0,-1)+1</f>
        <v>9</v>
      </c>
      <c r="AD18" s="1344"/>
      <c r="AE18" s="457">
        <f ca="1">OFFSET(AE18,0,-2)+1</f>
        <v>10</v>
      </c>
      <c r="AF18" s="493"/>
      <c r="AG18" s="457">
        <f ca="1">OFFSET(AG18,0,-2)+1</f>
        <v>11</v>
      </c>
    </row>
    <row r="19" spans="1:33" ht="22.5">
      <c r="A19" s="1311">
        <v>1</v>
      </c>
      <c r="B19" s="963"/>
      <c r="C19" s="963"/>
      <c r="D19" s="963"/>
      <c r="E19" s="963"/>
      <c r="F19" s="956"/>
      <c r="G19" s="962"/>
      <c r="H19" s="962"/>
      <c r="I19" s="944"/>
      <c r="J19" s="943"/>
      <c r="K19" s="943"/>
      <c r="L19" s="562">
        <f>mergeValue(A19)</f>
        <v>1</v>
      </c>
      <c r="M19" s="610" t="s">
        <v>19</v>
      </c>
      <c r="N19" s="1345"/>
      <c r="O19" s="1345"/>
      <c r="P19" s="1345"/>
      <c r="Q19" s="1345"/>
      <c r="R19" s="1345"/>
      <c r="S19" s="1345"/>
      <c r="T19" s="1345"/>
      <c r="U19" s="1345"/>
      <c r="V19" s="1345"/>
      <c r="W19" s="1345"/>
      <c r="X19" s="1345"/>
      <c r="Y19" s="1345"/>
      <c r="Z19" s="1345"/>
      <c r="AA19" s="1345"/>
      <c r="AB19" s="1345"/>
      <c r="AC19" s="1345"/>
      <c r="AD19" s="1345"/>
      <c r="AE19" s="1345"/>
      <c r="AF19" s="1345"/>
      <c r="AG19" s="550" t="s">
        <v>718</v>
      </c>
    </row>
    <row r="20" spans="1:33" ht="22.5">
      <c r="A20" s="1311"/>
      <c r="B20" s="1311">
        <v>1</v>
      </c>
      <c r="C20" s="963"/>
      <c r="D20" s="963"/>
      <c r="E20" s="963"/>
      <c r="F20" s="956"/>
      <c r="G20" s="965"/>
      <c r="H20" s="966"/>
      <c r="I20" s="945"/>
      <c r="J20" s="940"/>
      <c r="K20" s="938"/>
      <c r="L20" s="562" t="str">
        <f>mergeValue(A20)&amp;"."&amp;mergeValue(B20)</f>
        <v>1.1</v>
      </c>
      <c r="M20" s="516" t="s">
        <v>15</v>
      </c>
      <c r="N20" s="1346"/>
      <c r="O20" s="1346"/>
      <c r="P20" s="1346"/>
      <c r="Q20" s="1346"/>
      <c r="R20" s="1346"/>
      <c r="S20" s="1346"/>
      <c r="T20" s="1346"/>
      <c r="U20" s="1346"/>
      <c r="V20" s="1346"/>
      <c r="W20" s="1346"/>
      <c r="X20" s="1346"/>
      <c r="Y20" s="1346"/>
      <c r="Z20" s="1346"/>
      <c r="AA20" s="1346"/>
      <c r="AB20" s="1346"/>
      <c r="AC20" s="1346"/>
      <c r="AD20" s="1346"/>
      <c r="AE20" s="1346"/>
      <c r="AF20" s="1346"/>
      <c r="AG20" s="550" t="s">
        <v>459</v>
      </c>
    </row>
    <row r="21" spans="1:33" ht="22.5">
      <c r="A21" s="1311"/>
      <c r="B21" s="1311"/>
      <c r="C21" s="1311">
        <v>1</v>
      </c>
      <c r="D21" s="963"/>
      <c r="E21" s="963"/>
      <c r="F21" s="956"/>
      <c r="G21" s="965"/>
      <c r="H21" s="966"/>
      <c r="I21" s="945"/>
      <c r="J21" s="940"/>
      <c r="K21" s="938"/>
      <c r="L21" s="562" t="str">
        <f>mergeValue(A21)&amp;"."&amp;mergeValue(B21)&amp;"."&amp;mergeValue(C21)</f>
        <v>1.1.1</v>
      </c>
      <c r="M21" s="517" t="s">
        <v>7</v>
      </c>
      <c r="N21" s="1346"/>
      <c r="O21" s="1346"/>
      <c r="P21" s="1346"/>
      <c r="Q21" s="1346"/>
      <c r="R21" s="1346"/>
      <c r="S21" s="1346"/>
      <c r="T21" s="1346"/>
      <c r="U21" s="1346"/>
      <c r="V21" s="1346"/>
      <c r="W21" s="1346"/>
      <c r="X21" s="1346"/>
      <c r="Y21" s="1346"/>
      <c r="Z21" s="1346"/>
      <c r="AA21" s="1346"/>
      <c r="AB21" s="1346"/>
      <c r="AC21" s="1346"/>
      <c r="AD21" s="1346"/>
      <c r="AE21" s="1346"/>
      <c r="AF21" s="1346"/>
      <c r="AG21" s="550" t="s">
        <v>600</v>
      </c>
    </row>
    <row r="22" spans="1:33" ht="15" customHeight="1">
      <c r="A22" s="1311"/>
      <c r="B22" s="1311"/>
      <c r="C22" s="1311"/>
      <c r="D22" s="1311">
        <v>1</v>
      </c>
      <c r="E22" s="963"/>
      <c r="F22" s="956"/>
      <c r="G22" s="965"/>
      <c r="H22" s="966"/>
      <c r="I22" s="945"/>
      <c r="J22" s="940"/>
      <c r="K22" s="938"/>
      <c r="L22" s="562" t="str">
        <f>mergeValue(A22)&amp;"."&amp;mergeValue(B22)&amp;"."&amp;mergeValue(C22)&amp;"."&amp;mergeValue(D22)</f>
        <v>1.1.1.1</v>
      </c>
      <c r="M22" s="518" t="s">
        <v>21</v>
      </c>
      <c r="N22" s="1346"/>
      <c r="O22" s="1346"/>
      <c r="P22" s="1346"/>
      <c r="Q22" s="1346"/>
      <c r="R22" s="1346"/>
      <c r="S22" s="1346"/>
      <c r="T22" s="1346"/>
      <c r="U22" s="1346"/>
      <c r="V22" s="1346"/>
      <c r="W22" s="1346"/>
      <c r="X22" s="1346"/>
      <c r="Y22" s="1346"/>
      <c r="Z22" s="1346"/>
      <c r="AA22" s="1346"/>
      <c r="AB22" s="1346"/>
      <c r="AC22" s="1346"/>
      <c r="AD22" s="1346"/>
      <c r="AE22" s="1346"/>
      <c r="AF22" s="1346"/>
      <c r="AG22" s="550" t="s">
        <v>623</v>
      </c>
    </row>
    <row r="23" spans="1:37" ht="20.1" customHeight="1">
      <c r="A23" s="1311"/>
      <c r="B23" s="1311"/>
      <c r="C23" s="1311"/>
      <c r="D23" s="1311"/>
      <c r="E23" s="1311">
        <v>1</v>
      </c>
      <c r="F23" s="956"/>
      <c r="G23" s="965"/>
      <c r="H23" s="966"/>
      <c r="I23" s="967"/>
      <c r="J23" s="957"/>
      <c r="K23" s="1239"/>
      <c r="L23" s="1347" t="str">
        <f>mergeValue(A23)&amp;"."&amp;mergeValue(B23)&amp;"."&amp;mergeValue(C23)&amp;"."&amp;mergeValue(D23)&amp;"."&amp;mergeValue(E23)</f>
        <v>1.1.1.1.1</v>
      </c>
      <c r="M23" s="1348"/>
      <c r="N23" s="1307" t="s">
        <v>84</v>
      </c>
      <c r="O23" s="1342"/>
      <c r="P23" s="1338">
        <v>1</v>
      </c>
      <c r="Q23" s="1339"/>
      <c r="R23" s="1307" t="s">
        <v>84</v>
      </c>
      <c r="S23" s="1342"/>
      <c r="T23" s="1338">
        <v>1</v>
      </c>
      <c r="U23" s="1339"/>
      <c r="V23" s="1307" t="s">
        <v>84</v>
      </c>
      <c r="W23" s="531"/>
      <c r="X23" s="509">
        <v>1</v>
      </c>
      <c r="Y23" s="1042"/>
      <c r="Z23" s="638"/>
      <c r="AA23" s="638"/>
      <c r="AB23" s="1317"/>
      <c r="AC23" s="1307" t="s">
        <v>83</v>
      </c>
      <c r="AD23" s="1317"/>
      <c r="AE23" s="1307" t="s">
        <v>84</v>
      </c>
      <c r="AF23" s="547"/>
      <c r="AG23" s="1335" t="s">
        <v>622</v>
      </c>
      <c r="AH23" s="470" t="str">
        <f>strCheckDate(Z24:AF24)</f>
        <v/>
      </c>
      <c r="AI23" s="474" t="str">
        <f>IF(AND(COUNTIF(AJ18:AJ27,AJ23)&gt;1,AJ23&lt;&gt;""),"ErrUnique:HasDoubleConn","")</f>
        <v/>
      </c>
      <c r="AJ23" s="474"/>
      <c r="AK23" s="474"/>
    </row>
    <row r="24" spans="1:37" ht="20.1" customHeight="1">
      <c r="A24" s="1311"/>
      <c r="B24" s="1311"/>
      <c r="C24" s="1311"/>
      <c r="D24" s="1311"/>
      <c r="E24" s="1311"/>
      <c r="F24" s="956"/>
      <c r="G24" s="965"/>
      <c r="H24" s="966"/>
      <c r="I24" s="967"/>
      <c r="J24" s="957"/>
      <c r="K24" s="1239"/>
      <c r="L24" s="1347"/>
      <c r="M24" s="1348"/>
      <c r="N24" s="1307"/>
      <c r="O24" s="1342"/>
      <c r="P24" s="1338"/>
      <c r="Q24" s="1340"/>
      <c r="R24" s="1307"/>
      <c r="S24" s="1342"/>
      <c r="T24" s="1338"/>
      <c r="U24" s="1341"/>
      <c r="V24" s="1307"/>
      <c r="W24" s="570"/>
      <c r="X24" s="535"/>
      <c r="Y24" s="535"/>
      <c r="Z24" s="541"/>
      <c r="AA24" s="572" t="str">
        <f>AB23&amp;"-"&amp;AD23</f>
        <v>-</v>
      </c>
      <c r="AB24" s="1306"/>
      <c r="AC24" s="1307"/>
      <c r="AD24" s="1306"/>
      <c r="AE24" s="1307"/>
      <c r="AF24" s="639"/>
      <c r="AG24" s="1336"/>
      <c r="AI24" s="474"/>
      <c r="AJ24" s="474"/>
      <c r="AK24" s="474"/>
    </row>
    <row r="25" spans="1:37" ht="20.1" customHeight="1">
      <c r="A25" s="1311"/>
      <c r="B25" s="1311"/>
      <c r="C25" s="1311"/>
      <c r="D25" s="1311"/>
      <c r="E25" s="1311"/>
      <c r="F25" s="956"/>
      <c r="G25" s="965"/>
      <c r="H25" s="966"/>
      <c r="I25" s="967"/>
      <c r="J25" s="957"/>
      <c r="K25" s="1239"/>
      <c r="L25" s="1347"/>
      <c r="M25" s="1348"/>
      <c r="N25" s="1307"/>
      <c r="O25" s="1342"/>
      <c r="P25" s="1338"/>
      <c r="Q25" s="1341"/>
      <c r="R25" s="1307"/>
      <c r="S25" s="571"/>
      <c r="T25" s="528"/>
      <c r="U25" s="535"/>
      <c r="V25" s="540"/>
      <c r="W25" s="540"/>
      <c r="X25" s="540"/>
      <c r="Y25" s="540"/>
      <c r="Z25" s="541"/>
      <c r="AA25" s="541"/>
      <c r="AB25" s="542"/>
      <c r="AC25" s="534"/>
      <c r="AD25" s="534"/>
      <c r="AE25" s="542"/>
      <c r="AF25" s="534"/>
      <c r="AG25" s="1336"/>
      <c r="AI25" s="474"/>
      <c r="AJ25" s="474"/>
      <c r="AK25" s="474"/>
    </row>
    <row r="26" spans="1:37" ht="20.1" customHeight="1">
      <c r="A26" s="1311"/>
      <c r="B26" s="1311"/>
      <c r="C26" s="1311"/>
      <c r="D26" s="1311"/>
      <c r="E26" s="1311"/>
      <c r="F26" s="956"/>
      <c r="G26" s="965"/>
      <c r="H26" s="966"/>
      <c r="I26" s="967"/>
      <c r="J26" s="957"/>
      <c r="K26" s="1239"/>
      <c r="L26" s="1347"/>
      <c r="M26" s="1348"/>
      <c r="N26" s="1307"/>
      <c r="O26" s="543"/>
      <c r="P26" s="545"/>
      <c r="Q26" s="544"/>
      <c r="R26" s="540"/>
      <c r="S26" s="540"/>
      <c r="T26" s="540"/>
      <c r="U26" s="540"/>
      <c r="V26" s="540"/>
      <c r="W26" s="540"/>
      <c r="X26" s="540"/>
      <c r="Y26" s="540"/>
      <c r="Z26" s="541"/>
      <c r="AA26" s="541"/>
      <c r="AB26" s="542"/>
      <c r="AC26" s="534"/>
      <c r="AD26" s="534"/>
      <c r="AE26" s="542"/>
      <c r="AF26" s="534"/>
      <c r="AG26" s="1336"/>
      <c r="AI26" s="474"/>
      <c r="AJ26" s="474"/>
      <c r="AK26" s="474"/>
    </row>
    <row r="27" spans="1:37" s="445" customFormat="1" ht="15" customHeight="1">
      <c r="A27" s="1311"/>
      <c r="B27" s="1311"/>
      <c r="C27" s="1311"/>
      <c r="D27" s="131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7"/>
      <c r="AH27" s="471"/>
      <c r="AI27" s="471"/>
      <c r="AJ27" s="205"/>
      <c r="AK27" s="205"/>
    </row>
    <row r="28" spans="1:37" s="445" customFormat="1" ht="15" customHeight="1">
      <c r="A28" s="1311"/>
      <c r="B28" s="1311"/>
      <c r="C28" s="131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1"/>
      <c r="B29" s="131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algorithmName="SHA-512" hashValue="oXAwcVpO1uetnJYiDn6DByndvawYe4x/rSDKDmxDeKK3TPtWURPwpYYycizhoUFlGLWE9zQCGQ9NB4EJdms85A==" saltValue="ahk5noPDL7KTXBmI8iNAxQ==" spinCount="100000"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e7dda4-4fd8-456f-ade2-a7b057c71e2b}">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5" t="s">
        <v>470</v>
      </c>
      <c r="G2" s="1276"/>
      <c r="H2" s="1277"/>
      <c r="I2" s="407"/>
    </row>
    <row r="3"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79">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algorithmName="SHA-512" hashValue="sYrf3edSEzY0o4ywJ/iVuSF9srTjYh0tl5iyA2E+l0BFWKedAWd6nqw8Dc9WS65+T4UizyljqJqC+guBW7tdMQ==" saltValue="40qwajtIALyrfBArYGPlX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206c47-2fb8-4f4a-b6b8-25e6f6f06642}">
  <sheetPr codeName="modUpdTemplLogger">
    <tabColor indexed="24"/>
  </sheetPr>
  <dimension ref="A1:D3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78">
        <v>44181.382951388892</v>
      </c>
      <c r="B2" s="12" t="s">
        <v>757</v>
      </c>
      <c r="C2" s="12" t="s">
        <v>439</v>
      </c>
    </row>
    <row r="3" spans="1:3" ht="11.25">
      <c r="A3" s="1178">
        <v>44181.382974537039</v>
      </c>
      <c r="B3" s="12" t="s">
        <v>758</v>
      </c>
      <c r="C3" s="12" t="s">
        <v>439</v>
      </c>
    </row>
    <row r="4" spans="1:3" ht="67.5">
      <c r="A4" s="1178">
        <v>44181.382974537039</v>
      </c>
      <c r="B4" s="12" t="s">
        <v>759</v>
      </c>
      <c r="C4" s="12" t="s">
        <v>439</v>
      </c>
    </row>
    <row r="5" spans="1:3" ht="11.25">
      <c r="A5" s="1178">
        <v>44181.382974537039</v>
      </c>
      <c r="B5" s="12" t="s">
        <v>760</v>
      </c>
      <c r="C5" s="12" t="s">
        <v>439</v>
      </c>
    </row>
    <row r="6" spans="1:3" ht="11.25">
      <c r="A6" s="1178">
        <v>44181.383379629631</v>
      </c>
      <c r="B6" s="12" t="s">
        <v>761</v>
      </c>
      <c r="C6" s="12" t="s">
        <v>439</v>
      </c>
    </row>
    <row r="7" spans="1:3" ht="11.25">
      <c r="A7" s="1178">
        <v>44181.384687500002</v>
      </c>
      <c r="B7" s="12" t="s">
        <v>762</v>
      </c>
      <c r="C7" s="12" t="s">
        <v>763</v>
      </c>
    </row>
    <row r="8" spans="1:3" ht="11.25">
      <c r="A8" s="1178">
        <v>44181.384699074071</v>
      </c>
      <c r="B8" s="12" t="s">
        <v>757</v>
      </c>
      <c r="C8" s="12" t="s">
        <v>439</v>
      </c>
    </row>
    <row r="9" spans="1:3" ht="11.25">
      <c r="A9" s="1178">
        <v>44181.384710648148</v>
      </c>
      <c r="B9" s="12" t="s">
        <v>758</v>
      </c>
      <c r="C9" s="12" t="s">
        <v>439</v>
      </c>
    </row>
    <row r="10" spans="1:3" ht="67.5">
      <c r="A10" s="1178">
        <v>44181.384710648148</v>
      </c>
      <c r="B10" s="12" t="s">
        <v>759</v>
      </c>
      <c r="C10" s="12" t="s">
        <v>439</v>
      </c>
    </row>
    <row r="11" spans="1:3" ht="11.25">
      <c r="A11" s="1178">
        <v>44181.384710648148</v>
      </c>
      <c r="B11" s="12" t="s">
        <v>760</v>
      </c>
      <c r="C11" s="12" t="s">
        <v>439</v>
      </c>
    </row>
    <row r="12" spans="1:3" ht="11.25">
      <c r="A12" s="1178">
        <v>44181.384733796294</v>
      </c>
      <c r="B12" s="12" t="s">
        <v>761</v>
      </c>
      <c r="C12" s="12" t="s">
        <v>439</v>
      </c>
    </row>
    <row r="13" spans="1:3" ht="22.5">
      <c r="A13" s="1178">
        <v>44181.38653935185</v>
      </c>
      <c r="B13" s="12" t="s">
        <v>764</v>
      </c>
      <c r="C13" s="12" t="s">
        <v>439</v>
      </c>
    </row>
    <row r="14" spans="1:3" ht="11.25">
      <c r="A14" s="1178">
        <v>44442.346145833333</v>
      </c>
      <c r="B14" s="12" t="s">
        <v>757</v>
      </c>
      <c r="C14" s="12" t="s">
        <v>439</v>
      </c>
    </row>
    <row r="15" spans="1:3" ht="11.25">
      <c r="A15" s="1178">
        <v>44442.34615740741</v>
      </c>
      <c r="B15" s="12" t="s">
        <v>758</v>
      </c>
      <c r="C15" s="12" t="s">
        <v>439</v>
      </c>
    </row>
    <row r="16" spans="1:3" ht="67.5">
      <c r="A16" s="1178">
        <v>44442.346168981479</v>
      </c>
      <c r="B16" s="12" t="s">
        <v>759</v>
      </c>
      <c r="C16" s="12" t="s">
        <v>439</v>
      </c>
    </row>
    <row r="17" spans="1:3" ht="11.25">
      <c r="A17" s="1178">
        <v>44442.346168981479</v>
      </c>
      <c r="B17" s="12" t="s">
        <v>760</v>
      </c>
      <c r="C17" s="12" t="s">
        <v>439</v>
      </c>
    </row>
    <row r="18" spans="1:3" ht="11.25">
      <c r="A18" s="1178">
        <v>44442.346192129633</v>
      </c>
      <c r="B18" s="12" t="s">
        <v>761</v>
      </c>
      <c r="C18" s="12" t="s">
        <v>439</v>
      </c>
    </row>
    <row r="19" spans="1:3" ht="22.5">
      <c r="A19" s="1178">
        <v>44442.346574074072</v>
      </c>
      <c r="B19" s="12" t="s">
        <v>765</v>
      </c>
      <c r="C19" s="12" t="s">
        <v>439</v>
      </c>
    </row>
    <row r="20" spans="1:3" ht="11.25">
      <c r="A20" s="1178">
        <v>44442.346597222226</v>
      </c>
      <c r="B20" s="12" t="s">
        <v>766</v>
      </c>
      <c r="C20" s="12" t="s">
        <v>439</v>
      </c>
    </row>
    <row r="21" spans="1:3" ht="11.25">
      <c r="A21" s="1178">
        <v>44442.346597222226</v>
      </c>
      <c r="B21" s="12" t="s">
        <v>767</v>
      </c>
      <c r="C21" s="12" t="s">
        <v>439</v>
      </c>
    </row>
    <row r="22" spans="1:3" ht="22.5">
      <c r="A22" s="1178">
        <v>44442.346620370372</v>
      </c>
      <c r="B22" s="12" t="s">
        <v>768</v>
      </c>
      <c r="C22" s="12" t="s">
        <v>439</v>
      </c>
    </row>
    <row r="23" spans="1:3" ht="22.5">
      <c r="A23" s="1178">
        <v>44442.346655092595</v>
      </c>
      <c r="B23" s="12" t="s">
        <v>772</v>
      </c>
      <c r="C23" s="12" t="s">
        <v>439</v>
      </c>
    </row>
    <row r="24" spans="1:3" ht="11.25">
      <c r="A24" s="1178">
        <v>44449.337534722225</v>
      </c>
      <c r="B24" s="12" t="s">
        <v>757</v>
      </c>
      <c r="C24" s="12" t="s">
        <v>439</v>
      </c>
    </row>
    <row r="25" spans="1:3" ht="11.25">
      <c r="A25" s="1178">
        <v>44449.337546296294</v>
      </c>
      <c r="B25" s="12" t="s">
        <v>773</v>
      </c>
      <c r="C25" s="12" t="s">
        <v>439</v>
      </c>
    </row>
    <row r="26" spans="1:3" ht="11.25">
      <c r="A26" s="1178">
        <v>44449.337673611109</v>
      </c>
      <c r="B26" s="12" t="s">
        <v>757</v>
      </c>
      <c r="C26" s="12" t="s">
        <v>439</v>
      </c>
    </row>
    <row r="27" spans="1:3" ht="11.25">
      <c r="A27" s="1178">
        <v>44449.337685185186</v>
      </c>
      <c r="B27" s="12" t="s">
        <v>773</v>
      </c>
      <c r="C27" s="12" t="s">
        <v>439</v>
      </c>
    </row>
    <row r="28" spans="1:3" ht="11.25">
      <c r="A28" s="1178">
        <v>44449.338194444441</v>
      </c>
      <c r="B28" s="12" t="s">
        <v>757</v>
      </c>
      <c r="C28" s="12" t="s">
        <v>439</v>
      </c>
    </row>
    <row r="29" spans="1:3" ht="11.25">
      <c r="A29" s="1178">
        <v>44449.338217592594</v>
      </c>
      <c r="B29" s="12" t="s">
        <v>773</v>
      </c>
      <c r="C29" s="12" t="s">
        <v>439</v>
      </c>
    </row>
    <row r="30" spans="1:3" ht="11.25">
      <c r="A30" s="1178">
        <v>44449.432175925926</v>
      </c>
      <c r="B30" s="12" t="s">
        <v>757</v>
      </c>
      <c r="C30" s="12" t="s">
        <v>439</v>
      </c>
    </row>
    <row r="31" spans="1:3" ht="11.25">
      <c r="A31" s="1178">
        <v>44449.432222222225</v>
      </c>
      <c r="B31" s="12" t="s">
        <v>773</v>
      </c>
      <c r="C31" s="12" t="s">
        <v>439</v>
      </c>
    </row>
    <row r="32" spans="1:3" ht="11.25">
      <c r="A32" s="1178">
        <v>44725.438067129631</v>
      </c>
      <c r="B32" s="12" t="s">
        <v>757</v>
      </c>
      <c r="C32" s="12" t="s">
        <v>439</v>
      </c>
    </row>
    <row r="33" spans="1:3" ht="11.25">
      <c r="A33" s="1178">
        <v>44725.438078703701</v>
      </c>
      <c r="B33" s="12" t="s">
        <v>773</v>
      </c>
      <c r="C33"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8616fd-5d77-4b66-b324-fc2e061ad6fe}">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08" t="s">
        <v>744</v>
      </c>
      <c r="M5" s="1308"/>
      <c r="N5" s="1308"/>
      <c r="O5" s="1308"/>
      <c r="P5" s="1308"/>
      <c r="Q5" s="1308"/>
      <c r="R5" s="1308"/>
      <c r="S5" s="1308"/>
      <c r="T5" s="1308"/>
      <c r="U5" s="548"/>
      <c r="V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635"/>
      <c r="Y9" s="961"/>
      <c r="Z9" s="475"/>
      <c r="AA9" s="475"/>
      <c r="AB9" s="475"/>
      <c r="AC9" s="475"/>
    </row>
    <row r="10" spans="1:28"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9"/>
      <c r="M12" s="1309"/>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6"/>
      <c r="R13" s="1326"/>
      <c r="S13" s="1326"/>
      <c r="T13" s="1326"/>
      <c r="U13" s="1326"/>
      <c r="V13" s="1326"/>
    </row>
    <row r="14" spans="10:24" ht="14.25">
      <c r="J14" s="451"/>
      <c r="K14" s="451"/>
      <c r="L14" s="1236" t="s">
        <v>445</v>
      </c>
      <c r="M14" s="1236"/>
      <c r="N14" s="1236"/>
      <c r="O14" s="1236"/>
      <c r="P14" s="1236"/>
      <c r="Q14" s="1236"/>
      <c r="R14" s="1236"/>
      <c r="S14" s="1236"/>
      <c r="T14" s="1236"/>
      <c r="U14" s="1236"/>
      <c r="V14" s="1236"/>
      <c r="W14" s="1236"/>
      <c r="X14" s="1236" t="s">
        <v>446</v>
      </c>
    </row>
    <row r="15" spans="10:24" ht="14.25" customHeight="1">
      <c r="J15" s="451"/>
      <c r="K15" s="451"/>
      <c r="L15" s="1292" t="s">
        <v>91</v>
      </c>
      <c r="M15" s="1292" t="s">
        <v>595</v>
      </c>
      <c r="N15" s="504"/>
      <c r="O15" s="1292" t="s">
        <v>596</v>
      </c>
      <c r="P15" s="1343" t="s">
        <v>597</v>
      </c>
      <c r="Q15" s="1343" t="s">
        <v>604</v>
      </c>
      <c r="R15" s="1343"/>
      <c r="S15" s="1343"/>
      <c r="T15" s="1343"/>
      <c r="U15" s="1343"/>
      <c r="V15" s="1292" t="s">
        <v>339</v>
      </c>
      <c r="W15" s="1325" t="s">
        <v>274</v>
      </c>
      <c r="X15" s="1236"/>
    </row>
    <row r="16" spans="1:29" s="493" customFormat="1" ht="25.5" customHeight="1">
      <c r="A16" s="554"/>
      <c r="B16" s="554"/>
      <c r="C16" s="554"/>
      <c r="D16" s="554"/>
      <c r="E16" s="554"/>
      <c r="F16" s="554"/>
      <c r="G16" s="560"/>
      <c r="H16" s="560"/>
      <c r="I16" s="501"/>
      <c r="J16" s="499"/>
      <c r="K16" s="499"/>
      <c r="L16" s="1292"/>
      <c r="M16" s="1292"/>
      <c r="N16" s="504"/>
      <c r="O16" s="1292"/>
      <c r="P16" s="1343"/>
      <c r="Q16" s="1343" t="s">
        <v>621</v>
      </c>
      <c r="R16" s="1343"/>
      <c r="S16" s="1332" t="s">
        <v>615</v>
      </c>
      <c r="T16" s="1332"/>
      <c r="U16" s="1332"/>
      <c r="V16" s="1292"/>
      <c r="W16" s="1325"/>
      <c r="X16" s="1236"/>
      <c r="Y16" s="956"/>
      <c r="Z16" s="554"/>
      <c r="AA16" s="554"/>
      <c r="AB16" s="554"/>
      <c r="AC16" s="554"/>
    </row>
    <row r="17" spans="10:24" ht="14.25" customHeight="1">
      <c r="J17" s="451"/>
      <c r="K17" s="451"/>
      <c r="L17" s="1292"/>
      <c r="M17" s="1292"/>
      <c r="N17" s="504"/>
      <c r="O17" s="1292"/>
      <c r="P17" s="1343"/>
      <c r="Q17" s="504" t="s">
        <v>619</v>
      </c>
      <c r="R17" s="504" t="s">
        <v>620</v>
      </c>
      <c r="S17" s="506" t="s">
        <v>273</v>
      </c>
      <c r="T17" s="1334" t="s">
        <v>272</v>
      </c>
      <c r="U17" s="1334"/>
      <c r="V17" s="1292"/>
      <c r="W17" s="1325"/>
      <c r="X17" s="1236"/>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44">
        <f t="shared" ca="1" si="0"/>
        <v>8</v>
      </c>
      <c r="U18" s="1344"/>
      <c r="V18" s="457">
        <f ca="1">OFFSET(V18,0,-2)+1</f>
        <v>9</v>
      </c>
      <c r="W18" s="493"/>
      <c r="X18" s="457">
        <f ca="1">OFFSET(X18,0,-2)+1</f>
        <v>10</v>
      </c>
    </row>
    <row r="19" spans="1:24" ht="22.5">
      <c r="A19" s="1311">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4" ht="22.5">
      <c r="A20" s="1311"/>
      <c r="B20" s="1311">
        <v>1</v>
      </c>
      <c r="C20" s="928"/>
      <c r="D20" s="928"/>
      <c r="E20" s="928"/>
      <c r="F20" s="928"/>
      <c r="G20" s="933"/>
      <c r="H20" s="930"/>
      <c r="I20" s="935"/>
      <c r="J20" s="920"/>
      <c r="K20" s="919"/>
      <c r="L20" s="562" t="str">
        <f>mergeValue(A20)&amp;"."&amp;mergeValue(B20)</f>
        <v>1.1</v>
      </c>
      <c r="M20" s="516" t="s">
        <v>15</v>
      </c>
      <c r="N20" s="549"/>
      <c r="O20" s="1324"/>
      <c r="P20" s="1324"/>
      <c r="Q20" s="1324"/>
      <c r="R20" s="1324"/>
      <c r="S20" s="1324"/>
      <c r="T20" s="1324"/>
      <c r="U20" s="1324"/>
      <c r="V20" s="1324"/>
      <c r="W20" s="1324"/>
      <c r="X20" s="550" t="s">
        <v>459</v>
      </c>
    </row>
    <row r="21" spans="1:24" ht="22.5">
      <c r="A21" s="1311"/>
      <c r="B21" s="1311"/>
      <c r="C21" s="1311">
        <v>1</v>
      </c>
      <c r="D21" s="928"/>
      <c r="E21" s="928"/>
      <c r="F21" s="928"/>
      <c r="G21" s="933"/>
      <c r="H21" s="930"/>
      <c r="I21" s="936"/>
      <c r="J21" s="920"/>
      <c r="K21" s="919"/>
      <c r="L21" s="562" t="str">
        <f>mergeValue(A21)&amp;"."&amp;mergeValue(B21)&amp;"."&amp;mergeValue(C21)</f>
        <v>1.1.1</v>
      </c>
      <c r="M21" s="517" t="s">
        <v>7</v>
      </c>
      <c r="N21" s="549"/>
      <c r="O21" s="1324"/>
      <c r="P21" s="1324"/>
      <c r="Q21" s="1324"/>
      <c r="R21" s="1324"/>
      <c r="S21" s="1324"/>
      <c r="T21" s="1324"/>
      <c r="U21" s="1324"/>
      <c r="V21" s="1324"/>
      <c r="W21" s="1324"/>
      <c r="X21" s="550" t="s">
        <v>600</v>
      </c>
    </row>
    <row r="22" spans="1:24" ht="14.25">
      <c r="A22" s="1311"/>
      <c r="B22" s="1311"/>
      <c r="C22" s="1311"/>
      <c r="D22" s="1311">
        <v>1</v>
      </c>
      <c r="E22" s="928"/>
      <c r="F22" s="928"/>
      <c r="G22" s="933"/>
      <c r="H22" s="930"/>
      <c r="I22" s="936"/>
      <c r="J22" s="934"/>
      <c r="K22" s="919"/>
      <c r="L22" s="562" t="str">
        <f>mergeValue(A22)&amp;"."&amp;mergeValue(B22)&amp;"."&amp;mergeValue(C22)&amp;"."&amp;mergeValue(D22)</f>
        <v>1.1.1.1</v>
      </c>
      <c r="M22" s="518" t="s">
        <v>21</v>
      </c>
      <c r="N22" s="549"/>
      <c r="O22" s="1324"/>
      <c r="P22" s="1324"/>
      <c r="Q22" s="1324"/>
      <c r="R22" s="1324"/>
      <c r="S22" s="1324"/>
      <c r="T22" s="1324"/>
      <c r="U22" s="1324"/>
      <c r="V22" s="1324"/>
      <c r="W22" s="1324"/>
      <c r="X22" s="968" t="s">
        <v>623</v>
      </c>
    </row>
    <row r="23" spans="1:25" ht="42.95" customHeight="1">
      <c r="A23" s="1311"/>
      <c r="B23" s="1311"/>
      <c r="C23" s="1311"/>
      <c r="D23" s="1311"/>
      <c r="E23" s="928">
        <v>1</v>
      </c>
      <c r="F23" s="928"/>
      <c r="G23" s="933"/>
      <c r="H23" s="930"/>
      <c r="I23" s="936"/>
      <c r="J23" s="934"/>
      <c r="K23" s="924"/>
      <c r="L23" s="562" t="str">
        <f>mergeValue(A23)&amp;"."&amp;mergeValue(B23)&amp;"."&amp;mergeValue(C23)&amp;"."&amp;mergeValue(D23)&amp;"."&amp;mergeValue(E23)</f>
        <v>1.1.1.1.1</v>
      </c>
      <c r="M23" s="1019"/>
      <c r="N23" s="512"/>
      <c r="O23" s="1021"/>
      <c r="P23" s="1022"/>
      <c r="Q23" s="1177"/>
      <c r="R23" s="1177"/>
      <c r="S23" s="1175"/>
      <c r="T23" s="619" t="s">
        <v>83</v>
      </c>
      <c r="U23" s="1175"/>
      <c r="V23" s="737" t="s">
        <v>84</v>
      </c>
      <c r="W23" s="787"/>
      <c r="X23" s="1281" t="s">
        <v>748</v>
      </c>
      <c r="Y23" s="956" t="str">
        <f>strCheckDateTwo(N23:W23)</f>
        <v/>
      </c>
    </row>
    <row r="24" spans="1:24" ht="14.25" hidden="1">
      <c r="A24" s="1311"/>
      <c r="B24" s="1311"/>
      <c r="C24" s="1311"/>
      <c r="D24" s="1311"/>
      <c r="E24" s="928"/>
      <c r="F24" s="928"/>
      <c r="G24" s="933"/>
      <c r="H24" s="930"/>
      <c r="I24" s="936"/>
      <c r="J24" s="934"/>
      <c r="K24" s="924"/>
      <c r="L24" s="600"/>
      <c r="M24" s="531"/>
      <c r="N24" s="615"/>
      <c r="O24" s="615"/>
      <c r="P24" s="615"/>
      <c r="Q24" s="615"/>
      <c r="R24" s="553" t="str">
        <f>S23&amp;"-"&amp;U23</f>
        <v>-</v>
      </c>
      <c r="S24" s="482"/>
      <c r="T24" s="555"/>
      <c r="U24" s="482"/>
      <c r="V24" s="615"/>
      <c r="W24" s="786"/>
      <c r="X24" s="1282"/>
    </row>
    <row r="25" spans="1:24" ht="15" customHeight="1">
      <c r="A25" s="1311"/>
      <c r="B25" s="1311"/>
      <c r="C25" s="1311"/>
      <c r="D25" s="1311"/>
      <c r="E25" s="928"/>
      <c r="F25" s="928"/>
      <c r="G25" s="933"/>
      <c r="H25" s="930"/>
      <c r="I25" s="936"/>
      <c r="J25" s="934"/>
      <c r="K25" s="924"/>
      <c r="L25" s="508"/>
      <c r="M25" s="521" t="s">
        <v>5</v>
      </c>
      <c r="N25" s="519"/>
      <c r="O25" s="515"/>
      <c r="P25" s="515"/>
      <c r="Q25" s="515"/>
      <c r="R25" s="515"/>
      <c r="S25" s="542"/>
      <c r="T25" s="534"/>
      <c r="U25" s="533"/>
      <c r="V25" s="519"/>
      <c r="W25" s="519"/>
      <c r="X25" s="1283"/>
    </row>
    <row r="26" spans="1:29" s="445" customFormat="1" ht="15" customHeight="1">
      <c r="A26" s="1311"/>
      <c r="B26" s="1311"/>
      <c r="C26" s="131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1"/>
      <c r="B27" s="131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algorithmName="SHA-512" hashValue="Pt4BnymsGag0k0rhOhJ8SRtcQ39Vfpytpj1H4fSLjIQb+q9A2n0JRnSxJIUu4Av77cf31Q09zhmbsAcera/cbw==" saltValue="ReBWU3DVjcoJYvn60zVCzA==" spinCount="100000"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05878d-ad1d-4b91-a759-7cd492420104}">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5" t="s">
        <v>470</v>
      </c>
      <c r="G2" s="1276"/>
      <c r="H2" s="1277"/>
      <c r="I2" s="1136"/>
    </row>
    <row r="3"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10.09.2021</v>
      </c>
      <c r="I7" s="1097" t="s">
        <v>472</v>
      </c>
      <c r="J7" s="1122"/>
      <c r="K7" s="1101"/>
      <c r="L7" s="1101"/>
      <c r="M7" s="1101"/>
      <c r="N7" s="1101"/>
      <c r="O7" s="1101"/>
      <c r="P7" s="1101"/>
      <c r="Q7" s="1101"/>
      <c r="R7" s="1101"/>
      <c r="S7" s="1101"/>
      <c r="T7" s="1101"/>
    </row>
    <row r="8" spans="1:20" s="1096" customFormat="1" ht="45">
      <c r="A8" s="1279">
        <v>1</v>
      </c>
      <c r="B8" s="1101"/>
      <c r="C8" s="1101"/>
      <c r="D8" s="1101"/>
      <c r="F8" s="1123" t="str">
        <f>"2."&amp;mergeValue(A8)</f>
        <v>2.1</v>
      </c>
      <c r="G8" s="1132" t="s">
        <v>473</v>
      </c>
      <c r="H8" s="1111"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"3."&amp;mergeValue(A9)</f>
        <v>3.1</v>
      </c>
      <c r="G9" s="1132" t="s">
        <v>474</v>
      </c>
      <c r="H9" s="1111" t="str">
        <f>IF('Перечень тарифов'!F21="","наименование отсутствует",""&amp;'Перечень тарифов'!F21&amp;"")</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"4."&amp;mergeValue(A11)&amp;"."&amp;mergeValue(B11)</f>
        <v>4.1.1</v>
      </c>
      <c r="G11" s="1118" t="s">
        <v>570</v>
      </c>
      <c r="H11" s="1111"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"4."&amp;mergeValue(A12)&amp;"."&amp;mergeValue(B12)&amp;"."&amp;mergeValue(C12)</f>
        <v>4.1.1.1</v>
      </c>
      <c r="G12" s="1127" t="s">
        <v>476</v>
      </c>
      <c r="H12" s="1111"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"4."&amp;mergeValue(A13)&amp;"."&amp;mergeValue(B13)&amp;"."&amp;mergeValue(C13)&amp;"."&amp;mergeValue(D13)</f>
        <v>4.1.1.1.1</v>
      </c>
      <c r="G13" s="1135" t="s">
        <v>477</v>
      </c>
      <c r="H13" s="1111" t="str">
        <f>IF(Территории!R14="","",""&amp;Территории!R14&amp;"")</f>
        <v>городской округ Верхняя Пышма (65732000)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beAKXL0R08Hi4Mwox8LO869b+CX8rjkxaUgTHglecdujs4xeeibLUQleC5l+N7P5hbbi94ol3aIcNT93Ond2PQ==" saltValue="1XSYxrVhlh3NRFh1kPDNp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e36938-6531-4ca9-a4ca-e32a80edebf6}">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0"/>
    <col min="12" max="16384" width="10.5714285714286" style="1074"/>
  </cols>
  <sheetData>
    <row r="1" spans="14:17" ht="14.25" hidden="1">
      <c r="N1" s="1149"/>
      <c r="O1" s="1149"/>
      <c r="Q1" s="1149"/>
    </row>
    <row r="2" ht="14.25" hidden="1"/>
    <row r="3" ht="14.25" hidden="1"/>
    <row r="4" spans="3:8" ht="3" customHeight="1">
      <c r="C4" s="1080"/>
      <c r="D4" s="1075"/>
      <c r="E4" s="1075"/>
      <c r="F4" s="1075"/>
      <c r="G4" s="1140"/>
      <c r="H4" s="1140"/>
    </row>
    <row r="5" spans="3:8" ht="26.1" customHeight="1">
      <c r="C5" s="1080"/>
      <c r="D5" s="1308" t="s">
        <v>695</v>
      </c>
      <c r="E5" s="1308"/>
      <c r="F5" s="1308"/>
      <c r="G5" s="1308"/>
      <c r="H5" s="1137"/>
    </row>
    <row r="6" spans="3:8" ht="3" customHeight="1">
      <c r="C6" s="1080"/>
      <c r="D6" s="1075"/>
      <c r="E6" s="1141"/>
      <c r="F6" s="1141"/>
      <c r="G6" s="1079"/>
      <c r="H6" s="1142"/>
    </row>
    <row r="7" spans="3:8" ht="14.25">
      <c r="C7" s="1080"/>
      <c r="D7" s="1292" t="s">
        <v>445</v>
      </c>
      <c r="E7" s="1292"/>
      <c r="F7" s="1292"/>
      <c r="G7" s="1292"/>
      <c r="H7" s="1349" t="s">
        <v>446</v>
      </c>
    </row>
    <row r="8" spans="3:8" ht="14.25">
      <c r="C8" s="1080"/>
      <c r="D8" s="1084" t="s">
        <v>91</v>
      </c>
      <c r="E8" s="1085" t="s">
        <v>448</v>
      </c>
      <c r="F8" s="1085" t="s">
        <v>439</v>
      </c>
      <c r="G8" s="1085" t="s">
        <v>447</v>
      </c>
      <c r="H8" s="1349"/>
    </row>
    <row r="9" spans="3:8" ht="12" customHeight="1">
      <c r="C9" s="1080"/>
      <c r="D9" s="1076" t="s">
        <v>92</v>
      </c>
      <c r="E9" s="1076" t="s">
        <v>48</v>
      </c>
      <c r="F9" s="1076" t="s">
        <v>49</v>
      </c>
      <c r="G9" s="1076" t="s">
        <v>50</v>
      </c>
      <c r="H9" s="1076" t="s">
        <v>67</v>
      </c>
    </row>
    <row r="10" spans="1:8" ht="21" customHeight="1">
      <c r="A10" s="1105"/>
      <c r="C10" s="1080"/>
      <c r="D10" s="1095" t="s">
        <v>92</v>
      </c>
      <c r="E10" s="1150" t="s">
        <v>698</v>
      </c>
      <c r="F10" s="1130"/>
      <c r="G10" s="1110"/>
      <c r="H10" s="1281" t="s">
        <v>700</v>
      </c>
    </row>
    <row r="11" spans="1:8" ht="21" customHeight="1">
      <c r="A11" s="1105"/>
      <c r="C11" s="1080"/>
      <c r="D11" s="1095" t="s">
        <v>48</v>
      </c>
      <c r="E11" s="1150" t="s">
        <v>699</v>
      </c>
      <c r="F11" s="1130"/>
      <c r="G11" s="1110"/>
      <c r="H11" s="1282"/>
    </row>
    <row r="12" spans="1:11" ht="21" customHeight="1">
      <c r="A12" s="1083"/>
      <c r="C12" s="1078"/>
      <c r="D12" s="1095" t="s">
        <v>49</v>
      </c>
      <c r="E12" s="1150" t="s">
        <v>682</v>
      </c>
      <c r="F12" s="1130"/>
      <c r="G12" s="1110"/>
      <c r="H12" s="1282"/>
      <c r="I12" s="1100"/>
      <c r="K12" s="1074"/>
    </row>
    <row r="13" spans="1:11" ht="21" customHeight="1">
      <c r="A13" s="1083"/>
      <c r="C13" s="1078"/>
      <c r="D13" s="1095" t="s">
        <v>50</v>
      </c>
      <c r="E13" s="1150" t="s">
        <v>683</v>
      </c>
      <c r="F13" s="1130"/>
      <c r="G13" s="1110"/>
      <c r="H13" s="1282"/>
      <c r="I13" s="1100"/>
      <c r="K13" s="1074"/>
    </row>
    <row r="14" spans="1:8" ht="15" customHeight="1">
      <c r="A14" s="1105"/>
      <c r="C14" s="1080"/>
      <c r="D14" s="1086"/>
      <c r="E14" s="1152" t="s">
        <v>327</v>
      </c>
      <c r="F14" s="1147"/>
      <c r="G14" s="1145"/>
      <c r="H14" s="1283"/>
    </row>
    <row r="15" spans="4:8" ht="14.25">
      <c r="D15" s="1154"/>
      <c r="E15" s="1154"/>
      <c r="F15" s="1154"/>
      <c r="G15" s="1154"/>
      <c r="H15" s="1154"/>
    </row>
  </sheetData>
  <sheetProtection algorithmName="SHA-512" hashValue="L1f4Cos/ekDztPHkm1YOUffTrhHAum0faTvhMmTimrAOJrEUqMh+htAeGhxJ2WzJFZIei8AW31PJ/IDir2zSlg==" saltValue="oaklKeZHxV5JeHvIdeEVpg==" spinCount="100000"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073ce5-cd07-4389-ba0a-cc5a0f1e8545}">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5" t="s">
        <v>470</v>
      </c>
      <c r="G2" s="1276"/>
      <c r="H2" s="1277"/>
      <c r="I2" s="1136"/>
    </row>
    <row r="3"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4"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7" t="str">
        <f>IF(dateCh="","",dateCh)</f>
        <v>10.09.2021</v>
      </c>
      <c r="I7" s="1097" t="s">
        <v>472</v>
      </c>
      <c r="J7" s="1122"/>
      <c r="K7" s="1101"/>
      <c r="L7" s="1101"/>
      <c r="M7" s="1101"/>
      <c r="N7" s="1101"/>
      <c r="O7" s="1101"/>
      <c r="P7" s="1101"/>
      <c r="Q7" s="1101"/>
      <c r="R7" s="1101"/>
      <c r="S7" s="1101"/>
      <c r="T7" s="1101"/>
    </row>
    <row r="8" spans="1:20" s="1096" customFormat="1" ht="45">
      <c r="A8" s="1279">
        <v>1</v>
      </c>
      <c r="B8" s="1101"/>
      <c r="C8" s="1101"/>
      <c r="D8" s="1101"/>
      <c r="F8" s="1123" t="str">
        <f>"2."&amp;mergeValue(A8)</f>
        <v>2.1</v>
      </c>
      <c r="G8" s="1132" t="s">
        <v>473</v>
      </c>
      <c r="H8" s="1187"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"3."&amp;mergeValue(A9)</f>
        <v>3.1</v>
      </c>
      <c r="G9" s="1132" t="s">
        <v>474</v>
      </c>
      <c r="H9" s="1187" t="str">
        <f>IF('Перечень тарифов'!F21="","наименование отсутствует",""&amp;'Перечень тарифов'!F21&amp;"")</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94" t="s">
        <v>449</v>
      </c>
      <c r="I10" s="1097"/>
      <c r="J10" s="1122"/>
      <c r="K10" s="1101"/>
      <c r="L10" s="1101"/>
      <c r="M10" s="1101"/>
      <c r="N10" s="1101"/>
      <c r="O10" s="1101"/>
      <c r="P10" s="1101"/>
      <c r="Q10" s="1101"/>
      <c r="R10" s="1101"/>
      <c r="S10" s="1101"/>
      <c r="T10" s="1101"/>
    </row>
    <row r="11" spans="1:20" s="1096" customFormat="1" ht="18.75">
      <c r="A11" s="1279"/>
      <c r="B11" s="1279">
        <v>1</v>
      </c>
      <c r="C11" s="1183"/>
      <c r="D11" s="1183"/>
      <c r="F11" s="1123" t="str">
        <f>"4."&amp;mergeValue(A11)&amp;"."&amp;mergeValue(B11)</f>
        <v>4.1.1</v>
      </c>
      <c r="G11" s="1118" t="s">
        <v>570</v>
      </c>
      <c r="H11" s="1187"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83"/>
      <c r="F12" s="1123" t="str">
        <f>"4."&amp;mergeValue(A12)&amp;"."&amp;mergeValue(B12)&amp;"."&amp;mergeValue(C12)</f>
        <v>4.1.1.1</v>
      </c>
      <c r="G12" s="1127" t="s">
        <v>476</v>
      </c>
      <c r="H12" s="1187"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9"/>
      <c r="B13" s="1279"/>
      <c r="C13" s="1279"/>
      <c r="D13" s="1183">
        <v>1</v>
      </c>
      <c r="F13" s="1123" t="str">
        <f>"4."&amp;mergeValue(A13)&amp;"."&amp;mergeValue(B13)&amp;"."&amp;mergeValue(C13)&amp;"."&amp;mergeValue(D13)</f>
        <v>4.1.1.1.1</v>
      </c>
      <c r="G13" s="1135" t="s">
        <v>477</v>
      </c>
      <c r="H13" s="1187" t="str">
        <f>IF(Территории!R14="","",""&amp;Территории!R14&amp;"")</f>
        <v>городской округ Верхняя Пышма (65732000)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8Ig9EUZFAhh/ahuWQMZGUTKSCeXfJw0HZFUypyWgDTsz3ELCyCJ4eIAjXoisc01xo6wVP9q+9YpvCpEjQG8ZaQ==" saltValue="NBUTZqZq7TuryqTHgekuY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4f469f-6c09-478c-a521-349466cad635}">
  <sheetPr codeName="List14_1">
    <tabColor rgb="FFEAEBEE"/>
  </sheetPr>
  <dimension ref="A1:AF54"/>
  <sheetViews>
    <sheetView showGridLines="0" workbookViewId="0" topLeftCell="C6">
      <selection pane="topLeft" activeCell="E16" sqref="E16:K16"/>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0"/>
    <col min="16" max="16384" width="10.5714285714286" style="1074"/>
  </cols>
  <sheetData>
    <row r="1" spans="19:32" ht="14.25" hidden="1">
      <c r="S1" s="1148"/>
      <c r="AF1" s="1149"/>
    </row>
    <row r="2" ht="14.25" hidden="1"/>
    <row r="3" ht="14.25" hidden="1"/>
    <row r="4" spans="3:12" ht="3" customHeight="1">
      <c r="C4" s="1080"/>
      <c r="D4" s="1075"/>
      <c r="E4" s="1075"/>
      <c r="F4" s="1075"/>
      <c r="G4" s="1075"/>
      <c r="H4" s="1075"/>
      <c r="I4" s="1075"/>
      <c r="J4" s="1075"/>
      <c r="K4" s="1140"/>
      <c r="L4" s="1140"/>
    </row>
    <row r="5" spans="3:12" ht="26.1" customHeight="1">
      <c r="C5" s="1080"/>
      <c r="D5" s="1308" t="s">
        <v>707</v>
      </c>
      <c r="E5" s="1308"/>
      <c r="F5" s="1308"/>
      <c r="G5" s="1308"/>
      <c r="H5" s="1308"/>
      <c r="I5" s="1308"/>
      <c r="J5" s="1308"/>
      <c r="K5" s="1308"/>
      <c r="L5" s="1124"/>
    </row>
    <row r="6" spans="3:12" ht="3" customHeight="1">
      <c r="C6" s="1080"/>
      <c r="D6" s="1075"/>
      <c r="E6" s="1141"/>
      <c r="F6" s="1141"/>
      <c r="G6" s="1141"/>
      <c r="H6" s="1141"/>
      <c r="I6" s="1141"/>
      <c r="J6" s="1141"/>
      <c r="K6" s="1079"/>
      <c r="L6" s="1142"/>
    </row>
    <row r="7" spans="3:13" ht="18.75">
      <c r="C7" s="1080"/>
      <c r="D7" s="1075"/>
      <c r="E7" s="1158" t="str">
        <f>"Дата подачи заявления об "&amp;IF(datePr_ch="","утверждении","изменении")&amp;" тарифов"</f>
        <v>Дата подачи заявления об утверждении тарифов</v>
      </c>
      <c r="F7" s="1285" t="str">
        <f>IF(datePr_ch="",IF(datePr="","",datePr),datePr_ch)</f>
        <v>20.04.2021</v>
      </c>
      <c r="G7" s="1285"/>
      <c r="H7" s="1285"/>
      <c r="I7" s="1285"/>
      <c r="J7" s="1285"/>
      <c r="K7" s="1285"/>
      <c r="L7" s="1169"/>
      <c r="M7" s="1098"/>
    </row>
    <row r="8" spans="3:13" ht="18.75">
      <c r="C8" s="1080"/>
      <c r="D8" s="1075"/>
      <c r="E8" s="1158" t="str">
        <f>"Номер подачи заявления об "&amp;IF(numberPr_ch="","утверждении","изменении")&amp;" тарифов"</f>
        <v>Номер подачи заявления об утверждении тарифов</v>
      </c>
      <c r="F8" s="1285" t="str">
        <f>IF(numberPr_ch="",IF(numberPr="","",numberPr),numberPr_ch)</f>
        <v>01-03/13</v>
      </c>
      <c r="G8" s="1285"/>
      <c r="H8" s="1285"/>
      <c r="I8" s="1285"/>
      <c r="J8" s="1285"/>
      <c r="K8" s="1285"/>
      <c r="L8" s="1169"/>
      <c r="M8" s="1098"/>
    </row>
    <row r="9" spans="3:12" ht="14.25">
      <c r="C9" s="1080"/>
      <c r="D9" s="1075"/>
      <c r="E9" s="1141"/>
      <c r="F9" s="1141"/>
      <c r="G9" s="1141"/>
      <c r="H9" s="1141"/>
      <c r="I9" s="1141"/>
      <c r="J9" s="1141"/>
      <c r="K9" s="1079"/>
      <c r="L9" s="1142"/>
    </row>
    <row r="10" spans="3:12" ht="21" customHeight="1">
      <c r="C10" s="1080"/>
      <c r="D10" s="1292" t="s">
        <v>445</v>
      </c>
      <c r="E10" s="1292"/>
      <c r="F10" s="1292"/>
      <c r="G10" s="1292"/>
      <c r="H10" s="1292"/>
      <c r="I10" s="1292"/>
      <c r="J10" s="1292"/>
      <c r="K10" s="1292"/>
      <c r="L10" s="1349" t="s">
        <v>446</v>
      </c>
    </row>
    <row r="11" spans="3:12" ht="21" customHeight="1">
      <c r="C11" s="1080"/>
      <c r="D11" s="1303" t="s">
        <v>91</v>
      </c>
      <c r="E11" s="1360" t="s">
        <v>296</v>
      </c>
      <c r="F11" s="1360" t="s">
        <v>19</v>
      </c>
      <c r="G11" s="1369" t="s">
        <v>684</v>
      </c>
      <c r="H11" s="1370"/>
      <c r="I11" s="1371"/>
      <c r="J11" s="1360" t="s">
        <v>439</v>
      </c>
      <c r="K11" s="1360" t="s">
        <v>447</v>
      </c>
      <c r="L11" s="1349"/>
    </row>
    <row r="12" spans="3:12" ht="21" customHeight="1">
      <c r="C12" s="1080"/>
      <c r="D12" s="1305"/>
      <c r="E12" s="1361"/>
      <c r="F12" s="1361"/>
      <c r="G12" s="1362" t="s">
        <v>685</v>
      </c>
      <c r="H12" s="1363"/>
      <c r="I12" s="1085" t="s">
        <v>686</v>
      </c>
      <c r="J12" s="1361"/>
      <c r="K12" s="1361"/>
      <c r="L12" s="1349"/>
    </row>
    <row r="13" spans="3:12" ht="12" customHeight="1">
      <c r="C13" s="1080"/>
      <c r="D13" s="1076" t="s">
        <v>92</v>
      </c>
      <c r="E13" s="1076" t="s">
        <v>48</v>
      </c>
      <c r="F13" s="1076" t="s">
        <v>49</v>
      </c>
      <c r="G13" s="1364" t="s">
        <v>50</v>
      </c>
      <c r="H13" s="1364"/>
      <c r="I13" s="1076" t="s">
        <v>67</v>
      </c>
      <c r="J13" s="1076" t="s">
        <v>68</v>
      </c>
      <c r="K13" s="1076" t="s">
        <v>182</v>
      </c>
      <c r="L13" s="1076" t="s">
        <v>183</v>
      </c>
    </row>
    <row r="14" spans="1:13" ht="14.25" customHeight="1">
      <c r="A14" s="1105"/>
      <c r="C14" s="1080"/>
      <c r="D14" s="1153">
        <v>1</v>
      </c>
      <c r="E14" s="1350" t="s">
        <v>687</v>
      </c>
      <c r="F14" s="1365"/>
      <c r="G14" s="1365"/>
      <c r="H14" s="1365"/>
      <c r="I14" s="1365"/>
      <c r="J14" s="1365"/>
      <c r="K14" s="1365"/>
      <c r="L14" s="1090"/>
      <c r="M14" s="1155"/>
    </row>
    <row r="15" spans="1:13" ht="56.25">
      <c r="A15" s="1105"/>
      <c r="C15" s="1080"/>
      <c r="D15" s="1153" t="s">
        <v>294</v>
      </c>
      <c r="E15" s="1108" t="s">
        <v>449</v>
      </c>
      <c r="F15" s="1108" t="s">
        <v>449</v>
      </c>
      <c r="G15" s="1357" t="s">
        <v>449</v>
      </c>
      <c r="H15" s="1358"/>
      <c r="I15" s="1108" t="s">
        <v>449</v>
      </c>
      <c r="J15" s="1130" t="s">
        <v>1501</v>
      </c>
      <c r="K15" s="1167"/>
      <c r="L15" s="1097" t="s">
        <v>688</v>
      </c>
      <c r="M15" s="1155"/>
    </row>
    <row r="16" spans="1:13" ht="18.75">
      <c r="A16" s="1105"/>
      <c r="B16" s="1094">
        <v>3</v>
      </c>
      <c r="C16" s="1080"/>
      <c r="D16" s="1156">
        <v>2</v>
      </c>
      <c r="E16" s="1366" t="s">
        <v>689</v>
      </c>
      <c r="F16" s="1367"/>
      <c r="G16" s="1367"/>
      <c r="H16" s="1368"/>
      <c r="I16" s="1368"/>
      <c r="J16" s="1368" t="s">
        <v>449</v>
      </c>
      <c r="K16" s="1368"/>
      <c r="L16" s="1151"/>
      <c r="M16" s="1155"/>
    </row>
    <row r="17" spans="1:13" ht="21" customHeight="1">
      <c r="A17" s="1105"/>
      <c r="C17" s="1351"/>
      <c r="D17" s="1359" t="s">
        <v>690</v>
      </c>
      <c r="E17" s="1355"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6" t="str">
        <f>IF('Перечень тарифов'!J21="","наименование отсутствует",""&amp;'Перечень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G17" s="1108"/>
      <c r="H17" s="1166" t="s">
        <v>980</v>
      </c>
      <c r="I17" s="1165" t="s">
        <v>3047</v>
      </c>
      <c r="J17" s="1130" t="s">
        <v>245</v>
      </c>
      <c r="K17" s="1108" t="s">
        <v>449</v>
      </c>
      <c r="L17" s="1281" t="s">
        <v>711</v>
      </c>
      <c r="M17" s="1155"/>
    </row>
    <row r="18" spans="1:15" s="1071" customFormat="1" ht="21" customHeight="1">
      <c r="A18" s="1105"/>
      <c r="B18" s="1094"/>
      <c r="C18" s="1351"/>
      <c r="D18" s="1359"/>
      <c r="E18" s="1355"/>
      <c r="F18" s="1356"/>
      <c r="G18" s="1190" t="s">
        <v>3044</v>
      </c>
      <c r="H18" s="1166" t="s">
        <v>3048</v>
      </c>
      <c r="I18" s="1165" t="s">
        <v>3049</v>
      </c>
      <c r="J18" s="1130" t="s">
        <v>245</v>
      </c>
      <c r="K18" s="1108" t="s">
        <v>449</v>
      </c>
      <c r="L18" s="1282"/>
      <c r="M18" s="1155"/>
      <c r="N18" s="1100"/>
      <c r="O18" s="1100"/>
    </row>
    <row r="19" spans="1:15" s="1071" customFormat="1" ht="21" customHeight="1">
      <c r="A19" s="1105"/>
      <c r="B19" s="1094"/>
      <c r="C19" s="1351"/>
      <c r="D19" s="1359"/>
      <c r="E19" s="1355"/>
      <c r="F19" s="1356"/>
      <c r="G19" s="1190" t="s">
        <v>3044</v>
      </c>
      <c r="H19" s="1166" t="s">
        <v>3050</v>
      </c>
      <c r="I19" s="1165" t="s">
        <v>3051</v>
      </c>
      <c r="J19" s="1130" t="s">
        <v>245</v>
      </c>
      <c r="K19" s="1108" t="s">
        <v>449</v>
      </c>
      <c r="L19" s="1282"/>
      <c r="M19" s="1155"/>
      <c r="N19" s="1100"/>
      <c r="O19" s="1100"/>
    </row>
    <row r="20" spans="1:15" s="1071" customFormat="1" ht="21" customHeight="1">
      <c r="A20" s="1105"/>
      <c r="B20" s="1094"/>
      <c r="C20" s="1351"/>
      <c r="D20" s="1359"/>
      <c r="E20" s="1355"/>
      <c r="F20" s="1356"/>
      <c r="G20" s="1190" t="s">
        <v>3044</v>
      </c>
      <c r="H20" s="1166" t="s">
        <v>3052</v>
      </c>
      <c r="I20" s="1165" t="s">
        <v>3053</v>
      </c>
      <c r="J20" s="1130" t="s">
        <v>245</v>
      </c>
      <c r="K20" s="1108" t="s">
        <v>449</v>
      </c>
      <c r="L20" s="1282"/>
      <c r="M20" s="1155"/>
      <c r="N20" s="1100"/>
      <c r="O20" s="1100"/>
    </row>
    <row r="21" spans="1:15" s="1071" customFormat="1" ht="18.95" customHeight="1">
      <c r="A21" s="1105"/>
      <c r="B21" s="1094"/>
      <c r="C21" s="1351"/>
      <c r="D21" s="1359"/>
      <c r="E21" s="1355"/>
      <c r="F21" s="1356"/>
      <c r="G21" s="1190" t="s">
        <v>3044</v>
      </c>
      <c r="H21" s="1166" t="s">
        <v>3054</v>
      </c>
      <c r="I21" s="1165" t="s">
        <v>981</v>
      </c>
      <c r="J21" s="1130" t="s">
        <v>245</v>
      </c>
      <c r="K21" s="1108" t="s">
        <v>449</v>
      </c>
      <c r="L21" s="1282"/>
      <c r="M21" s="1155"/>
      <c r="N21" s="1100"/>
      <c r="O21" s="1100"/>
    </row>
    <row r="22" spans="1:13" ht="15" customHeight="1">
      <c r="A22" s="1105"/>
      <c r="C22" s="1351"/>
      <c r="D22" s="1359"/>
      <c r="E22" s="1355"/>
      <c r="F22" s="1356"/>
      <c r="G22" s="1157"/>
      <c r="H22" s="1152" t="s">
        <v>274</v>
      </c>
      <c r="I22" s="1147"/>
      <c r="J22" s="1147"/>
      <c r="K22" s="1145"/>
      <c r="L22" s="1283"/>
      <c r="M22" s="1155"/>
    </row>
    <row r="23" spans="1:13" ht="18.75">
      <c r="A23" s="1105"/>
      <c r="B23" s="1094">
        <v>3</v>
      </c>
      <c r="C23" s="1080"/>
      <c r="D23" s="1095" t="s">
        <v>49</v>
      </c>
      <c r="E23" s="1350" t="s">
        <v>691</v>
      </c>
      <c r="F23" s="1350"/>
      <c r="G23" s="1350"/>
      <c r="H23" s="1350"/>
      <c r="I23" s="1350"/>
      <c r="J23" s="1350"/>
      <c r="K23" s="1350"/>
      <c r="L23" s="1129"/>
      <c r="M23" s="1155"/>
    </row>
    <row r="24" spans="1:13" ht="33.75">
      <c r="A24" s="1105"/>
      <c r="C24" s="1080"/>
      <c r="D24" s="1153" t="s">
        <v>440</v>
      </c>
      <c r="E24" s="1108" t="s">
        <v>449</v>
      </c>
      <c r="F24" s="1108" t="s">
        <v>449</v>
      </c>
      <c r="G24" s="1357" t="s">
        <v>449</v>
      </c>
      <c r="H24" s="1358"/>
      <c r="I24" s="1108" t="s">
        <v>449</v>
      </c>
      <c r="J24" s="1108" t="s">
        <v>449</v>
      </c>
      <c r="K24" s="1167"/>
      <c r="L24" s="1097" t="s">
        <v>692</v>
      </c>
      <c r="M24" s="1155"/>
    </row>
    <row r="25" spans="1:13" ht="18.75">
      <c r="A25" s="1105"/>
      <c r="B25" s="1094">
        <v>3</v>
      </c>
      <c r="C25" s="1080"/>
      <c r="D25" s="1095" t="s">
        <v>50</v>
      </c>
      <c r="E25" s="1350" t="s">
        <v>693</v>
      </c>
      <c r="F25" s="1350"/>
      <c r="G25" s="1350"/>
      <c r="H25" s="1350"/>
      <c r="I25" s="1350"/>
      <c r="J25" s="1350"/>
      <c r="K25" s="1350"/>
      <c r="L25" s="1129"/>
      <c r="M25" s="1155"/>
    </row>
    <row r="26" spans="1:13" ht="20.1" customHeight="1">
      <c r="A26" s="1105"/>
      <c r="C26" s="1351"/>
      <c r="D26" s="1359" t="s">
        <v>441</v>
      </c>
      <c r="E26" s="1355"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56" t="str">
        <f>IF('Перечень тарифов'!J21="","наименование отсутствует",""&amp;'Перечень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G26" s="1108"/>
      <c r="H26" s="1165" t="s">
        <v>980</v>
      </c>
      <c r="I26" s="1165" t="s">
        <v>3047</v>
      </c>
      <c r="J26" s="1170">
        <v>145338.12</v>
      </c>
      <c r="K26" s="1108" t="s">
        <v>449</v>
      </c>
      <c r="L26" s="1281" t="s">
        <v>712</v>
      </c>
      <c r="M26" s="1155"/>
    </row>
    <row r="27" spans="1:15" s="1071" customFormat="1" ht="20.1" customHeight="1">
      <c r="A27" s="1105"/>
      <c r="B27" s="1094"/>
      <c r="C27" s="1351"/>
      <c r="D27" s="1359"/>
      <c r="E27" s="1355"/>
      <c r="F27" s="1356"/>
      <c r="G27" s="1190" t="s">
        <v>3044</v>
      </c>
      <c r="H27" s="1166" t="s">
        <v>3048</v>
      </c>
      <c r="I27" s="1165" t="s">
        <v>3049</v>
      </c>
      <c r="J27" s="1170">
        <v>147612.76999999999</v>
      </c>
      <c r="K27" s="1108" t="s">
        <v>449</v>
      </c>
      <c r="L27" s="1282"/>
      <c r="M27" s="1155"/>
      <c r="N27" s="1100"/>
      <c r="O27" s="1100"/>
    </row>
    <row r="28" spans="1:15" s="1071" customFormat="1" ht="20.1" customHeight="1">
      <c r="A28" s="1105"/>
      <c r="B28" s="1094"/>
      <c r="C28" s="1351"/>
      <c r="D28" s="1359"/>
      <c r="E28" s="1355"/>
      <c r="F28" s="1356"/>
      <c r="G28" s="1190" t="s">
        <v>3044</v>
      </c>
      <c r="H28" s="1166" t="s">
        <v>3050</v>
      </c>
      <c r="I28" s="1165" t="s">
        <v>3051</v>
      </c>
      <c r="J28" s="1170">
        <v>151627</v>
      </c>
      <c r="K28" s="1108" t="s">
        <v>449</v>
      </c>
      <c r="L28" s="1282"/>
      <c r="M28" s="1155"/>
      <c r="N28" s="1100"/>
      <c r="O28" s="1100"/>
    </row>
    <row r="29" spans="1:15" s="1071" customFormat="1" ht="20.1" customHeight="1">
      <c r="A29" s="1105"/>
      <c r="B29" s="1094"/>
      <c r="C29" s="1351"/>
      <c r="D29" s="1359"/>
      <c r="E29" s="1355"/>
      <c r="F29" s="1356"/>
      <c r="G29" s="1190" t="s">
        <v>3044</v>
      </c>
      <c r="H29" s="1166" t="s">
        <v>3052</v>
      </c>
      <c r="I29" s="1165" t="s">
        <v>3053</v>
      </c>
      <c r="J29" s="1170">
        <v>155950.72</v>
      </c>
      <c r="K29" s="1108" t="s">
        <v>449</v>
      </c>
      <c r="L29" s="1282"/>
      <c r="M29" s="1155"/>
      <c r="N29" s="1100"/>
      <c r="O29" s="1100"/>
    </row>
    <row r="30" spans="1:15" s="1071" customFormat="1" ht="18.95" customHeight="1">
      <c r="A30" s="1105"/>
      <c r="B30" s="1094"/>
      <c r="C30" s="1351"/>
      <c r="D30" s="1359"/>
      <c r="E30" s="1355"/>
      <c r="F30" s="1356"/>
      <c r="G30" s="1190" t="s">
        <v>3044</v>
      </c>
      <c r="H30" s="1166" t="s">
        <v>3054</v>
      </c>
      <c r="I30" s="1165" t="s">
        <v>3053</v>
      </c>
      <c r="J30" s="1170">
        <v>160633.76999999999</v>
      </c>
      <c r="K30" s="1108" t="s">
        <v>449</v>
      </c>
      <c r="L30" s="1282"/>
      <c r="M30" s="1155"/>
      <c r="N30" s="1100"/>
      <c r="O30" s="1100"/>
    </row>
    <row r="31" spans="1:13" ht="15" customHeight="1">
      <c r="A31" s="1105"/>
      <c r="C31" s="1351"/>
      <c r="D31" s="1359"/>
      <c r="E31" s="1355"/>
      <c r="F31" s="1356"/>
      <c r="G31" s="1157"/>
      <c r="H31" s="1152" t="s">
        <v>274</v>
      </c>
      <c r="I31" s="1144"/>
      <c r="J31" s="1144"/>
      <c r="K31" s="1145"/>
      <c r="L31" s="1283"/>
      <c r="M31" s="1155"/>
    </row>
    <row r="32" spans="1:13" ht="18.75">
      <c r="A32" s="1105"/>
      <c r="C32" s="1080"/>
      <c r="D32" s="1095" t="s">
        <v>67</v>
      </c>
      <c r="E32" s="1350" t="s">
        <v>769</v>
      </c>
      <c r="F32" s="1350"/>
      <c r="G32" s="1350"/>
      <c r="H32" s="1350"/>
      <c r="I32" s="1350"/>
      <c r="J32" s="1350"/>
      <c r="K32" s="1350"/>
      <c r="L32" s="1129"/>
      <c r="M32" s="1155"/>
    </row>
    <row r="33" spans="1:13" ht="21" customHeight="1">
      <c r="A33" s="1105"/>
      <c r="C33" s="1351"/>
      <c r="D33" s="1352" t="s">
        <v>442</v>
      </c>
      <c r="E33" s="1355"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356" t="str">
        <f>IF('Перечень тарифов'!J21="","наименование отсутствует",""&amp;'Перечень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G33" s="1108"/>
      <c r="H33" s="1166" t="s">
        <v>980</v>
      </c>
      <c r="I33" s="1165" t="s">
        <v>3047</v>
      </c>
      <c r="J33" s="1170">
        <v>63.29</v>
      </c>
      <c r="K33" s="1108" t="s">
        <v>449</v>
      </c>
      <c r="L33" s="1281" t="s">
        <v>770</v>
      </c>
      <c r="M33" s="1155"/>
    </row>
    <row r="34" spans="1:15" s="1071" customFormat="1" ht="21" customHeight="1">
      <c r="A34" s="1105"/>
      <c r="B34" s="1094"/>
      <c r="C34" s="1351"/>
      <c r="D34" s="1353"/>
      <c r="E34" s="1355"/>
      <c r="F34" s="1356"/>
      <c r="G34" s="1190" t="s">
        <v>3044</v>
      </c>
      <c r="H34" s="1166" t="s">
        <v>3048</v>
      </c>
      <c r="I34" s="1165" t="s">
        <v>3049</v>
      </c>
      <c r="J34" s="1170">
        <v>63.29</v>
      </c>
      <c r="K34" s="1108" t="s">
        <v>449</v>
      </c>
      <c r="L34" s="1282"/>
      <c r="M34" s="1155"/>
      <c r="N34" s="1100"/>
      <c r="O34" s="1100"/>
    </row>
    <row r="35" spans="1:15" s="1071" customFormat="1" ht="21" customHeight="1">
      <c r="A35" s="1105"/>
      <c r="B35" s="1094"/>
      <c r="C35" s="1351"/>
      <c r="D35" s="1353"/>
      <c r="E35" s="1355"/>
      <c r="F35" s="1356"/>
      <c r="G35" s="1190" t="s">
        <v>3044</v>
      </c>
      <c r="H35" s="1166" t="s">
        <v>3050</v>
      </c>
      <c r="I35" s="1165" t="s">
        <v>3051</v>
      </c>
      <c r="J35" s="1170">
        <v>63.29</v>
      </c>
      <c r="K35" s="1108" t="s">
        <v>449</v>
      </c>
      <c r="L35" s="1282"/>
      <c r="M35" s="1155"/>
      <c r="N35" s="1100"/>
      <c r="O35" s="1100"/>
    </row>
    <row r="36" spans="1:15" s="1071" customFormat="1" ht="21" customHeight="1">
      <c r="A36" s="1105"/>
      <c r="B36" s="1094"/>
      <c r="C36" s="1351"/>
      <c r="D36" s="1353"/>
      <c r="E36" s="1355"/>
      <c r="F36" s="1356"/>
      <c r="G36" s="1190" t="s">
        <v>3044</v>
      </c>
      <c r="H36" s="1166" t="s">
        <v>3052</v>
      </c>
      <c r="I36" s="1165" t="s">
        <v>3053</v>
      </c>
      <c r="J36" s="1170">
        <v>63.29</v>
      </c>
      <c r="K36" s="1108" t="s">
        <v>449</v>
      </c>
      <c r="L36" s="1282"/>
      <c r="M36" s="1155"/>
      <c r="N36" s="1100"/>
      <c r="O36" s="1100"/>
    </row>
    <row r="37" spans="1:15" s="1071" customFormat="1" ht="18.95" customHeight="1">
      <c r="A37" s="1105"/>
      <c r="B37" s="1094"/>
      <c r="C37" s="1351"/>
      <c r="D37" s="1353"/>
      <c r="E37" s="1355"/>
      <c r="F37" s="1356"/>
      <c r="G37" s="1190" t="s">
        <v>3044</v>
      </c>
      <c r="H37" s="1166" t="s">
        <v>3054</v>
      </c>
      <c r="I37" s="1165" t="s">
        <v>981</v>
      </c>
      <c r="J37" s="1170">
        <v>63.29</v>
      </c>
      <c r="K37" s="1108" t="s">
        <v>449</v>
      </c>
      <c r="L37" s="1282"/>
      <c r="M37" s="1155"/>
      <c r="N37" s="1100"/>
      <c r="O37" s="1100"/>
    </row>
    <row r="38" spans="1:13" ht="15" customHeight="1">
      <c r="A38" s="1105"/>
      <c r="C38" s="1351"/>
      <c r="D38" s="1354"/>
      <c r="E38" s="1355"/>
      <c r="F38" s="1356"/>
      <c r="G38" s="1157"/>
      <c r="H38" s="1152" t="s">
        <v>274</v>
      </c>
      <c r="I38" s="1144"/>
      <c r="J38" s="1144"/>
      <c r="K38" s="1145"/>
      <c r="L38" s="1283"/>
      <c r="M38" s="1155"/>
    </row>
    <row r="39" spans="1:13" ht="26.1" customHeight="1">
      <c r="A39" s="1105"/>
      <c r="C39" s="1080"/>
      <c r="D39" s="1095" t="s">
        <v>68</v>
      </c>
      <c r="E39" s="1350" t="s">
        <v>714</v>
      </c>
      <c r="F39" s="1350"/>
      <c r="G39" s="1350"/>
      <c r="H39" s="1350"/>
      <c r="I39" s="1350"/>
      <c r="J39" s="1350"/>
      <c r="K39" s="1350"/>
      <c r="L39" s="1129"/>
      <c r="M39" s="1155"/>
    </row>
    <row r="40" spans="1:15" ht="24" customHeight="1">
      <c r="A40" s="1105"/>
      <c r="C40" s="1351"/>
      <c r="D40" s="1352" t="s">
        <v>443</v>
      </c>
      <c r="E40" s="1355"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356" t="str">
        <f>IF('Перечень тарифов'!J21="","наименование отсутствует",""&amp;'Перечень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G40" s="1108"/>
      <c r="H40" s="1166" t="s">
        <v>980</v>
      </c>
      <c r="I40" s="1165" t="s">
        <v>3047</v>
      </c>
      <c r="J40" s="1170">
        <v>9968.7000000000007</v>
      </c>
      <c r="K40" s="1108" t="s">
        <v>449</v>
      </c>
      <c r="L40" s="1281" t="s">
        <v>715</v>
      </c>
      <c r="M40" s="1155"/>
      <c r="O40" s="1100" t="s">
        <v>553</v>
      </c>
    </row>
    <row r="41" spans="1:15" s="1071" customFormat="1" ht="24" customHeight="1">
      <c r="A41" s="1105"/>
      <c r="B41" s="1094"/>
      <c r="C41" s="1351"/>
      <c r="D41" s="1353"/>
      <c r="E41" s="1355"/>
      <c r="F41" s="1356"/>
      <c r="G41" s="1190" t="s">
        <v>3044</v>
      </c>
      <c r="H41" s="1166" t="s">
        <v>3048</v>
      </c>
      <c r="I41" s="1165" t="s">
        <v>3049</v>
      </c>
      <c r="J41" s="1170">
        <v>9500</v>
      </c>
      <c r="K41" s="1108" t="s">
        <v>449</v>
      </c>
      <c r="L41" s="1282"/>
      <c r="M41" s="1155"/>
      <c r="N41" s="1100"/>
      <c r="O41" s="1100"/>
    </row>
    <row r="42" spans="1:15" s="1071" customFormat="1" ht="24" customHeight="1">
      <c r="A42" s="1105"/>
      <c r="B42" s="1094"/>
      <c r="C42" s="1351"/>
      <c r="D42" s="1353"/>
      <c r="E42" s="1355"/>
      <c r="F42" s="1356"/>
      <c r="G42" s="1190" t="s">
        <v>3044</v>
      </c>
      <c r="H42" s="1166" t="s">
        <v>3050</v>
      </c>
      <c r="I42" s="1165" t="s">
        <v>3051</v>
      </c>
      <c r="J42" s="1170">
        <v>9500</v>
      </c>
      <c r="K42" s="1108" t="s">
        <v>449</v>
      </c>
      <c r="L42" s="1282"/>
      <c r="M42" s="1155"/>
      <c r="N42" s="1100"/>
      <c r="O42" s="1100"/>
    </row>
    <row r="43" spans="1:15" s="1071" customFormat="1" ht="24" customHeight="1">
      <c r="A43" s="1105"/>
      <c r="B43" s="1094"/>
      <c r="C43" s="1351"/>
      <c r="D43" s="1353"/>
      <c r="E43" s="1355"/>
      <c r="F43" s="1356"/>
      <c r="G43" s="1190" t="s">
        <v>3044</v>
      </c>
      <c r="H43" s="1166" t="s">
        <v>3052</v>
      </c>
      <c r="I43" s="1165" t="s">
        <v>3053</v>
      </c>
      <c r="J43" s="1170">
        <v>9500</v>
      </c>
      <c r="K43" s="1108" t="s">
        <v>449</v>
      </c>
      <c r="L43" s="1282"/>
      <c r="M43" s="1155"/>
      <c r="N43" s="1100"/>
      <c r="O43" s="1100"/>
    </row>
    <row r="44" spans="1:15" s="1071" customFormat="1" ht="18.95" customHeight="1">
      <c r="A44" s="1105"/>
      <c r="B44" s="1094"/>
      <c r="C44" s="1351"/>
      <c r="D44" s="1353"/>
      <c r="E44" s="1355"/>
      <c r="F44" s="1356"/>
      <c r="G44" s="1190" t="s">
        <v>3044</v>
      </c>
      <c r="H44" s="1166" t="s">
        <v>3054</v>
      </c>
      <c r="I44" s="1165" t="s">
        <v>981</v>
      </c>
      <c r="J44" s="1170">
        <v>9500</v>
      </c>
      <c r="K44" s="1108" t="s">
        <v>449</v>
      </c>
      <c r="L44" s="1282"/>
      <c r="M44" s="1155"/>
      <c r="N44" s="1100"/>
      <c r="O44" s="1100"/>
    </row>
    <row r="45" spans="1:13" ht="15" customHeight="1">
      <c r="A45" s="1105"/>
      <c r="C45" s="1351"/>
      <c r="D45" s="1354"/>
      <c r="E45" s="1355"/>
      <c r="F45" s="1356"/>
      <c r="G45" s="1157"/>
      <c r="H45" s="1152" t="s">
        <v>274</v>
      </c>
      <c r="I45" s="1144"/>
      <c r="J45" s="1144"/>
      <c r="K45" s="1145"/>
      <c r="L45" s="1283"/>
      <c r="M45" s="1155"/>
    </row>
    <row r="46" spans="1:13" ht="25.5" customHeight="1">
      <c r="A46" s="1105"/>
      <c r="B46" s="1094">
        <v>3</v>
      </c>
      <c r="C46" s="1080"/>
      <c r="D46" s="1095" t="s">
        <v>182</v>
      </c>
      <c r="E46" s="1350" t="s">
        <v>713</v>
      </c>
      <c r="F46" s="1350"/>
      <c r="G46" s="1350"/>
      <c r="H46" s="1350"/>
      <c r="I46" s="1350"/>
      <c r="J46" s="1350"/>
      <c r="K46" s="1350"/>
      <c r="L46" s="1129"/>
      <c r="M46" s="1155"/>
    </row>
    <row r="47" spans="1:13" ht="26.1" customHeight="1">
      <c r="A47" s="1105"/>
      <c r="C47" s="1351"/>
      <c r="D47" s="1352" t="s">
        <v>694</v>
      </c>
      <c r="E47" s="1355"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7" s="1356" t="str">
        <f>IF('Перечень тарифов'!J21="","наименование отсутствует",""&amp;'Перечень тарифов'!J21&amp;"")</f>
        <v xml:space="preserve">Тариф на тепловую энергию собственной выработки и вырабатываемую Государственными бюджетными учреждениями здравоохранения Свердловской Области "Областная детская клиническая больница № 1" </v>
      </c>
      <c r="G47" s="1108"/>
      <c r="H47" s="1166" t="s">
        <v>980</v>
      </c>
      <c r="I47" s="1165" t="s">
        <v>3047</v>
      </c>
      <c r="J47" s="1170">
        <v>1272.83</v>
      </c>
      <c r="K47" s="1108" t="s">
        <v>449</v>
      </c>
      <c r="L47" s="1281" t="s">
        <v>716</v>
      </c>
      <c r="M47" s="1155"/>
    </row>
    <row r="48" spans="1:15" s="1071" customFormat="1" ht="26.1" customHeight="1">
      <c r="A48" s="1105"/>
      <c r="B48" s="1094"/>
      <c r="C48" s="1351"/>
      <c r="D48" s="1353"/>
      <c r="E48" s="1355"/>
      <c r="F48" s="1356"/>
      <c r="G48" s="1190" t="s">
        <v>3044</v>
      </c>
      <c r="H48" s="1166" t="s">
        <v>3048</v>
      </c>
      <c r="I48" s="1165" t="s">
        <v>3049</v>
      </c>
      <c r="J48" s="1170">
        <v>0</v>
      </c>
      <c r="K48" s="1108" t="s">
        <v>449</v>
      </c>
      <c r="L48" s="1282"/>
      <c r="M48" s="1155"/>
      <c r="N48" s="1100"/>
      <c r="O48" s="1100"/>
    </row>
    <row r="49" spans="1:15" s="1071" customFormat="1" ht="26.1" customHeight="1">
      <c r="A49" s="1105"/>
      <c r="B49" s="1094"/>
      <c r="C49" s="1351"/>
      <c r="D49" s="1353"/>
      <c r="E49" s="1355"/>
      <c r="F49" s="1356"/>
      <c r="G49" s="1190" t="s">
        <v>3044</v>
      </c>
      <c r="H49" s="1166" t="s">
        <v>3050</v>
      </c>
      <c r="I49" s="1165" t="s">
        <v>3051</v>
      </c>
      <c r="J49" s="1170">
        <v>0</v>
      </c>
      <c r="K49" s="1108" t="s">
        <v>449</v>
      </c>
      <c r="L49" s="1282"/>
      <c r="M49" s="1155"/>
      <c r="N49" s="1100"/>
      <c r="O49" s="1100"/>
    </row>
    <row r="50" spans="1:15" s="1071" customFormat="1" ht="26.1" customHeight="1">
      <c r="A50" s="1105"/>
      <c r="B50" s="1094"/>
      <c r="C50" s="1351"/>
      <c r="D50" s="1353"/>
      <c r="E50" s="1355"/>
      <c r="F50" s="1356"/>
      <c r="G50" s="1190" t="s">
        <v>3044</v>
      </c>
      <c r="H50" s="1166" t="s">
        <v>3052</v>
      </c>
      <c r="I50" s="1165" t="s">
        <v>3053</v>
      </c>
      <c r="J50" s="1170">
        <v>0</v>
      </c>
      <c r="K50" s="1108" t="s">
        <v>449</v>
      </c>
      <c r="L50" s="1282"/>
      <c r="M50" s="1155"/>
      <c r="N50" s="1100"/>
      <c r="O50" s="1100"/>
    </row>
    <row r="51" spans="1:15" s="1071" customFormat="1" ht="18.95" customHeight="1">
      <c r="A51" s="1105"/>
      <c r="B51" s="1094"/>
      <c r="C51" s="1351"/>
      <c r="D51" s="1353"/>
      <c r="E51" s="1355"/>
      <c r="F51" s="1356"/>
      <c r="G51" s="1190" t="s">
        <v>3044</v>
      </c>
      <c r="H51" s="1166" t="s">
        <v>3054</v>
      </c>
      <c r="I51" s="1165" t="s">
        <v>981</v>
      </c>
      <c r="J51" s="1170">
        <v>0</v>
      </c>
      <c r="K51" s="1108" t="s">
        <v>449</v>
      </c>
      <c r="L51" s="1282"/>
      <c r="M51" s="1155"/>
      <c r="N51" s="1100"/>
      <c r="O51" s="1100"/>
    </row>
    <row r="52" spans="1:13" ht="15" customHeight="1">
      <c r="A52" s="1105"/>
      <c r="C52" s="1351"/>
      <c r="D52" s="1354"/>
      <c r="E52" s="1355"/>
      <c r="F52" s="1356"/>
      <c r="G52" s="1157"/>
      <c r="H52" s="1152" t="s">
        <v>274</v>
      </c>
      <c r="I52" s="1144"/>
      <c r="J52" s="1144"/>
      <c r="K52" s="1145"/>
      <c r="L52" s="1283"/>
      <c r="M52" s="1155"/>
    </row>
    <row r="53" spans="1:15" s="1092" customFormat="1" ht="3" customHeight="1">
      <c r="A53" s="1105"/>
      <c r="D53" s="1159"/>
      <c r="E53" s="1159"/>
      <c r="F53" s="1159"/>
      <c r="G53" s="1159"/>
      <c r="H53" s="1159"/>
      <c r="I53" s="1159"/>
      <c r="J53" s="1159"/>
      <c r="K53" s="1159"/>
      <c r="L53" s="1159"/>
      <c r="N53" s="1143"/>
      <c r="O53" s="1143"/>
    </row>
    <row r="54" spans="4:12" ht="24.75" customHeight="1">
      <c r="D54" s="1146">
        <v>1</v>
      </c>
      <c r="E54" s="1274" t="s">
        <v>710</v>
      </c>
      <c r="F54" s="1274"/>
      <c r="G54" s="1274"/>
      <c r="H54" s="1274"/>
      <c r="I54" s="1274"/>
      <c r="J54" s="1274"/>
      <c r="K54" s="1274"/>
      <c r="L54" s="1274"/>
    </row>
  </sheetData>
  <sheetProtection algorithmName="SHA-512" hashValue="mEDPxeTmwTEmpS4ZWP2LVF6dKvRnrF90DrTzyoxFkk5G7U09Vjt1dDPWqKTMtjYOp0pyokznjjydkwJm6LVNdg==" saltValue="aDD1Yj/IAz90TtjpN62ttA=="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3:K23"/>
    <mergeCell ref="K11:K12"/>
    <mergeCell ref="G12:H12"/>
    <mergeCell ref="G13:H13"/>
    <mergeCell ref="E14:K14"/>
    <mergeCell ref="G15:H15"/>
    <mergeCell ref="E16:K16"/>
    <mergeCell ref="C17:C22"/>
    <mergeCell ref="D17:D22"/>
    <mergeCell ref="E17:E22"/>
    <mergeCell ref="F17:F22"/>
    <mergeCell ref="L17:L22"/>
    <mergeCell ref="G24:H24"/>
    <mergeCell ref="E25:K25"/>
    <mergeCell ref="C26:C31"/>
    <mergeCell ref="D26:D31"/>
    <mergeCell ref="E26:E31"/>
    <mergeCell ref="F26:F31"/>
    <mergeCell ref="L40:L45"/>
    <mergeCell ref="L26:L31"/>
    <mergeCell ref="E32:K32"/>
    <mergeCell ref="C33:C38"/>
    <mergeCell ref="D33:D38"/>
    <mergeCell ref="E33:E38"/>
    <mergeCell ref="F33:F38"/>
    <mergeCell ref="L33:L38"/>
    <mergeCell ref="E39:K39"/>
    <mergeCell ref="C40:C45"/>
    <mergeCell ref="D40:D45"/>
    <mergeCell ref="E40:E45"/>
    <mergeCell ref="F40:F45"/>
    <mergeCell ref="E54:L54"/>
    <mergeCell ref="E46:K46"/>
    <mergeCell ref="C47:C52"/>
    <mergeCell ref="D47:D52"/>
    <mergeCell ref="E47:E52"/>
    <mergeCell ref="F47:F52"/>
    <mergeCell ref="L47:L5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6 L33 L40 L47">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21 H26:I30 H33:I37 H40:I44 H47:I51"/>
    <dataValidation type="list" allowBlank="1" showInputMessage="1" showErrorMessage="1" prompt="Выберите значение из списка" errorTitle="Ошибка" error="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33:J37 J40:J44 J47:J51">
      <formula1>-9.99999999999999E+23</formula1>
      <formula2>9.99999999999999E+23</formula2>
    </dataValidation>
  </dataValidation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f7770d-2019-4ab6-99cf-9959034ef03c}">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72" t="s">
        <v>460</v>
      </c>
      <c r="E5" s="1372"/>
      <c r="F5" s="1372"/>
      <c r="G5" s="1372"/>
      <c r="H5" s="1372"/>
      <c r="I5" s="1372"/>
      <c r="J5" s="1372"/>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4" t="s">
        <v>445</v>
      </c>
      <c r="E8" s="1374"/>
      <c r="F8" s="1374"/>
      <c r="G8" s="1374"/>
      <c r="H8" s="1374"/>
      <c r="I8" s="1374"/>
      <c r="J8" s="1374"/>
      <c r="K8" s="1374" t="s">
        <v>446</v>
      </c>
    </row>
    <row r="9" spans="4:11" ht="14.25">
      <c r="D9" s="1374" t="s">
        <v>91</v>
      </c>
      <c r="E9" s="1374" t="s">
        <v>462</v>
      </c>
      <c r="F9" s="1374"/>
      <c r="G9" s="1374" t="s">
        <v>463</v>
      </c>
      <c r="H9" s="1374"/>
      <c r="I9" s="1374"/>
      <c r="J9" s="1374"/>
      <c r="K9" s="1374"/>
    </row>
    <row r="10" spans="4:11" ht="22.5">
      <c r="D10" s="1374"/>
      <c r="E10" s="131" t="s">
        <v>464</v>
      </c>
      <c r="F10" s="131" t="s">
        <v>398</v>
      </c>
      <c r="G10" s="131" t="s">
        <v>398</v>
      </c>
      <c r="H10" s="131" t="s">
        <v>464</v>
      </c>
      <c r="I10" s="131" t="s">
        <v>465</v>
      </c>
      <c r="J10" s="131" t="s">
        <v>447</v>
      </c>
      <c r="K10" s="1374"/>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81"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283"/>
    </row>
    <row r="14" spans="1:3" ht="3" customHeight="1">
      <c r="A14" s="125"/>
      <c r="B14" s="125"/>
      <c r="C14" s="125"/>
    </row>
    <row r="15" spans="5:10" ht="27.75" customHeight="1">
      <c r="E15" s="1373" t="s">
        <v>572</v>
      </c>
      <c r="F15" s="1373"/>
      <c r="G15" s="1373"/>
      <c r="H15" s="1373"/>
      <c r="I15" s="1373"/>
      <c r="J15" s="1373"/>
    </row>
  </sheetData>
  <sheetProtection algorithmName="SHA-512" hashValue="TIFvfKuq5MQ2elRRMzUGVBC37Kd4TV9O93yJ1EgDzLl5Fw2DsCQWhVM7Y3l47ipJeS2mx8hFcSsCWo76bfz5Nw==" saltValue="imK0wofdDDDqTor95MBkGQ==" spinCount="100000"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f5f810-3e8b-40fd-ad10-227d15e868e4}">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1" t="s">
        <v>313</v>
      </c>
      <c r="E7" s="1233"/>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1"/>
    </row>
    <row r="13" spans="3:5" ht="12" customHeight="1">
      <c r="C13" s="47"/>
      <c r="D13" s="401"/>
      <c r="E13" s="402" t="s">
        <v>176</v>
      </c>
    </row>
    <row r="14" ht="3" customHeight="1"/>
    <row r="15" spans="3:9" ht="22.5" customHeight="1">
      <c r="C15" s="161"/>
      <c r="D15" s="1375" t="s">
        <v>314</v>
      </c>
      <c r="E15" s="1375"/>
      <c r="F15" s="162"/>
      <c r="G15" s="162"/>
      <c r="H15" s="162"/>
      <c r="I15" s="162"/>
    </row>
  </sheetData>
  <sheetProtection algorithmName="SHA-512" hashValue="0E+wng0Sx45uBJNk67ILcbBY4qhV5Ed/hRyy1+wTbRD7NtUK7MeDovyVt10lcGzcE0ULXBLrs4uXtQVP066Ahw==" saltValue="/PkzFKerkWONPZgWlwSEy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9b9a68-f042-4b5b-a10f-35dee92963d6}">
  <sheetPr codeName="ListComm">
    <tabColor rgb="FFCCCCFF"/>
    <pageSetUpPr fitToPage="1"/>
  </sheetPr>
  <dimension ref="C1:L13"/>
  <sheetViews>
    <sheetView showGridLines="0" workbookViewId="0" topLeftCell="C6">
      <selection pane="topLeft" activeCell="E12" sqref="E12"/>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72" t="s">
        <v>54</v>
      </c>
      <c r="E7" s="1372"/>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3044</v>
      </c>
      <c r="D12" s="117">
        <v>1</v>
      </c>
      <c r="E12" s="118" t="s">
        <v>3055</v>
      </c>
    </row>
    <row r="13" spans="3:5" ht="14.25">
      <c r="C13" s="47"/>
      <c r="D13" s="108"/>
      <c r="E13" s="106" t="s">
        <v>176</v>
      </c>
    </row>
  </sheetData>
  <sheetProtection algorithmName="SHA-512" hashValue="V2ZDDoetggcu0QisE0Gh3zVn5nX1PdS9H5EhGXwTPfl29gEnoqeuGKd2RGiFS0tSaNp3g5h/fcUlzk3R4nlW1g==" saltValue="7c/23exJNztlUMNbZaShcA==" spinCount="100000"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9aad19-3e71-41da-a8b1-0c0e4b3bc56f}">
  <sheetPr codeName="ListCheck">
    <tabColor indexed="31"/>
  </sheetPr>
  <dimension ref="B2:E4"/>
  <sheetViews>
    <sheetView showGridLines="0" workbookViewId="0" topLeftCell="A1">
      <selection pane="topLeft" activeCell="B5" sqref="B5"/>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6" t="s">
        <v>55</v>
      </c>
      <c r="C2" s="1376"/>
      <c r="D2" s="1376"/>
      <c r="E2" s="410"/>
    </row>
    <row r="3" ht="3" customHeight="1"/>
    <row r="4" spans="2:4" ht="21.75" customHeight="1" thickBot="1">
      <c r="B4" s="1201" t="s">
        <v>1</v>
      </c>
      <c r="C4" s="1201" t="s">
        <v>90</v>
      </c>
      <c r="D4" s="1201"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b9ac83-6d58-43d8-8425-4ca7b802b593}">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51">
        <v>1</v>
      </c>
      <c r="E9" s="1396"/>
      <c r="F9" s="1398"/>
      <c r="G9" s="1402" t="s">
        <v>84</v>
      </c>
      <c r="H9" s="1251"/>
      <c r="I9" s="1251">
        <v>1</v>
      </c>
      <c r="J9" s="1391"/>
      <c r="K9" s="1307" t="s">
        <v>84</v>
      </c>
      <c r="L9" s="1270"/>
      <c r="M9" s="1270" t="s">
        <v>92</v>
      </c>
      <c r="N9" s="1394"/>
      <c r="O9" s="1307" t="s">
        <v>84</v>
      </c>
      <c r="P9" s="1270"/>
      <c r="Q9" s="1270" t="s">
        <v>92</v>
      </c>
      <c r="R9" s="1395"/>
      <c r="S9" s="1307" t="s">
        <v>84</v>
      </c>
      <c r="T9" s="1034"/>
      <c r="U9" s="1034" t="s">
        <v>92</v>
      </c>
      <c r="V9" s="1195"/>
      <c r="W9" s="288"/>
    </row>
    <row r="10" spans="1:23" s="702" customFormat="1" ht="17.1" customHeight="1">
      <c r="A10" s="197"/>
      <c r="C10" s="152"/>
      <c r="D10" s="1251"/>
      <c r="E10" s="1396"/>
      <c r="F10" s="1398"/>
      <c r="G10" s="1402"/>
      <c r="H10" s="1251"/>
      <c r="I10" s="1251"/>
      <c r="J10" s="1391"/>
      <c r="K10" s="1307"/>
      <c r="L10" s="1270"/>
      <c r="M10" s="1270"/>
      <c r="N10" s="1394"/>
      <c r="O10" s="1307"/>
      <c r="P10" s="1270"/>
      <c r="Q10" s="1270"/>
      <c r="R10" s="1395"/>
      <c r="S10" s="1307"/>
      <c r="T10" s="1036"/>
      <c r="U10" s="707"/>
      <c r="V10" s="708" t="s">
        <v>630</v>
      </c>
      <c r="W10" s="709"/>
    </row>
    <row r="11" spans="1:23" s="96" customFormat="1" ht="17.1" customHeight="1">
      <c r="A11" s="197"/>
      <c r="C11" s="152"/>
      <c r="D11" s="1252"/>
      <c r="E11" s="1397"/>
      <c r="F11" s="1399"/>
      <c r="G11" s="1252"/>
      <c r="H11" s="1252"/>
      <c r="I11" s="1252"/>
      <c r="J11" s="1392"/>
      <c r="K11" s="1252"/>
      <c r="L11" s="1252"/>
      <c r="M11" s="1252"/>
      <c r="N11" s="1395"/>
      <c r="O11" s="1252"/>
      <c r="P11" s="1035"/>
      <c r="Q11" s="707"/>
      <c r="R11" s="708" t="s">
        <v>629</v>
      </c>
      <c r="S11" s="704"/>
      <c r="T11" s="704"/>
      <c r="U11" s="704"/>
      <c r="V11" s="704"/>
      <c r="W11" s="709"/>
    </row>
    <row r="12" spans="1:23" s="96" customFormat="1" ht="17.1" customHeight="1">
      <c r="A12" s="197"/>
      <c r="C12" s="152"/>
      <c r="D12" s="1252"/>
      <c r="E12" s="1397"/>
      <c r="F12" s="1399"/>
      <c r="G12" s="1252"/>
      <c r="H12" s="1252"/>
      <c r="I12" s="1252"/>
      <c r="J12" s="1392"/>
      <c r="K12" s="1252"/>
      <c r="L12" s="707"/>
      <c r="M12" s="708"/>
      <c r="N12" s="708" t="s">
        <v>410</v>
      </c>
      <c r="O12" s="708"/>
      <c r="P12" s="708"/>
      <c r="Q12" s="708"/>
      <c r="R12" s="708"/>
      <c r="S12" s="704"/>
      <c r="T12" s="704"/>
      <c r="U12" s="704"/>
      <c r="V12" s="704"/>
      <c r="W12" s="709"/>
    </row>
    <row r="13" spans="1:23" s="96" customFormat="1" ht="17.25" customHeight="1">
      <c r="A13" s="197"/>
      <c r="C13" s="152"/>
      <c r="D13" s="1252"/>
      <c r="E13" s="1397"/>
      <c r="F13" s="1399"/>
      <c r="G13" s="1252"/>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390"/>
      <c r="E15" s="1400"/>
      <c r="F15" s="1401"/>
      <c r="G15" s="1403"/>
      <c r="H15" s="1251"/>
      <c r="I15" s="1251">
        <v>1</v>
      </c>
      <c r="J15" s="1391"/>
      <c r="K15" s="1307" t="s">
        <v>84</v>
      </c>
      <c r="L15" s="1270"/>
      <c r="M15" s="1270" t="s">
        <v>92</v>
      </c>
      <c r="N15" s="1394"/>
      <c r="O15" s="1307" t="s">
        <v>84</v>
      </c>
      <c r="P15" s="1270"/>
      <c r="Q15" s="1270" t="s">
        <v>92</v>
      </c>
      <c r="R15" s="1395"/>
      <c r="S15" s="1307" t="s">
        <v>84</v>
      </c>
      <c r="T15" s="1034"/>
      <c r="U15" s="1034" t="s">
        <v>92</v>
      </c>
      <c r="V15" s="1195"/>
      <c r="W15" s="288"/>
    </row>
    <row r="16" spans="1:23" s="705" customFormat="1" ht="16.5" customHeight="1">
      <c r="A16" s="711"/>
      <c r="B16" s="706"/>
      <c r="C16" s="710"/>
      <c r="D16" s="1390"/>
      <c r="E16" s="1400"/>
      <c r="F16" s="1401"/>
      <c r="G16" s="1403"/>
      <c r="H16" s="1251"/>
      <c r="I16" s="1251"/>
      <c r="J16" s="1391"/>
      <c r="K16" s="1307"/>
      <c r="L16" s="1270"/>
      <c r="M16" s="1270"/>
      <c r="N16" s="1394"/>
      <c r="O16" s="1307"/>
      <c r="P16" s="1270"/>
      <c r="Q16" s="1270"/>
      <c r="R16" s="1395"/>
      <c r="S16" s="1307"/>
      <c r="T16" s="1036"/>
      <c r="U16" s="707"/>
      <c r="V16" s="708" t="s">
        <v>630</v>
      </c>
      <c r="W16" s="709"/>
    </row>
    <row r="17" spans="1:23" ht="17.1" customHeight="1">
      <c r="A17" s="197"/>
      <c r="B17" s="96"/>
      <c r="C17" s="152"/>
      <c r="D17" s="1390"/>
      <c r="E17" s="1400"/>
      <c r="F17" s="1401"/>
      <c r="G17" s="1403"/>
      <c r="H17" s="1251"/>
      <c r="I17" s="1251"/>
      <c r="J17" s="1392"/>
      <c r="K17" s="1307"/>
      <c r="L17" s="1270"/>
      <c r="M17" s="1270"/>
      <c r="N17" s="1395"/>
      <c r="O17" s="1307"/>
      <c r="P17" s="1035"/>
      <c r="Q17" s="707"/>
      <c r="R17" s="708" t="s">
        <v>629</v>
      </c>
      <c r="S17" s="704"/>
      <c r="T17" s="704"/>
      <c r="U17" s="704"/>
      <c r="V17" s="704"/>
      <c r="W17" s="709"/>
    </row>
    <row r="18" spans="1:23" ht="17.1" customHeight="1">
      <c r="A18" s="197"/>
      <c r="B18" s="96"/>
      <c r="C18" s="152"/>
      <c r="D18" s="1390"/>
      <c r="E18" s="1400"/>
      <c r="F18" s="1401"/>
      <c r="G18" s="1403"/>
      <c r="H18" s="1251"/>
      <c r="I18" s="1251"/>
      <c r="J18" s="1392"/>
      <c r="K18" s="1307"/>
      <c r="L18" s="707"/>
      <c r="M18" s="708"/>
      <c r="N18" s="708" t="s">
        <v>410</v>
      </c>
      <c r="O18" s="708"/>
      <c r="P18" s="708"/>
      <c r="Q18" s="708"/>
      <c r="R18" s="708"/>
      <c r="S18" s="704"/>
      <c r="T18" s="704"/>
      <c r="U18" s="704"/>
      <c r="V18" s="704"/>
      <c r="W18" s="709"/>
    </row>
    <row r="19" spans="1:23" ht="17.1" customHeight="1">
      <c r="A19" s="197"/>
      <c r="B19" s="96"/>
      <c r="C19" s="152"/>
      <c r="D19" s="1390"/>
      <c r="E19" s="1400"/>
      <c r="F19" s="1401"/>
      <c r="G19" s="1403"/>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393" t="s">
        <v>297</v>
      </c>
      <c r="P27" s="1393"/>
      <c r="Q27" s="1393"/>
      <c r="R27" s="1332" t="s">
        <v>269</v>
      </c>
      <c r="S27" s="1332"/>
      <c r="T27" s="1332"/>
      <c r="U27" s="1292" t="s">
        <v>339</v>
      </c>
      <c r="W27" s="1404"/>
    </row>
    <row r="28" spans="15:23" ht="17.1" customHeight="1">
      <c r="O28" s="1333" t="s">
        <v>578</v>
      </c>
      <c r="P28" s="1333" t="s">
        <v>270</v>
      </c>
      <c r="Q28" s="1333"/>
      <c r="R28" s="1332"/>
      <c r="S28" s="1332"/>
      <c r="T28" s="1332"/>
      <c r="U28" s="1292"/>
      <c r="W28" s="1404"/>
    </row>
    <row r="29" spans="15:23" ht="37.5" customHeight="1">
      <c r="O29" s="1333"/>
      <c r="P29" s="98" t="s">
        <v>579</v>
      </c>
      <c r="Q29" s="98" t="s">
        <v>6</v>
      </c>
      <c r="R29" s="99" t="s">
        <v>273</v>
      </c>
      <c r="S29" s="1334" t="s">
        <v>272</v>
      </c>
      <c r="T29" s="1334"/>
      <c r="U29" s="1292"/>
      <c r="W29" s="1404"/>
    </row>
    <row r="30" spans="7:36" ht="17.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311">
        <v>1</v>
      </c>
      <c r="B31" s="795"/>
      <c r="C31" s="795"/>
      <c r="D31" s="795"/>
      <c r="E31" s="796"/>
      <c r="F31" s="797"/>
      <c r="G31" s="797"/>
      <c r="H31" s="797"/>
      <c r="I31" s="798"/>
      <c r="J31" s="793"/>
      <c r="K31" s="800"/>
      <c r="L31" s="562">
        <f>mergeValue(A31)</f>
        <v>1</v>
      </c>
      <c r="M31" s="610" t="s">
        <v>19</v>
      </c>
      <c r="N31" s="615"/>
      <c r="O31" s="1377"/>
      <c r="P31" s="1378"/>
      <c r="Q31" s="1378"/>
      <c r="R31" s="1378"/>
      <c r="S31" s="1378"/>
      <c r="T31" s="1378"/>
      <c r="U31" s="1378"/>
      <c r="V31" s="1379"/>
      <c r="W31" s="1129"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311"/>
      <c r="B32" s="1311">
        <v>1</v>
      </c>
      <c r="C32" s="795"/>
      <c r="D32" s="795"/>
      <c r="E32" s="797"/>
      <c r="F32" s="797"/>
      <c r="G32" s="797"/>
      <c r="H32" s="797"/>
      <c r="I32" s="792"/>
      <c r="J32" s="791"/>
      <c r="K32" s="794"/>
      <c r="L32" s="562" t="str">
        <f>mergeValue(A32)&amp;"."&amp;mergeValue(B32)</f>
        <v>1.1</v>
      </c>
      <c r="M32" s="516" t="s">
        <v>15</v>
      </c>
      <c r="N32" s="615"/>
      <c r="O32" s="1377"/>
      <c r="P32" s="1378"/>
      <c r="Q32" s="1378"/>
      <c r="R32" s="1378"/>
      <c r="S32" s="1378"/>
      <c r="T32" s="1378"/>
      <c r="U32" s="1378"/>
      <c r="V32" s="1379"/>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1"/>
      <c r="B33" s="1311"/>
      <c r="C33" s="1311">
        <v>1</v>
      </c>
      <c r="D33" s="795"/>
      <c r="E33" s="797"/>
      <c r="F33" s="797"/>
      <c r="G33" s="797"/>
      <c r="H33" s="797"/>
      <c r="I33" s="799"/>
      <c r="J33" s="791"/>
      <c r="K33" s="794"/>
      <c r="L33" s="562" t="str">
        <f>mergeValue(A33)&amp;"."&amp;mergeValue(B33)&amp;"."&amp;mergeValue(C33)</f>
        <v>1.1.1</v>
      </c>
      <c r="M33" s="517" t="s">
        <v>7</v>
      </c>
      <c r="N33" s="615"/>
      <c r="O33" s="1377"/>
      <c r="P33" s="1378"/>
      <c r="Q33" s="1378"/>
      <c r="R33" s="1378"/>
      <c r="S33" s="1378"/>
      <c r="T33" s="1378"/>
      <c r="U33" s="1378"/>
      <c r="V33" s="1379"/>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1"/>
      <c r="B34" s="1311"/>
      <c r="C34" s="1311"/>
      <c r="D34" s="1311">
        <v>1</v>
      </c>
      <c r="E34" s="797"/>
      <c r="F34" s="797"/>
      <c r="G34" s="797"/>
      <c r="H34" s="797"/>
      <c r="I34" s="799"/>
      <c r="J34" s="791"/>
      <c r="K34" s="794"/>
      <c r="L34" s="562" t="str">
        <f>mergeValue(A34)&amp;"."&amp;mergeValue(B34)&amp;"."&amp;mergeValue(C34)&amp;"."&amp;mergeValue(D34)</f>
        <v>1.1.1.1</v>
      </c>
      <c r="M34" s="518" t="s">
        <v>21</v>
      </c>
      <c r="N34" s="615"/>
      <c r="O34" s="1377"/>
      <c r="P34" s="1378"/>
      <c r="Q34" s="1378"/>
      <c r="R34" s="1378"/>
      <c r="S34" s="1378"/>
      <c r="T34" s="1378"/>
      <c r="U34" s="1378"/>
      <c r="V34" s="1379"/>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1"/>
      <c r="B35" s="1311"/>
      <c r="C35" s="1311"/>
      <c r="D35" s="1311"/>
      <c r="E35" s="1311">
        <v>1</v>
      </c>
      <c r="F35" s="797"/>
      <c r="G35" s="797"/>
      <c r="H35" s="795">
        <v>1</v>
      </c>
      <c r="I35" s="1311">
        <v>1</v>
      </c>
      <c r="J35" s="797"/>
      <c r="K35" s="802"/>
      <c r="L35" s="562" t="str">
        <f>mergeValue(A35)&amp;"."&amp;mergeValue(B35)&amp;"."&amp;mergeValue(C35)&amp;"."&amp;mergeValue(D35)&amp;"."&amp;mergeValue(E35)</f>
        <v>1.1.1.1.1</v>
      </c>
      <c r="M35" s="524" t="s">
        <v>8</v>
      </c>
      <c r="N35" s="615"/>
      <c r="O35" s="1314"/>
      <c r="P35" s="1315"/>
      <c r="Q35" s="1315"/>
      <c r="R35" s="1315"/>
      <c r="S35" s="1315"/>
      <c r="T35" s="1315"/>
      <c r="U35" s="1315"/>
      <c r="V35" s="131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311"/>
      <c r="B36" s="1311"/>
      <c r="C36" s="1311"/>
      <c r="D36" s="1311"/>
      <c r="E36" s="1311"/>
      <c r="F36" s="1311">
        <v>1</v>
      </c>
      <c r="G36" s="795"/>
      <c r="H36" s="795"/>
      <c r="I36" s="1311"/>
      <c r="J36" s="1311">
        <v>1</v>
      </c>
      <c r="K36" s="803"/>
      <c r="L36" s="562" t="str">
        <f>mergeValue(A36)&amp;"."&amp;mergeValue(B36)&amp;"."&amp;mergeValue(C36)&amp;"."&amp;mergeValue(D36)&amp;"."&amp;mergeValue(E36)&amp;"."&amp;mergeValue(F36)</f>
        <v>1.1.1.1.1.1</v>
      </c>
      <c r="M36" s="525" t="s">
        <v>9</v>
      </c>
      <c r="N36" s="615"/>
      <c r="O36" s="1314"/>
      <c r="P36" s="1315"/>
      <c r="Q36" s="1315"/>
      <c r="R36" s="1315"/>
      <c r="S36" s="1315"/>
      <c r="T36" s="1315"/>
      <c r="U36" s="1315"/>
      <c r="V36" s="131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1"/>
      <c r="B37" s="1311"/>
      <c r="C37" s="1311"/>
      <c r="D37" s="1311"/>
      <c r="E37" s="1311"/>
      <c r="F37" s="1311"/>
      <c r="G37" s="795">
        <v>1</v>
      </c>
      <c r="H37" s="795"/>
      <c r="I37" s="1311"/>
      <c r="J37" s="1311"/>
      <c r="K37" s="803">
        <v>1</v>
      </c>
      <c r="L37" s="562" t="str">
        <f>mergeValue(A37)&amp;"."&amp;mergeValue(B37)&amp;"."&amp;mergeValue(C37)&amp;"."&amp;mergeValue(D37)&amp;"."&amp;mergeValue(E37)&amp;"."&amp;mergeValue(F37)&amp;"."&amp;mergeValue(G37)</f>
        <v>1.1.1.1.1.1.1</v>
      </c>
      <c r="M37" s="1016"/>
      <c r="N37" s="615"/>
      <c r="O37" s="532"/>
      <c r="P37" s="532"/>
      <c r="Q37" s="1040"/>
      <c r="R37" s="1306"/>
      <c r="S37" s="1307" t="s">
        <v>83</v>
      </c>
      <c r="T37" s="1306"/>
      <c r="U37" s="1307" t="s">
        <v>83</v>
      </c>
      <c r="V37" s="532"/>
      <c r="W37" s="1281"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311"/>
      <c r="B38" s="1311"/>
      <c r="C38" s="1311"/>
      <c r="D38" s="1311"/>
      <c r="E38" s="1311"/>
      <c r="F38" s="1311"/>
      <c r="G38" s="795"/>
      <c r="H38" s="795"/>
      <c r="I38" s="1311"/>
      <c r="J38" s="1311"/>
      <c r="K38" s="803"/>
      <c r="L38" s="569"/>
      <c r="M38" s="615"/>
      <c r="N38" s="615"/>
      <c r="O38" s="532"/>
      <c r="P38" s="532"/>
      <c r="Q38" s="553" t="str">
        <f>R37&amp;"-"&amp;T37</f>
        <v>-</v>
      </c>
      <c r="R38" s="1306"/>
      <c r="S38" s="1307"/>
      <c r="T38" s="1306"/>
      <c r="U38" s="1307"/>
      <c r="V38" s="532"/>
      <c r="W38" s="1282"/>
      <c r="X38" s="554"/>
      <c r="Y38" s="558"/>
      <c r="Z38" s="558" t="str">
        <f t="shared" si="0"/>
        <v/>
      </c>
      <c r="AA38" s="558"/>
      <c r="AB38" s="558"/>
      <c r="AC38" s="558"/>
      <c r="AD38" s="554"/>
      <c r="AE38" s="554"/>
      <c r="AF38" s="554"/>
      <c r="AG38" s="554"/>
      <c r="AH38" s="554"/>
      <c r="AI38" s="554"/>
      <c r="AJ38" s="554"/>
    </row>
    <row r="39" spans="1:36" s="493" customFormat="1" ht="15" customHeight="1">
      <c r="A39" s="1311"/>
      <c r="B39" s="1311"/>
      <c r="C39" s="1311"/>
      <c r="D39" s="1311"/>
      <c r="E39" s="1311"/>
      <c r="F39" s="1311"/>
      <c r="G39" s="797"/>
      <c r="H39" s="795"/>
      <c r="I39" s="1311"/>
      <c r="J39" s="1311"/>
      <c r="K39" s="802"/>
      <c r="L39" s="508"/>
      <c r="M39" s="527" t="s">
        <v>24</v>
      </c>
      <c r="N39" s="534"/>
      <c r="O39" s="534"/>
      <c r="P39" s="534"/>
      <c r="Q39" s="534"/>
      <c r="R39" s="534"/>
      <c r="S39" s="534"/>
      <c r="T39" s="534"/>
      <c r="U39" s="534"/>
      <c r="V39" s="530"/>
      <c r="W39" s="128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1"/>
      <c r="B40" s="1311"/>
      <c r="C40" s="1311"/>
      <c r="D40" s="1311"/>
      <c r="E40" s="1311"/>
      <c r="F40" s="797"/>
      <c r="G40" s="797"/>
      <c r="H40" s="795"/>
      <c r="I40" s="131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1"/>
      <c r="B41" s="1311"/>
      <c r="C41" s="1311"/>
      <c r="D41" s="131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1"/>
      <c r="B42" s="1311"/>
      <c r="C42" s="131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1"/>
      <c r="B43" s="131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1">
        <v>1</v>
      </c>
      <c r="B49" s="813"/>
      <c r="C49" s="813"/>
      <c r="D49" s="813"/>
      <c r="E49" s="814"/>
      <c r="F49" s="815"/>
      <c r="G49" s="815"/>
      <c r="H49" s="815"/>
      <c r="I49" s="816"/>
      <c r="J49" s="811"/>
      <c r="K49" s="818"/>
      <c r="L49" s="562">
        <f>mergeValue(A49)</f>
        <v>1</v>
      </c>
      <c r="M49" s="610" t="s">
        <v>19</v>
      </c>
      <c r="N49" s="615"/>
      <c r="O49" s="1377"/>
      <c r="P49" s="1378"/>
      <c r="Q49" s="1378"/>
      <c r="R49" s="1378"/>
      <c r="S49" s="1378"/>
      <c r="T49" s="1378"/>
      <c r="U49" s="1378"/>
      <c r="V49" s="1379"/>
      <c r="W49" s="1129"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311"/>
      <c r="B50" s="1311">
        <v>1</v>
      </c>
      <c r="C50" s="813"/>
      <c r="D50" s="813"/>
      <c r="E50" s="815"/>
      <c r="F50" s="815"/>
      <c r="G50" s="815"/>
      <c r="H50" s="815"/>
      <c r="I50" s="810"/>
      <c r="J50" s="809"/>
      <c r="K50" s="812"/>
      <c r="L50" s="562" t="str">
        <f>mergeValue(A50)&amp;"."&amp;mergeValue(B50)</f>
        <v>1.1</v>
      </c>
      <c r="M50" s="516" t="s">
        <v>15</v>
      </c>
      <c r="N50" s="615"/>
      <c r="O50" s="1377"/>
      <c r="P50" s="1378"/>
      <c r="Q50" s="1378"/>
      <c r="R50" s="1378"/>
      <c r="S50" s="1378"/>
      <c r="T50" s="1378"/>
      <c r="U50" s="1378"/>
      <c r="V50" s="1379"/>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1"/>
      <c r="B51" s="1311"/>
      <c r="C51" s="1311">
        <v>1</v>
      </c>
      <c r="D51" s="813"/>
      <c r="E51" s="815"/>
      <c r="F51" s="815"/>
      <c r="G51" s="815"/>
      <c r="H51" s="815"/>
      <c r="I51" s="817"/>
      <c r="J51" s="809"/>
      <c r="K51" s="812"/>
      <c r="L51" s="562" t="str">
        <f>mergeValue(A51)&amp;"."&amp;mergeValue(B51)&amp;"."&amp;mergeValue(C51)</f>
        <v>1.1.1</v>
      </c>
      <c r="M51" s="517" t="s">
        <v>7</v>
      </c>
      <c r="N51" s="615"/>
      <c r="O51" s="1377"/>
      <c r="P51" s="1378"/>
      <c r="Q51" s="1378"/>
      <c r="R51" s="1378"/>
      <c r="S51" s="1378"/>
      <c r="T51" s="1378"/>
      <c r="U51" s="1378"/>
      <c r="V51" s="1379"/>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1"/>
      <c r="B52" s="1311"/>
      <c r="C52" s="1311"/>
      <c r="D52" s="1311">
        <v>1</v>
      </c>
      <c r="E52" s="815"/>
      <c r="F52" s="815"/>
      <c r="G52" s="815"/>
      <c r="H52" s="815"/>
      <c r="I52" s="817"/>
      <c r="J52" s="809"/>
      <c r="K52" s="812"/>
      <c r="L52" s="562" t="str">
        <f>mergeValue(A52)&amp;"."&amp;mergeValue(B52)&amp;"."&amp;mergeValue(C52)&amp;"."&amp;mergeValue(D52)</f>
        <v>1.1.1.1</v>
      </c>
      <c r="M52" s="518" t="s">
        <v>21</v>
      </c>
      <c r="N52" s="615"/>
      <c r="O52" s="1377"/>
      <c r="P52" s="1378"/>
      <c r="Q52" s="1378"/>
      <c r="R52" s="1378"/>
      <c r="S52" s="1378"/>
      <c r="T52" s="1378"/>
      <c r="U52" s="1378"/>
      <c r="V52" s="1379"/>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1"/>
      <c r="B53" s="1311"/>
      <c r="C53" s="1311"/>
      <c r="D53" s="1311"/>
      <c r="E53" s="1311">
        <v>1</v>
      </c>
      <c r="F53" s="815"/>
      <c r="G53" s="815"/>
      <c r="H53" s="813">
        <v>1</v>
      </c>
      <c r="I53" s="1311">
        <v>1</v>
      </c>
      <c r="J53" s="815"/>
      <c r="K53" s="820"/>
      <c r="L53" s="562" t="str">
        <f>mergeValue(A53)&amp;"."&amp;mergeValue(B53)&amp;"."&amp;mergeValue(C53)&amp;"."&amp;mergeValue(D53)&amp;"."&amp;mergeValue(E53)</f>
        <v>1.1.1.1.1</v>
      </c>
      <c r="M53" s="524" t="s">
        <v>8</v>
      </c>
      <c r="N53" s="615"/>
      <c r="O53" s="1314"/>
      <c r="P53" s="1315"/>
      <c r="Q53" s="1315"/>
      <c r="R53" s="1315"/>
      <c r="S53" s="1315"/>
      <c r="T53" s="1315"/>
      <c r="U53" s="1315"/>
      <c r="V53" s="131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1"/>
      <c r="B54" s="1311"/>
      <c r="C54" s="1311"/>
      <c r="D54" s="1311"/>
      <c r="E54" s="1311"/>
      <c r="F54" s="1311">
        <v>1</v>
      </c>
      <c r="G54" s="813"/>
      <c r="H54" s="813"/>
      <c r="I54" s="1311"/>
      <c r="J54" s="1311">
        <v>1</v>
      </c>
      <c r="K54" s="821"/>
      <c r="L54" s="562" t="str">
        <f>mergeValue(A54)&amp;"."&amp;mergeValue(B54)&amp;"."&amp;mergeValue(C54)&amp;"."&amp;mergeValue(D54)&amp;"."&amp;mergeValue(E54)&amp;"."&amp;mergeValue(F54)</f>
        <v>1.1.1.1.1.1</v>
      </c>
      <c r="M54" s="525" t="s">
        <v>9</v>
      </c>
      <c r="N54" s="615"/>
      <c r="O54" s="1314"/>
      <c r="P54" s="1315"/>
      <c r="Q54" s="1315"/>
      <c r="R54" s="1315"/>
      <c r="S54" s="1315"/>
      <c r="T54" s="1315"/>
      <c r="U54" s="1315"/>
      <c r="V54" s="131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1"/>
      <c r="B55" s="1311"/>
      <c r="C55" s="1311"/>
      <c r="D55" s="1311"/>
      <c r="E55" s="1311"/>
      <c r="F55" s="1311"/>
      <c r="G55" s="813">
        <v>1</v>
      </c>
      <c r="H55" s="813"/>
      <c r="I55" s="1311"/>
      <c r="J55" s="1311"/>
      <c r="K55" s="821">
        <v>1</v>
      </c>
      <c r="L55" s="562" t="str">
        <f>mergeValue(A55)&amp;"."&amp;mergeValue(B55)&amp;"."&amp;mergeValue(C55)&amp;"."&amp;mergeValue(D55)&amp;"."&amp;mergeValue(E55)&amp;"."&amp;mergeValue(F55)&amp;"."&amp;mergeValue(G55)</f>
        <v>1.1.1.1.1.1.1</v>
      </c>
      <c r="M55" s="1016"/>
      <c r="N55" s="615"/>
      <c r="O55" s="532"/>
      <c r="P55" s="532"/>
      <c r="Q55" s="1040"/>
      <c r="R55" s="1306"/>
      <c r="S55" s="1307" t="s">
        <v>83</v>
      </c>
      <c r="T55" s="1306"/>
      <c r="U55" s="1307" t="s">
        <v>83</v>
      </c>
      <c r="V55" s="532"/>
      <c r="W55" s="1281"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311"/>
      <c r="B56" s="1311"/>
      <c r="C56" s="1311"/>
      <c r="D56" s="1311"/>
      <c r="E56" s="1311"/>
      <c r="F56" s="1311"/>
      <c r="G56" s="813"/>
      <c r="H56" s="813"/>
      <c r="I56" s="1311"/>
      <c r="J56" s="1311"/>
      <c r="K56" s="821"/>
      <c r="L56" s="569"/>
      <c r="M56" s="615"/>
      <c r="N56" s="615"/>
      <c r="O56" s="532"/>
      <c r="P56" s="532"/>
      <c r="Q56" s="553" t="str">
        <f>R55&amp;"-"&amp;T55</f>
        <v>-</v>
      </c>
      <c r="R56" s="1306"/>
      <c r="S56" s="1307"/>
      <c r="T56" s="1306"/>
      <c r="U56" s="1307"/>
      <c r="V56" s="532"/>
      <c r="W56" s="1282"/>
      <c r="X56" s="554"/>
      <c r="Y56" s="558"/>
      <c r="Z56" s="558" t="str">
        <f t="shared" si="1"/>
        <v/>
      </c>
      <c r="AA56" s="558"/>
      <c r="AB56" s="558"/>
      <c r="AC56" s="558"/>
      <c r="AD56" s="554"/>
      <c r="AE56" s="554"/>
      <c r="AF56" s="554"/>
      <c r="AG56" s="554"/>
      <c r="AH56" s="554"/>
      <c r="AI56" s="554"/>
      <c r="AJ56" s="554"/>
    </row>
    <row r="57" spans="1:36" s="493" customFormat="1" ht="15" customHeight="1">
      <c r="A57" s="1311"/>
      <c r="B57" s="1311"/>
      <c r="C57" s="1311"/>
      <c r="D57" s="1311"/>
      <c r="E57" s="1311"/>
      <c r="F57" s="1311"/>
      <c r="G57" s="815"/>
      <c r="H57" s="813"/>
      <c r="I57" s="1311"/>
      <c r="J57" s="1311"/>
      <c r="K57" s="820"/>
      <c r="L57" s="508"/>
      <c r="M57" s="527" t="s">
        <v>24</v>
      </c>
      <c r="N57" s="534"/>
      <c r="O57" s="534"/>
      <c r="P57" s="534"/>
      <c r="Q57" s="534"/>
      <c r="R57" s="534"/>
      <c r="S57" s="534"/>
      <c r="T57" s="534"/>
      <c r="U57" s="534"/>
      <c r="V57" s="530"/>
      <c r="W57" s="128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1"/>
      <c r="B58" s="1311"/>
      <c r="C58" s="1311"/>
      <c r="D58" s="1311"/>
      <c r="E58" s="1311"/>
      <c r="F58" s="815"/>
      <c r="G58" s="815"/>
      <c r="H58" s="813"/>
      <c r="I58" s="131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1"/>
      <c r="B59" s="1311"/>
      <c r="C59" s="1311"/>
      <c r="D59" s="131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1"/>
      <c r="B60" s="1311"/>
      <c r="C60" s="131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1"/>
      <c r="B61" s="131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1">
        <v>1</v>
      </c>
      <c r="B67" s="831"/>
      <c r="C67" s="831"/>
      <c r="D67" s="831"/>
      <c r="E67" s="832"/>
      <c r="F67" s="833"/>
      <c r="G67" s="833"/>
      <c r="H67" s="833"/>
      <c r="I67" s="834"/>
      <c r="J67" s="829"/>
      <c r="K67" s="836"/>
      <c r="L67" s="562">
        <f>mergeValue(A67)</f>
        <v>1</v>
      </c>
      <c r="M67" s="610" t="s">
        <v>19</v>
      </c>
      <c r="N67" s="615"/>
      <c r="O67" s="1377"/>
      <c r="P67" s="1378"/>
      <c r="Q67" s="1378"/>
      <c r="R67" s="1378"/>
      <c r="S67" s="1378"/>
      <c r="T67" s="1378"/>
      <c r="U67" s="1378"/>
      <c r="V67" s="1379"/>
      <c r="W67" s="1129"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311"/>
      <c r="B68" s="1311">
        <v>1</v>
      </c>
      <c r="C68" s="831"/>
      <c r="D68" s="831"/>
      <c r="E68" s="833"/>
      <c r="F68" s="833"/>
      <c r="G68" s="833"/>
      <c r="H68" s="833"/>
      <c r="I68" s="828"/>
      <c r="J68" s="827"/>
      <c r="K68" s="830"/>
      <c r="L68" s="562" t="str">
        <f>mergeValue(A68)&amp;"."&amp;mergeValue(B68)</f>
        <v>1.1</v>
      </c>
      <c r="M68" s="516" t="s">
        <v>15</v>
      </c>
      <c r="N68" s="615"/>
      <c r="O68" s="1377"/>
      <c r="P68" s="1378"/>
      <c r="Q68" s="1378"/>
      <c r="R68" s="1378"/>
      <c r="S68" s="1378"/>
      <c r="T68" s="1378"/>
      <c r="U68" s="1378"/>
      <c r="V68" s="1379"/>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1"/>
      <c r="B69" s="1311"/>
      <c r="C69" s="1311">
        <v>1</v>
      </c>
      <c r="D69" s="831"/>
      <c r="E69" s="833"/>
      <c r="F69" s="833"/>
      <c r="G69" s="833"/>
      <c r="H69" s="833"/>
      <c r="I69" s="835"/>
      <c r="J69" s="827"/>
      <c r="K69" s="830"/>
      <c r="L69" s="562" t="str">
        <f>mergeValue(A69)&amp;"."&amp;mergeValue(B69)&amp;"."&amp;mergeValue(C69)</f>
        <v>1.1.1</v>
      </c>
      <c r="M69" s="517" t="s">
        <v>7</v>
      </c>
      <c r="N69" s="615"/>
      <c r="O69" s="1377"/>
      <c r="P69" s="1378"/>
      <c r="Q69" s="1378"/>
      <c r="R69" s="1378"/>
      <c r="S69" s="1378"/>
      <c r="T69" s="1378"/>
      <c r="U69" s="1378"/>
      <c r="V69" s="1379"/>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1"/>
      <c r="B70" s="1311"/>
      <c r="C70" s="1311"/>
      <c r="D70" s="1311">
        <v>1</v>
      </c>
      <c r="E70" s="833"/>
      <c r="F70" s="833"/>
      <c r="G70" s="833"/>
      <c r="H70" s="833"/>
      <c r="I70" s="835"/>
      <c r="J70" s="827"/>
      <c r="K70" s="830"/>
      <c r="L70" s="562" t="str">
        <f>mergeValue(A70)&amp;"."&amp;mergeValue(B70)&amp;"."&amp;mergeValue(C70)&amp;"."&amp;mergeValue(D70)</f>
        <v>1.1.1.1</v>
      </c>
      <c r="M70" s="518" t="s">
        <v>21</v>
      </c>
      <c r="N70" s="615"/>
      <c r="O70" s="1377"/>
      <c r="P70" s="1378"/>
      <c r="Q70" s="1378"/>
      <c r="R70" s="1378"/>
      <c r="S70" s="1378"/>
      <c r="T70" s="1378"/>
      <c r="U70" s="1378"/>
      <c r="V70" s="1379"/>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1"/>
      <c r="B71" s="1311"/>
      <c r="C71" s="1311"/>
      <c r="D71" s="1311"/>
      <c r="E71" s="1311">
        <v>1</v>
      </c>
      <c r="F71" s="833"/>
      <c r="G71" s="833"/>
      <c r="H71" s="831">
        <v>1</v>
      </c>
      <c r="I71" s="1311">
        <v>1</v>
      </c>
      <c r="J71" s="833"/>
      <c r="K71" s="838"/>
      <c r="L71" s="562" t="str">
        <f>mergeValue(A71)&amp;"."&amp;mergeValue(B71)&amp;"."&amp;mergeValue(C71)&amp;"."&amp;mergeValue(D71)&amp;"."&amp;mergeValue(E71)</f>
        <v>1.1.1.1.1</v>
      </c>
      <c r="M71" s="524" t="s">
        <v>8</v>
      </c>
      <c r="N71" s="615"/>
      <c r="O71" s="1314"/>
      <c r="P71" s="1315"/>
      <c r="Q71" s="1315"/>
      <c r="R71" s="1315"/>
      <c r="S71" s="1315"/>
      <c r="T71" s="1315"/>
      <c r="U71" s="1315"/>
      <c r="V71" s="131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1"/>
      <c r="B72" s="1311"/>
      <c r="C72" s="1311"/>
      <c r="D72" s="1311"/>
      <c r="E72" s="1311"/>
      <c r="F72" s="1311">
        <v>1</v>
      </c>
      <c r="G72" s="831"/>
      <c r="H72" s="831"/>
      <c r="I72" s="1311"/>
      <c r="J72" s="1311">
        <v>1</v>
      </c>
      <c r="K72" s="839"/>
      <c r="L72" s="562" t="str">
        <f>mergeValue(A72)&amp;"."&amp;mergeValue(B72)&amp;"."&amp;mergeValue(C72)&amp;"."&amp;mergeValue(D72)&amp;"."&amp;mergeValue(E72)&amp;"."&amp;mergeValue(F72)</f>
        <v>1.1.1.1.1.1</v>
      </c>
      <c r="M72" s="525" t="s">
        <v>9</v>
      </c>
      <c r="N72" s="615"/>
      <c r="O72" s="1314"/>
      <c r="P72" s="1315"/>
      <c r="Q72" s="1315"/>
      <c r="R72" s="1315"/>
      <c r="S72" s="1315"/>
      <c r="T72" s="1315"/>
      <c r="U72" s="1315"/>
      <c r="V72" s="131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1"/>
      <c r="B73" s="1311"/>
      <c r="C73" s="1311"/>
      <c r="D73" s="1311"/>
      <c r="E73" s="1311"/>
      <c r="F73" s="1311"/>
      <c r="G73" s="831">
        <v>1</v>
      </c>
      <c r="H73" s="831"/>
      <c r="I73" s="1311"/>
      <c r="J73" s="1311"/>
      <c r="K73" s="839">
        <v>1</v>
      </c>
      <c r="L73" s="562" t="str">
        <f>mergeValue(A73)&amp;"."&amp;mergeValue(B73)&amp;"."&amp;mergeValue(C73)&amp;"."&amp;mergeValue(D73)&amp;"."&amp;mergeValue(E73)&amp;"."&amp;mergeValue(F73)&amp;"."&amp;mergeValue(G73)</f>
        <v>1.1.1.1.1.1.1</v>
      </c>
      <c r="M73" s="1016"/>
      <c r="N73" s="615"/>
      <c r="O73" s="532"/>
      <c r="P73" s="532"/>
      <c r="Q73" s="1040"/>
      <c r="R73" s="1306"/>
      <c r="S73" s="1307" t="s">
        <v>83</v>
      </c>
      <c r="T73" s="1306"/>
      <c r="U73" s="1307" t="s">
        <v>83</v>
      </c>
      <c r="V73" s="532"/>
      <c r="W73" s="1281"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311"/>
      <c r="B74" s="1311"/>
      <c r="C74" s="1311"/>
      <c r="D74" s="1311"/>
      <c r="E74" s="1311"/>
      <c r="F74" s="1311"/>
      <c r="G74" s="831"/>
      <c r="H74" s="831"/>
      <c r="I74" s="1311"/>
      <c r="J74" s="1311"/>
      <c r="K74" s="839"/>
      <c r="L74" s="569"/>
      <c r="M74" s="615"/>
      <c r="N74" s="615"/>
      <c r="O74" s="532"/>
      <c r="P74" s="532"/>
      <c r="Q74" s="553" t="str">
        <f>R73&amp;"-"&amp;T73</f>
        <v>-</v>
      </c>
      <c r="R74" s="1306"/>
      <c r="S74" s="1307"/>
      <c r="T74" s="1306"/>
      <c r="U74" s="1307"/>
      <c r="V74" s="532"/>
      <c r="W74" s="1282"/>
      <c r="X74" s="554"/>
      <c r="Y74" s="558"/>
      <c r="Z74" s="558" t="str">
        <f t="shared" si="2"/>
        <v/>
      </c>
      <c r="AA74" s="558"/>
      <c r="AB74" s="558"/>
      <c r="AC74" s="558"/>
      <c r="AD74" s="554"/>
      <c r="AE74" s="554"/>
      <c r="AF74" s="554"/>
      <c r="AG74" s="554"/>
      <c r="AH74" s="554"/>
      <c r="AI74" s="554"/>
      <c r="AJ74" s="554"/>
    </row>
    <row r="75" spans="1:36" s="493" customFormat="1" ht="15" customHeight="1">
      <c r="A75" s="1311"/>
      <c r="B75" s="1311"/>
      <c r="C75" s="1311"/>
      <c r="D75" s="1311"/>
      <c r="E75" s="1311"/>
      <c r="F75" s="1311"/>
      <c r="G75" s="833"/>
      <c r="H75" s="831"/>
      <c r="I75" s="1311"/>
      <c r="J75" s="1311"/>
      <c r="K75" s="838"/>
      <c r="L75" s="508"/>
      <c r="M75" s="527" t="s">
        <v>24</v>
      </c>
      <c r="N75" s="534"/>
      <c r="O75" s="534"/>
      <c r="P75" s="534"/>
      <c r="Q75" s="534"/>
      <c r="R75" s="534"/>
      <c r="S75" s="534"/>
      <c r="T75" s="534"/>
      <c r="U75" s="534"/>
      <c r="V75" s="530"/>
      <c r="W75" s="128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1"/>
      <c r="B76" s="1311"/>
      <c r="C76" s="1311"/>
      <c r="D76" s="1311"/>
      <c r="E76" s="1311"/>
      <c r="F76" s="833"/>
      <c r="G76" s="833"/>
      <c r="H76" s="831"/>
      <c r="I76" s="131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1"/>
      <c r="B77" s="1311"/>
      <c r="C77" s="1311"/>
      <c r="D77" s="131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1"/>
      <c r="B78" s="1311"/>
      <c r="C78" s="131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1"/>
      <c r="B79" s="131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311">
        <v>1</v>
      </c>
      <c r="B85" s="867"/>
      <c r="C85" s="867"/>
      <c r="D85" s="867"/>
      <c r="E85" s="868"/>
      <c r="F85" s="869"/>
      <c r="G85" s="867"/>
      <c r="H85" s="867"/>
      <c r="I85" s="870"/>
      <c r="J85" s="865"/>
      <c r="K85" s="874">
        <v>1</v>
      </c>
      <c r="L85" s="562">
        <f>mergeValue(A85)</f>
        <v>1</v>
      </c>
      <c r="M85" s="610" t="s">
        <v>19</v>
      </c>
      <c r="N85" s="549"/>
      <c r="O85" s="1385"/>
      <c r="P85" s="1386"/>
      <c r="Q85" s="1386"/>
      <c r="R85" s="1386"/>
      <c r="S85" s="1386"/>
      <c r="T85" s="1386"/>
      <c r="U85" s="1386"/>
      <c r="V85" s="1387"/>
      <c r="W85" s="1129" t="s">
        <v>718</v>
      </c>
      <c r="X85" s="554"/>
      <c r="Y85" s="554"/>
      <c r="Z85" s="554"/>
      <c r="AA85" s="554"/>
      <c r="AB85" s="554"/>
      <c r="AC85" s="554"/>
      <c r="AD85" s="554"/>
      <c r="AE85" s="554"/>
      <c r="AF85" s="554"/>
      <c r="AG85" s="554"/>
      <c r="AH85" s="554"/>
      <c r="AI85" s="554"/>
    </row>
    <row r="86" spans="1:35" s="493" customFormat="1" ht="22.5">
      <c r="A86" s="1311"/>
      <c r="B86" s="1311">
        <v>1</v>
      </c>
      <c r="C86" s="867"/>
      <c r="D86" s="867"/>
      <c r="E86" s="869"/>
      <c r="F86" s="869"/>
      <c r="G86" s="867"/>
      <c r="H86" s="867"/>
      <c r="I86" s="864"/>
      <c r="J86" s="863"/>
      <c r="K86" s="874">
        <v>1</v>
      </c>
      <c r="L86" s="562" t="str">
        <f>mergeValue(A86)&amp;"."&amp;mergeValue(B86)</f>
        <v>1.1</v>
      </c>
      <c r="M86" s="516" t="s">
        <v>15</v>
      </c>
      <c r="N86" s="549"/>
      <c r="O86" s="1385"/>
      <c r="P86" s="1386"/>
      <c r="Q86" s="1386"/>
      <c r="R86" s="1386"/>
      <c r="S86" s="1386"/>
      <c r="T86" s="1386"/>
      <c r="U86" s="1386"/>
      <c r="V86" s="1387"/>
      <c r="W86" s="1129" t="s">
        <v>459</v>
      </c>
      <c r="X86" s="554"/>
      <c r="Y86" s="554"/>
      <c r="Z86" s="554"/>
      <c r="AA86" s="554"/>
      <c r="AB86" s="554"/>
      <c r="AC86" s="554"/>
      <c r="AD86" s="554"/>
      <c r="AE86" s="554"/>
      <c r="AF86" s="554"/>
      <c r="AG86" s="554"/>
      <c r="AH86" s="554"/>
      <c r="AI86" s="554"/>
    </row>
    <row r="87" spans="1:35" s="493" customFormat="1" ht="22.5">
      <c r="A87" s="1311"/>
      <c r="B87" s="1311"/>
      <c r="C87" s="1311">
        <v>1</v>
      </c>
      <c r="D87" s="867"/>
      <c r="E87" s="869"/>
      <c r="F87" s="869"/>
      <c r="G87" s="867"/>
      <c r="H87" s="867"/>
      <c r="I87" s="871"/>
      <c r="J87" s="863"/>
      <c r="K87" s="874">
        <v>1</v>
      </c>
      <c r="L87" s="562" t="str">
        <f>mergeValue(A87)&amp;"."&amp;mergeValue(B87)&amp;"."&amp;mergeValue(C87)</f>
        <v>1.1.1</v>
      </c>
      <c r="M87" s="517" t="s">
        <v>7</v>
      </c>
      <c r="N87" s="549"/>
      <c r="O87" s="1385"/>
      <c r="P87" s="1386"/>
      <c r="Q87" s="1386"/>
      <c r="R87" s="1386"/>
      <c r="S87" s="1386"/>
      <c r="T87" s="1386"/>
      <c r="U87" s="1386"/>
      <c r="V87" s="1387"/>
      <c r="W87" s="1129" t="s">
        <v>600</v>
      </c>
      <c r="X87" s="554"/>
      <c r="Y87" s="554"/>
      <c r="Z87" s="554"/>
      <c r="AA87" s="554"/>
      <c r="AB87" s="554"/>
      <c r="AC87" s="554"/>
      <c r="AD87" s="554"/>
      <c r="AE87" s="554"/>
      <c r="AF87" s="554"/>
      <c r="AG87" s="554"/>
      <c r="AH87" s="554"/>
      <c r="AI87" s="554"/>
    </row>
    <row r="88" spans="1:35" s="493" customFormat="1" ht="22.5">
      <c r="A88" s="1311"/>
      <c r="B88" s="1311"/>
      <c r="C88" s="1311"/>
      <c r="D88" s="1311">
        <v>1</v>
      </c>
      <c r="E88" s="869"/>
      <c r="F88" s="869"/>
      <c r="G88" s="867"/>
      <c r="H88" s="867"/>
      <c r="I88" s="1311">
        <v>1</v>
      </c>
      <c r="J88" s="863"/>
      <c r="K88" s="874">
        <v>1</v>
      </c>
      <c r="L88" s="562" t="str">
        <f>mergeValue(A88)&amp;"."&amp;mergeValue(B88)&amp;"."&amp;mergeValue(C88)&amp;"."&amp;mergeValue(D88)</f>
        <v>1.1.1.1</v>
      </c>
      <c r="M88" s="518" t="s">
        <v>21</v>
      </c>
      <c r="N88" s="549"/>
      <c r="O88" s="1385"/>
      <c r="P88" s="1386"/>
      <c r="Q88" s="1386"/>
      <c r="R88" s="1386"/>
      <c r="S88" s="1386"/>
      <c r="T88" s="1386"/>
      <c r="U88" s="1386"/>
      <c r="V88" s="1387"/>
      <c r="W88" s="1129" t="s">
        <v>601</v>
      </c>
      <c r="X88" s="554"/>
      <c r="Y88" s="554"/>
      <c r="Z88" s="554"/>
      <c r="AA88" s="554"/>
      <c r="AB88" s="554"/>
      <c r="AC88" s="554"/>
      <c r="AD88" s="554"/>
      <c r="AE88" s="554"/>
      <c r="AF88" s="554"/>
      <c r="AG88" s="554"/>
      <c r="AH88" s="554"/>
      <c r="AI88" s="554"/>
    </row>
    <row r="89" spans="1:35" s="493" customFormat="1" ht="11.25" customHeight="1" hidden="1">
      <c r="A89" s="1311"/>
      <c r="B89" s="1311"/>
      <c r="C89" s="1311"/>
      <c r="D89" s="1311"/>
      <c r="E89" s="1311">
        <v>1</v>
      </c>
      <c r="F89" s="869"/>
      <c r="G89" s="867"/>
      <c r="H89" s="867"/>
      <c r="I89" s="1311"/>
      <c r="J89" s="869"/>
      <c r="K89" s="874">
        <v>1</v>
      </c>
      <c r="L89" s="562"/>
      <c r="M89" s="524"/>
      <c r="N89" s="550"/>
      <c r="O89" s="1383"/>
      <c r="P89" s="1388"/>
      <c r="Q89" s="1388"/>
      <c r="R89" s="1388"/>
      <c r="S89" s="1388"/>
      <c r="T89" s="1388"/>
      <c r="U89" s="1388"/>
      <c r="V89" s="1389"/>
      <c r="W89" s="1090"/>
      <c r="X89" s="554"/>
      <c r="Y89" s="554"/>
      <c r="Z89" s="554"/>
      <c r="AA89" s="554"/>
      <c r="AB89" s="554"/>
      <c r="AC89" s="554"/>
      <c r="AD89" s="554"/>
      <c r="AE89" s="554"/>
      <c r="AF89" s="554"/>
      <c r="AG89" s="554"/>
      <c r="AH89" s="554"/>
      <c r="AI89" s="554"/>
    </row>
    <row r="90" spans="1:35" s="493" customFormat="1" ht="33.75">
      <c r="A90" s="1311"/>
      <c r="B90" s="1311"/>
      <c r="C90" s="1311"/>
      <c r="D90" s="1311"/>
      <c r="E90" s="1311"/>
      <c r="F90" s="1311">
        <v>1</v>
      </c>
      <c r="G90" s="867"/>
      <c r="H90" s="867"/>
      <c r="I90" s="1311"/>
      <c r="J90" s="1318"/>
      <c r="K90" s="874">
        <v>1</v>
      </c>
      <c r="L90" s="562" t="str">
        <f>mergeValue(A90)&amp;"."&amp;mergeValue(B90)&amp;"."&amp;mergeValue(C90)&amp;"."&amp;mergeValue(D90)&amp;"."&amp;mergeValue(F90)</f>
        <v>1.1.1.1.1</v>
      </c>
      <c r="M90" s="524" t="s">
        <v>9</v>
      </c>
      <c r="N90" s="550"/>
      <c r="O90" s="1314"/>
      <c r="P90" s="1315"/>
      <c r="Q90" s="1315"/>
      <c r="R90" s="1315"/>
      <c r="S90" s="1315"/>
      <c r="T90" s="1315"/>
      <c r="U90" s="1315"/>
      <c r="V90" s="1316"/>
      <c r="W90" s="1129" t="s">
        <v>720</v>
      </c>
      <c r="X90" s="554"/>
      <c r="Y90" s="558" t="str">
        <f>strCheckUnique(Z90:Z93)</f>
        <v/>
      </c>
      <c r="Z90" s="554"/>
      <c r="AA90" s="558"/>
      <c r="AB90" s="554"/>
      <c r="AC90" s="554"/>
      <c r="AD90" s="554"/>
      <c r="AE90" s="554"/>
      <c r="AF90" s="554"/>
      <c r="AG90" s="554"/>
      <c r="AH90" s="554"/>
      <c r="AI90" s="554"/>
    </row>
    <row r="91" spans="1:35" s="493" customFormat="1" ht="99" customHeight="1">
      <c r="A91" s="1311"/>
      <c r="B91" s="1311"/>
      <c r="C91" s="1311"/>
      <c r="D91" s="1311"/>
      <c r="E91" s="1311"/>
      <c r="F91" s="1311"/>
      <c r="G91" s="867">
        <v>1</v>
      </c>
      <c r="H91" s="867"/>
      <c r="I91" s="1311"/>
      <c r="J91" s="1318"/>
      <c r="K91" s="866"/>
      <c r="L91" s="562" t="str">
        <f>mergeValue(A91)&amp;"."&amp;mergeValue(B91)&amp;"."&amp;mergeValue(C91)&amp;"."&amp;mergeValue(D91)&amp;"."&amp;mergeValue(F91)&amp;"."&amp;mergeValue(G91)</f>
        <v>1.1.1.1.1.1</v>
      </c>
      <c r="M91" s="1016"/>
      <c r="N91" s="555"/>
      <c r="O91" s="532"/>
      <c r="P91" s="532"/>
      <c r="Q91" s="532"/>
      <c r="R91" s="1317"/>
      <c r="S91" s="1307" t="s">
        <v>83</v>
      </c>
      <c r="T91" s="1317"/>
      <c r="U91" s="1307" t="s">
        <v>83</v>
      </c>
      <c r="V91" s="507"/>
      <c r="W91" s="1281"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311"/>
      <c r="B92" s="1311"/>
      <c r="C92" s="1311"/>
      <c r="D92" s="1311"/>
      <c r="E92" s="1311"/>
      <c r="F92" s="1311"/>
      <c r="G92" s="867"/>
      <c r="H92" s="867"/>
      <c r="I92" s="1311"/>
      <c r="J92" s="1318"/>
      <c r="K92" s="874">
        <v>1</v>
      </c>
      <c r="L92" s="569"/>
      <c r="M92" s="615"/>
      <c r="N92" s="555"/>
      <c r="O92" s="532"/>
      <c r="P92" s="532"/>
      <c r="Q92" s="553" t="str">
        <f>R91&amp;"-"&amp;T91</f>
        <v>-</v>
      </c>
      <c r="R92" s="1317"/>
      <c r="S92" s="1307"/>
      <c r="T92" s="1317"/>
      <c r="U92" s="1307"/>
      <c r="V92" s="507"/>
      <c r="W92" s="1282"/>
      <c r="X92" s="554"/>
      <c r="Y92" s="558"/>
      <c r="Z92" s="558"/>
      <c r="AA92" s="558"/>
      <c r="AB92" s="558"/>
      <c r="AC92" s="558"/>
      <c r="AD92" s="554"/>
      <c r="AE92" s="554"/>
      <c r="AF92" s="554"/>
      <c r="AG92" s="554"/>
      <c r="AH92" s="554"/>
      <c r="AI92" s="554"/>
    </row>
    <row r="93" spans="1:35" s="492" customFormat="1" ht="15" customHeight="1">
      <c r="A93" s="1311"/>
      <c r="B93" s="1311"/>
      <c r="C93" s="1311"/>
      <c r="D93" s="1311"/>
      <c r="E93" s="1311"/>
      <c r="F93" s="1311"/>
      <c r="G93" s="867"/>
      <c r="H93" s="867"/>
      <c r="I93" s="1311"/>
      <c r="J93" s="1318"/>
      <c r="K93" s="874">
        <v>1</v>
      </c>
      <c r="L93" s="508"/>
      <c r="M93" s="526" t="s">
        <v>24</v>
      </c>
      <c r="N93" s="521"/>
      <c r="O93" s="515"/>
      <c r="P93" s="515"/>
      <c r="Q93" s="515"/>
      <c r="R93" s="542"/>
      <c r="S93" s="534"/>
      <c r="T93" s="533"/>
      <c r="U93" s="521"/>
      <c r="V93" s="530"/>
      <c r="W93" s="1283"/>
      <c r="X93" s="556"/>
      <c r="Y93" s="556"/>
      <c r="Z93" s="556"/>
      <c r="AA93" s="556"/>
      <c r="AB93" s="556"/>
      <c r="AC93" s="556"/>
      <c r="AD93" s="556"/>
      <c r="AE93" s="556"/>
      <c r="AF93" s="556"/>
      <c r="AG93" s="556"/>
      <c r="AH93" s="556"/>
      <c r="AI93" s="556"/>
    </row>
    <row r="94" spans="1:36" s="492" customFormat="1" ht="15" customHeight="1">
      <c r="A94" s="1311"/>
      <c r="B94" s="1311"/>
      <c r="C94" s="1311"/>
      <c r="D94" s="1311"/>
      <c r="E94" s="1311"/>
      <c r="F94" s="869"/>
      <c r="G94" s="869"/>
      <c r="H94" s="867"/>
      <c r="I94" s="131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311"/>
      <c r="B95" s="1311"/>
      <c r="C95" s="1311"/>
      <c r="D95" s="1311"/>
      <c r="E95" s="869"/>
      <c r="F95" s="869"/>
      <c r="G95" s="869"/>
      <c r="H95" s="867"/>
      <c r="I95" s="131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311"/>
      <c r="B96" s="1311"/>
      <c r="C96" s="131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311"/>
      <c r="B97" s="131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31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311">
        <v>1</v>
      </c>
      <c r="B103" s="1026"/>
      <c r="C103" s="1026"/>
      <c r="D103" s="1026"/>
      <c r="E103" s="1027"/>
      <c r="F103" s="1028"/>
      <c r="G103" s="1026"/>
      <c r="H103" s="1026"/>
      <c r="I103" s="1007"/>
      <c r="J103" s="1012"/>
      <c r="K103" s="1012"/>
      <c r="L103" s="562">
        <f>mergeValue(A103)</f>
        <v>1</v>
      </c>
      <c r="M103" s="610" t="s">
        <v>19</v>
      </c>
      <c r="N103" s="549"/>
      <c r="O103" s="1385"/>
      <c r="P103" s="1386"/>
      <c r="Q103" s="1386"/>
      <c r="R103" s="1386"/>
      <c r="S103" s="1386"/>
      <c r="T103" s="1386"/>
      <c r="U103" s="1386"/>
      <c r="V103" s="1386"/>
      <c r="W103" s="1386"/>
      <c r="X103" s="1386"/>
      <c r="Y103" s="1386"/>
      <c r="Z103" s="1386"/>
      <c r="AA103" s="1387"/>
      <c r="AB103" s="1129" t="s">
        <v>718</v>
      </c>
      <c r="AC103" s="554"/>
      <c r="AD103" s="554"/>
      <c r="AE103" s="554"/>
      <c r="AF103" s="554"/>
      <c r="AG103" s="554"/>
      <c r="AH103" s="554"/>
      <c r="AI103" s="554"/>
      <c r="AJ103" s="554"/>
      <c r="AK103" s="554"/>
      <c r="AL103" s="554"/>
      <c r="AM103" s="554"/>
      <c r="AN103" s="554"/>
    </row>
    <row r="104" spans="1:40" s="493" customFormat="1" ht="22.5">
      <c r="A104" s="1311"/>
      <c r="B104" s="1311">
        <v>1</v>
      </c>
      <c r="C104" s="1026"/>
      <c r="D104" s="1026"/>
      <c r="E104" s="1028"/>
      <c r="F104" s="1028"/>
      <c r="G104" s="1026"/>
      <c r="H104" s="1026"/>
      <c r="I104" s="1014"/>
      <c r="J104" s="1009"/>
      <c r="K104" s="1008"/>
      <c r="L104" s="562" t="str">
        <f>mergeValue(A104)&amp;"."&amp;mergeValue(B104)</f>
        <v>1.1</v>
      </c>
      <c r="M104" s="516" t="s">
        <v>15</v>
      </c>
      <c r="N104" s="549"/>
      <c r="O104" s="1385"/>
      <c r="P104" s="1386"/>
      <c r="Q104" s="1386"/>
      <c r="R104" s="1386"/>
      <c r="S104" s="1386"/>
      <c r="T104" s="1386"/>
      <c r="U104" s="1386"/>
      <c r="V104" s="1386"/>
      <c r="W104" s="1386"/>
      <c r="X104" s="1386"/>
      <c r="Y104" s="1386"/>
      <c r="Z104" s="1386"/>
      <c r="AA104" s="1387"/>
      <c r="AB104" s="1129" t="s">
        <v>459</v>
      </c>
      <c r="AC104" s="554"/>
      <c r="AD104" s="554"/>
      <c r="AE104" s="554"/>
      <c r="AF104" s="554"/>
      <c r="AG104" s="554"/>
      <c r="AH104" s="554"/>
      <c r="AI104" s="554"/>
      <c r="AJ104" s="554"/>
      <c r="AK104" s="554"/>
      <c r="AL104" s="554"/>
      <c r="AM104" s="554"/>
      <c r="AN104" s="554"/>
    </row>
    <row r="105" spans="1:40" s="493" customFormat="1" ht="22.5">
      <c r="A105" s="1311"/>
      <c r="B105" s="1311"/>
      <c r="C105" s="1311">
        <v>1</v>
      </c>
      <c r="D105" s="1026"/>
      <c r="E105" s="1028"/>
      <c r="F105" s="1028"/>
      <c r="G105" s="1026"/>
      <c r="H105" s="1026"/>
      <c r="I105" s="1014"/>
      <c r="J105" s="1009"/>
      <c r="K105" s="1008"/>
      <c r="L105" s="562" t="str">
        <f>mergeValue(A105)&amp;"."&amp;mergeValue(B105)&amp;"."&amp;mergeValue(C105)</f>
        <v>1.1.1</v>
      </c>
      <c r="M105" s="517" t="s">
        <v>7</v>
      </c>
      <c r="N105" s="549"/>
      <c r="O105" s="1385"/>
      <c r="P105" s="1386"/>
      <c r="Q105" s="1386"/>
      <c r="R105" s="1386"/>
      <c r="S105" s="1386"/>
      <c r="T105" s="1386"/>
      <c r="U105" s="1386"/>
      <c r="V105" s="1386"/>
      <c r="W105" s="1386"/>
      <c r="X105" s="1386"/>
      <c r="Y105" s="1386"/>
      <c r="Z105" s="1386"/>
      <c r="AA105" s="1387"/>
      <c r="AB105" s="1129" t="s">
        <v>600</v>
      </c>
      <c r="AC105" s="554"/>
      <c r="AD105" s="554"/>
      <c r="AE105" s="554"/>
      <c r="AF105" s="554"/>
      <c r="AG105" s="554"/>
      <c r="AH105" s="554"/>
      <c r="AI105" s="554"/>
      <c r="AJ105" s="554"/>
      <c r="AK105" s="554"/>
      <c r="AL105" s="554"/>
      <c r="AM105" s="554"/>
      <c r="AN105" s="554"/>
    </row>
    <row r="106" spans="1:40" s="493" customFormat="1" ht="22.5">
      <c r="A106" s="1311"/>
      <c r="B106" s="1311"/>
      <c r="C106" s="1311"/>
      <c r="D106" s="1311">
        <v>1</v>
      </c>
      <c r="E106" s="1028"/>
      <c r="F106" s="1028"/>
      <c r="G106" s="1026"/>
      <c r="H106" s="1026"/>
      <c r="I106" s="1014"/>
      <c r="J106" s="1009"/>
      <c r="K106" s="1008"/>
      <c r="L106" s="562" t="str">
        <f>mergeValue(A106)&amp;"."&amp;mergeValue(B106)&amp;"."&amp;mergeValue(C106)&amp;"."&amp;mergeValue(D106)</f>
        <v>1.1.1.1</v>
      </c>
      <c r="M106" s="518" t="s">
        <v>21</v>
      </c>
      <c r="N106" s="549"/>
      <c r="O106" s="1385"/>
      <c r="P106" s="1386"/>
      <c r="Q106" s="1386"/>
      <c r="R106" s="1386"/>
      <c r="S106" s="1386"/>
      <c r="T106" s="1386"/>
      <c r="U106" s="1386"/>
      <c r="V106" s="1386"/>
      <c r="W106" s="1386"/>
      <c r="X106" s="1386"/>
      <c r="Y106" s="1386"/>
      <c r="Z106" s="1386"/>
      <c r="AA106" s="1387"/>
      <c r="AB106" s="1129" t="s">
        <v>601</v>
      </c>
      <c r="AC106" s="554"/>
      <c r="AD106" s="554"/>
      <c r="AE106" s="554"/>
      <c r="AF106" s="554"/>
      <c r="AG106" s="554"/>
      <c r="AH106" s="554"/>
      <c r="AI106" s="554"/>
      <c r="AJ106" s="554"/>
      <c r="AK106" s="554"/>
      <c r="AL106" s="554"/>
      <c r="AM106" s="554"/>
      <c r="AN106" s="554"/>
    </row>
    <row r="107" spans="1:40" s="493" customFormat="1" ht="14.25" hidden="1">
      <c r="A107" s="1311"/>
      <c r="B107" s="1311"/>
      <c r="C107" s="1311"/>
      <c r="D107" s="1311"/>
      <c r="E107" s="1311">
        <v>1</v>
      </c>
      <c r="F107" s="1028"/>
      <c r="G107" s="1026"/>
      <c r="H107" s="1026"/>
      <c r="I107" s="1013"/>
      <c r="J107" s="1009"/>
      <c r="K107" s="1008"/>
      <c r="L107" s="562"/>
      <c r="M107" s="524"/>
      <c r="N107" s="550"/>
      <c r="O107" s="1383"/>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311"/>
      <c r="B108" s="1311"/>
      <c r="C108" s="1311"/>
      <c r="D108" s="1311"/>
      <c r="E108" s="1311"/>
      <c r="F108" s="1311">
        <v>1</v>
      </c>
      <c r="G108" s="1026"/>
      <c r="H108" s="1026"/>
      <c r="I108" s="1330"/>
      <c r="J108" s="1009"/>
      <c r="K108" s="1008"/>
      <c r="L108" s="562" t="str">
        <f>mergeValue(A108)&amp;"."&amp;mergeValue(B108)&amp;"."&amp;mergeValue(C108)&amp;"."&amp;mergeValue(D108)&amp;"."&amp;mergeValue(F108)</f>
        <v>1.1.1.1.1</v>
      </c>
      <c r="M108" s="525" t="s">
        <v>9</v>
      </c>
      <c r="N108" s="550"/>
      <c r="O108" s="1314"/>
      <c r="P108" s="1315"/>
      <c r="Q108" s="1315"/>
      <c r="R108" s="1315"/>
      <c r="S108" s="1315"/>
      <c r="T108" s="1315"/>
      <c r="U108" s="1315"/>
      <c r="V108" s="1315"/>
      <c r="W108" s="1315"/>
      <c r="X108" s="1315"/>
      <c r="Y108" s="1315"/>
      <c r="Z108" s="1315"/>
      <c r="AA108" s="131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1"/>
      <c r="B109" s="1311"/>
      <c r="C109" s="1311"/>
      <c r="D109" s="1311"/>
      <c r="E109" s="1311"/>
      <c r="F109" s="1311"/>
      <c r="G109" s="1311">
        <v>1</v>
      </c>
      <c r="H109" s="1026"/>
      <c r="I109" s="1330"/>
      <c r="J109" s="1331"/>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317"/>
      <c r="X109" s="1307" t="s">
        <v>83</v>
      </c>
      <c r="Y109" s="1317"/>
      <c r="Z109" s="1307" t="s">
        <v>83</v>
      </c>
      <c r="AA109" s="507"/>
      <c r="AB109" s="1129"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311"/>
      <c r="B110" s="1311"/>
      <c r="C110" s="1311"/>
      <c r="D110" s="1311"/>
      <c r="E110" s="1311"/>
      <c r="F110" s="1311"/>
      <c r="G110" s="1311"/>
      <c r="H110" s="1026">
        <v>1</v>
      </c>
      <c r="I110" s="1330"/>
      <c r="J110" s="1331"/>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317"/>
      <c r="X110" s="1307"/>
      <c r="Y110" s="1317"/>
      <c r="Z110" s="1307"/>
      <c r="AA110" s="637"/>
      <c r="AB110" s="1281"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1"/>
      <c r="B111" s="1311"/>
      <c r="C111" s="1311"/>
      <c r="D111" s="1311"/>
      <c r="E111" s="1311"/>
      <c r="F111" s="1311"/>
      <c r="G111" s="1311"/>
      <c r="H111" s="1026"/>
      <c r="I111" s="1330"/>
      <c r="J111" s="1331"/>
      <c r="K111" s="1015"/>
      <c r="L111" s="569"/>
      <c r="M111" s="615"/>
      <c r="N111" s="615"/>
      <c r="O111" s="532"/>
      <c r="P111" s="463"/>
      <c r="Q111" s="463"/>
      <c r="R111" s="463"/>
      <c r="S111" s="463"/>
      <c r="T111" s="463"/>
      <c r="U111" s="529"/>
      <c r="V111" s="553"/>
      <c r="W111" s="1306"/>
      <c r="X111" s="1307"/>
      <c r="Y111" s="1306"/>
      <c r="Z111" s="1307"/>
      <c r="AA111" s="507"/>
      <c r="AB111" s="1282"/>
      <c r="AC111" s="554"/>
      <c r="AD111" s="554"/>
      <c r="AE111" s="554"/>
      <c r="AF111" s="558">
        <f ca="1">OFFSET(AF111,-1,0)</f>
        <v>0</v>
      </c>
      <c r="AG111" s="554"/>
      <c r="AH111" s="554"/>
      <c r="AI111" s="554"/>
      <c r="AJ111" s="554"/>
      <c r="AK111" s="554"/>
      <c r="AL111" s="554"/>
      <c r="AM111" s="554"/>
      <c r="AN111" s="554"/>
    </row>
    <row r="112" spans="1:40" s="492" customFormat="1" ht="15" customHeight="1">
      <c r="A112" s="1311"/>
      <c r="B112" s="1311"/>
      <c r="C112" s="1311"/>
      <c r="D112" s="1311"/>
      <c r="E112" s="1311"/>
      <c r="F112" s="1311"/>
      <c r="G112" s="1311"/>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283"/>
      <c r="AC112" s="556"/>
      <c r="AD112" s="556"/>
      <c r="AE112" s="556"/>
      <c r="AF112" s="556"/>
      <c r="AG112" s="556"/>
      <c r="AH112" s="556"/>
      <c r="AI112" s="556"/>
      <c r="AJ112" s="556"/>
      <c r="AK112" s="556"/>
      <c r="AL112" s="556"/>
      <c r="AM112" s="556"/>
      <c r="AN112" s="556"/>
    </row>
    <row r="113" spans="1:40" s="492" customFormat="1" ht="15" customHeight="1">
      <c r="A113" s="1311"/>
      <c r="B113" s="1311"/>
      <c r="C113" s="1311"/>
      <c r="D113" s="1311"/>
      <c r="E113" s="1311"/>
      <c r="F113" s="1311"/>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1"/>
      <c r="B114" s="1311"/>
      <c r="C114" s="1311"/>
      <c r="D114" s="1311"/>
      <c r="E114" s="131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1"/>
      <c r="B115" s="1311"/>
      <c r="C115" s="1311"/>
      <c r="D115" s="131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1"/>
      <c r="B116" s="1311"/>
      <c r="C116" s="131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1"/>
      <c r="B117" s="131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34" s="493" customFormat="1" ht="22.5">
      <c r="A125" s="1311">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34" s="493" customFormat="1" ht="22.5">
      <c r="A126" s="1311"/>
      <c r="B126" s="1311">
        <v>1</v>
      </c>
      <c r="C126" s="888"/>
      <c r="D126" s="888"/>
      <c r="E126" s="890"/>
      <c r="F126" s="890"/>
      <c r="G126" s="890"/>
      <c r="H126" s="890"/>
      <c r="I126" s="885"/>
      <c r="J126" s="884"/>
      <c r="K126" s="887"/>
      <c r="L126" s="562" t="str">
        <f>mergeValue(A126)&amp;"."&amp;mergeValue(B126)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34" s="493" customFormat="1" ht="22.5">
      <c r="A127" s="1311"/>
      <c r="B127" s="1311"/>
      <c r="C127" s="1311">
        <v>1</v>
      </c>
      <c r="D127" s="888"/>
      <c r="E127" s="890"/>
      <c r="F127" s="890"/>
      <c r="G127" s="890"/>
      <c r="H127" s="890"/>
      <c r="I127" s="892"/>
      <c r="J127" s="884"/>
      <c r="K127" s="887"/>
      <c r="L127" s="562" t="str">
        <f>mergeValue(A127)&amp;"."&amp;mergeValue(B127)&amp;"."&amp;mergeValue(C127)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34" s="493" customFormat="1" ht="22.5">
      <c r="A128" s="1311"/>
      <c r="B128" s="1311"/>
      <c r="C128" s="1311"/>
      <c r="D128" s="1311">
        <v>1</v>
      </c>
      <c r="E128" s="890"/>
      <c r="F128" s="890"/>
      <c r="G128" s="890"/>
      <c r="H128" s="890"/>
      <c r="I128" s="892"/>
      <c r="J128" s="884"/>
      <c r="K128" s="887"/>
      <c r="L128" s="562" t="str">
        <f>mergeValue(A128)&amp;"."&amp;mergeValue(B128)&amp;"."&amp;mergeValue(C128)&amp;"."&amp;mergeValue(D128)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customHeight="1" hidden="1">
      <c r="A129" s="1311"/>
      <c r="B129" s="1311"/>
      <c r="C129" s="1311"/>
      <c r="D129" s="1311"/>
      <c r="E129" s="1311">
        <v>1</v>
      </c>
      <c r="F129" s="890"/>
      <c r="G129" s="890"/>
      <c r="H129" s="888">
        <v>1</v>
      </c>
      <c r="I129" s="131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1"/>
      <c r="B130" s="1311"/>
      <c r="C130" s="1311"/>
      <c r="D130" s="1311"/>
      <c r="E130" s="1311"/>
      <c r="F130" s="1311">
        <v>1</v>
      </c>
      <c r="G130" s="888"/>
      <c r="H130" s="888"/>
      <c r="I130" s="1311"/>
      <c r="J130" s="1311">
        <v>1</v>
      </c>
      <c r="K130" s="896"/>
      <c r="L130" s="562" t="str">
        <f>mergeValue(A130)&amp;"."&amp;mergeValue(B130)&amp;"."&amp;mergeValue(C130)&amp;"."&amp;mergeValue(D130)&amp;"."&amp;mergeValue(F130)</f>
        <v>1.1.1.1.1</v>
      </c>
      <c r="M130" s="525" t="s">
        <v>9</v>
      </c>
      <c r="N130" s="550"/>
      <c r="O130" s="1313"/>
      <c r="P130" s="1313"/>
      <c r="Q130" s="1313"/>
      <c r="R130" s="1313"/>
      <c r="S130" s="1313"/>
      <c r="T130" s="1313"/>
      <c r="U130" s="1313"/>
      <c r="V130" s="131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1"/>
      <c r="B131" s="1311"/>
      <c r="C131" s="1311"/>
      <c r="D131" s="1311"/>
      <c r="E131" s="1311"/>
      <c r="F131" s="1311"/>
      <c r="G131" s="888">
        <v>1</v>
      </c>
      <c r="H131" s="888"/>
      <c r="I131" s="1311"/>
      <c r="J131" s="1311"/>
      <c r="K131" s="896">
        <v>1</v>
      </c>
      <c r="L131" s="562" t="str">
        <f>mergeValue(A131)&amp;"."&amp;mergeValue(B131)&amp;"."&amp;mergeValue(C131)&amp;"."&amp;mergeValue(D131)&amp;"."&amp;mergeValue(F131)&amp;"."&amp;mergeValue(G131)</f>
        <v>1.1.1.1.1.1</v>
      </c>
      <c r="M131" s="1016"/>
      <c r="N131" s="555"/>
      <c r="O131" s="532"/>
      <c r="P131" s="532"/>
      <c r="Q131" s="1040"/>
      <c r="R131" s="1317"/>
      <c r="S131" s="1307" t="s">
        <v>83</v>
      </c>
      <c r="T131" s="1317"/>
      <c r="U131" s="1307" t="s">
        <v>84</v>
      </c>
      <c r="V131" s="547"/>
      <c r="W131" s="1281" t="s">
        <v>733</v>
      </c>
      <c r="X131" s="554" t="str">
        <f>strCheckDate(O132:V132)</f>
        <v/>
      </c>
      <c r="Y131" s="558"/>
      <c r="Z131" s="558" t="str">
        <f>IF(M131="","",M131)</f>
        <v/>
      </c>
      <c r="AA131" s="558"/>
      <c r="AB131" s="558"/>
      <c r="AC131" s="558"/>
      <c r="AD131" s="554"/>
      <c r="AE131" s="554"/>
      <c r="AF131" s="554"/>
      <c r="AG131" s="554"/>
      <c r="AH131" s="554"/>
    </row>
    <row r="132" spans="1:34" s="493" customFormat="1" ht="0.2" customHeight="1">
      <c r="A132" s="1311"/>
      <c r="B132" s="1311"/>
      <c r="C132" s="1311"/>
      <c r="D132" s="1311"/>
      <c r="E132" s="1311"/>
      <c r="F132" s="1311"/>
      <c r="G132" s="888"/>
      <c r="H132" s="888"/>
      <c r="I132" s="1311"/>
      <c r="J132" s="1311"/>
      <c r="K132" s="896"/>
      <c r="L132" s="569"/>
      <c r="M132" s="615"/>
      <c r="N132" s="555"/>
      <c r="O132" s="532"/>
      <c r="P132" s="532"/>
      <c r="Q132" s="553" t="str">
        <f>R131&amp;"-"&amp;T131</f>
        <v>-</v>
      </c>
      <c r="R132" s="1306"/>
      <c r="S132" s="1307"/>
      <c r="T132" s="1306"/>
      <c r="U132" s="1307"/>
      <c r="V132" s="547"/>
      <c r="W132" s="1282"/>
      <c r="X132" s="554"/>
      <c r="Y132" s="554"/>
      <c r="Z132" s="554"/>
      <c r="AA132" s="554"/>
      <c r="AB132" s="554"/>
      <c r="AC132" s="554"/>
      <c r="AD132" s="554"/>
      <c r="AE132" s="554"/>
      <c r="AF132" s="554"/>
      <c r="AG132" s="554"/>
      <c r="AH132" s="554"/>
    </row>
    <row r="133" spans="1:34" s="492" customFormat="1" ht="15" customHeight="1">
      <c r="A133" s="1311"/>
      <c r="B133" s="1311"/>
      <c r="C133" s="1311"/>
      <c r="D133" s="1311"/>
      <c r="E133" s="1311"/>
      <c r="F133" s="1311"/>
      <c r="G133" s="890"/>
      <c r="H133" s="888"/>
      <c r="I133" s="1311"/>
      <c r="J133" s="1311"/>
      <c r="K133" s="895"/>
      <c r="L133" s="508"/>
      <c r="M133" s="526" t="s">
        <v>24</v>
      </c>
      <c r="N133" s="521"/>
      <c r="O133" s="515"/>
      <c r="P133" s="515"/>
      <c r="Q133" s="515"/>
      <c r="R133" s="542"/>
      <c r="S133" s="534"/>
      <c r="T133" s="533"/>
      <c r="U133" s="521"/>
      <c r="V133" s="530"/>
      <c r="W133" s="1283"/>
      <c r="X133" s="556"/>
      <c r="Y133" s="556"/>
      <c r="Z133" s="556"/>
      <c r="AA133" s="556"/>
      <c r="AB133" s="556"/>
      <c r="AC133" s="556"/>
      <c r="AD133" s="556"/>
      <c r="AE133" s="556"/>
      <c r="AF133" s="556"/>
      <c r="AG133" s="556"/>
      <c r="AH133" s="556"/>
    </row>
    <row r="134" spans="1:34" s="492" customFormat="1" ht="15" customHeight="1">
      <c r="A134" s="1311"/>
      <c r="B134" s="1311"/>
      <c r="C134" s="1311"/>
      <c r="D134" s="1311"/>
      <c r="E134" s="1311"/>
      <c r="F134" s="890"/>
      <c r="G134" s="890"/>
      <c r="H134" s="888"/>
      <c r="I134" s="131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1"/>
      <c r="B135" s="1311"/>
      <c r="C135" s="1311"/>
      <c r="D135" s="131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1"/>
      <c r="B136" s="1311"/>
      <c r="C136" s="131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1"/>
      <c r="B137" s="131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311">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311"/>
      <c r="B144" s="1311">
        <v>1</v>
      </c>
      <c r="C144" s="906"/>
      <c r="D144" s="906"/>
      <c r="E144" s="908"/>
      <c r="F144" s="908"/>
      <c r="G144" s="908"/>
      <c r="H144" s="908"/>
      <c r="I144" s="903"/>
      <c r="J144" s="902"/>
      <c r="K144" s="905"/>
      <c r="L144" s="562" t="str">
        <f>mergeValue(A144)&amp;"."&amp;mergeValue(B144)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4" s="493" customFormat="1" ht="22.5">
      <c r="A145" s="1311"/>
      <c r="B145" s="1311"/>
      <c r="C145" s="1311">
        <v>1</v>
      </c>
      <c r="D145" s="906"/>
      <c r="E145" s="908"/>
      <c r="F145" s="908"/>
      <c r="G145" s="908"/>
      <c r="H145" s="908"/>
      <c r="I145" s="910"/>
      <c r="J145" s="902"/>
      <c r="K145" s="905"/>
      <c r="L145" s="562" t="str">
        <f>mergeValue(A145)&amp;"."&amp;mergeValue(B145)&amp;"."&amp;mergeValue(C145)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4" s="493" customFormat="1" ht="22.5">
      <c r="A146" s="1311"/>
      <c r="B146" s="1311"/>
      <c r="C146" s="1311"/>
      <c r="D146" s="1311">
        <v>1</v>
      </c>
      <c r="E146" s="908"/>
      <c r="F146" s="908"/>
      <c r="G146" s="908"/>
      <c r="H146" s="908"/>
      <c r="I146" s="910"/>
      <c r="J146" s="902"/>
      <c r="K146" s="905"/>
      <c r="L146" s="562" t="str">
        <f>mergeValue(A146)&amp;"."&amp;mergeValue(B146)&amp;"."&amp;mergeValue(C146)&amp;"."&amp;mergeValue(D146)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4" s="493" customFormat="1" ht="11.25" customHeight="1" hidden="1">
      <c r="A147" s="1311"/>
      <c r="B147" s="1311"/>
      <c r="C147" s="1311"/>
      <c r="D147" s="1311"/>
      <c r="E147" s="1311">
        <v>1</v>
      </c>
      <c r="F147" s="908"/>
      <c r="G147" s="908"/>
      <c r="H147" s="906">
        <v>1</v>
      </c>
      <c r="I147" s="131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4" s="493" customFormat="1" ht="33.75">
      <c r="A148" s="1311"/>
      <c r="B148" s="1311"/>
      <c r="C148" s="1311"/>
      <c r="D148" s="1311"/>
      <c r="E148" s="1311"/>
      <c r="F148" s="1311">
        <v>1</v>
      </c>
      <c r="G148" s="906"/>
      <c r="H148" s="906"/>
      <c r="I148" s="1311"/>
      <c r="J148" s="1311">
        <v>1</v>
      </c>
      <c r="K148" s="914"/>
      <c r="L148" s="562" t="str">
        <f>mergeValue(A148)&amp;"."&amp;mergeValue(B148)&amp;"."&amp;mergeValue(C148)&amp;"."&amp;mergeValue(D148)&amp;"."&amp;mergeValue(F148)</f>
        <v>1.1.1.1.1</v>
      </c>
      <c r="M148" s="525" t="s">
        <v>9</v>
      </c>
      <c r="N148" s="550"/>
      <c r="O148" s="1313"/>
      <c r="P148" s="1313"/>
      <c r="Q148" s="1313"/>
      <c r="R148" s="1313"/>
      <c r="S148" s="1313"/>
      <c r="T148" s="1313"/>
      <c r="U148" s="1313"/>
      <c r="V148" s="1313"/>
      <c r="W148" s="1129" t="s">
        <v>720</v>
      </c>
      <c r="X148" s="554"/>
      <c r="Y148" s="558" t="str">
        <f>strCheckUnique(Z148:Z151)</f>
        <v/>
      </c>
      <c r="Z148" s="554"/>
      <c r="AA148" s="558"/>
      <c r="AB148" s="554"/>
      <c r="AC148" s="554"/>
      <c r="AD148" s="554"/>
      <c r="AE148" s="554"/>
      <c r="AF148" s="554"/>
      <c r="AG148" s="554"/>
      <c r="AH148" s="554"/>
    </row>
    <row r="149" spans="1:34" s="493" customFormat="1" ht="99" customHeight="1">
      <c r="A149" s="1311"/>
      <c r="B149" s="1311"/>
      <c r="C149" s="1311"/>
      <c r="D149" s="1311"/>
      <c r="E149" s="1311"/>
      <c r="F149" s="1311"/>
      <c r="G149" s="906">
        <v>1</v>
      </c>
      <c r="H149" s="906"/>
      <c r="I149" s="1311"/>
      <c r="J149" s="1311"/>
      <c r="K149" s="914">
        <v>1</v>
      </c>
      <c r="L149" s="562" t="str">
        <f>mergeValue(A149)&amp;"."&amp;mergeValue(B149)&amp;"."&amp;mergeValue(C149)&amp;"."&amp;mergeValue(D149)&amp;"."&amp;mergeValue(F149)&amp;"."&amp;mergeValue(G149)</f>
        <v>1.1.1.1.1.1</v>
      </c>
      <c r="M149" s="1016"/>
      <c r="N149" s="555"/>
      <c r="O149" s="532"/>
      <c r="P149" s="532"/>
      <c r="Q149" s="1040"/>
      <c r="R149" s="1317"/>
      <c r="S149" s="1307" t="s">
        <v>83</v>
      </c>
      <c r="T149" s="1317"/>
      <c r="U149" s="1307" t="s">
        <v>84</v>
      </c>
      <c r="V149" s="547"/>
      <c r="W149" s="1281"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311"/>
      <c r="B150" s="1311"/>
      <c r="C150" s="1311"/>
      <c r="D150" s="1311"/>
      <c r="E150" s="1311"/>
      <c r="F150" s="1311"/>
      <c r="G150" s="906"/>
      <c r="H150" s="906"/>
      <c r="I150" s="1311"/>
      <c r="J150" s="1311"/>
      <c r="K150" s="914"/>
      <c r="L150" s="569"/>
      <c r="M150" s="615"/>
      <c r="N150" s="555"/>
      <c r="O150" s="532"/>
      <c r="P150" s="532"/>
      <c r="Q150" s="553" t="str">
        <f>R149&amp;"-"&amp;T149</f>
        <v>-</v>
      </c>
      <c r="R150" s="1306"/>
      <c r="S150" s="1307"/>
      <c r="T150" s="1306"/>
      <c r="U150" s="1307"/>
      <c r="V150" s="547"/>
      <c r="W150" s="1282"/>
      <c r="X150" s="554"/>
      <c r="Y150" s="554"/>
      <c r="Z150" s="554"/>
      <c r="AA150" s="554"/>
      <c r="AB150" s="554"/>
      <c r="AC150" s="554"/>
      <c r="AD150" s="554"/>
      <c r="AE150" s="554"/>
      <c r="AF150" s="554"/>
      <c r="AG150" s="554"/>
      <c r="AH150" s="554"/>
    </row>
    <row r="151" spans="1:34" s="492" customFormat="1" ht="15" customHeight="1">
      <c r="A151" s="1311"/>
      <c r="B151" s="1311"/>
      <c r="C151" s="1311"/>
      <c r="D151" s="1311"/>
      <c r="E151" s="1311"/>
      <c r="F151" s="1311"/>
      <c r="G151" s="908"/>
      <c r="H151" s="906"/>
      <c r="I151" s="1311"/>
      <c r="J151" s="1311"/>
      <c r="K151" s="913"/>
      <c r="L151" s="508"/>
      <c r="M151" s="526" t="s">
        <v>24</v>
      </c>
      <c r="N151" s="521"/>
      <c r="O151" s="515"/>
      <c r="P151" s="515"/>
      <c r="Q151" s="515"/>
      <c r="R151" s="542"/>
      <c r="S151" s="534"/>
      <c r="T151" s="533"/>
      <c r="U151" s="521"/>
      <c r="V151" s="530"/>
      <c r="W151" s="1283"/>
      <c r="X151" s="556"/>
      <c r="Y151" s="556"/>
      <c r="Z151" s="556"/>
      <c r="AA151" s="556"/>
      <c r="AB151" s="556"/>
      <c r="AC151" s="556"/>
      <c r="AD151" s="556"/>
      <c r="AE151" s="556"/>
      <c r="AF151" s="556"/>
      <c r="AG151" s="556"/>
      <c r="AH151" s="556"/>
    </row>
    <row r="152" spans="1:34" s="492" customFormat="1" ht="15" customHeight="1">
      <c r="A152" s="1311"/>
      <c r="B152" s="1311"/>
      <c r="C152" s="1311"/>
      <c r="D152" s="1311"/>
      <c r="E152" s="1311"/>
      <c r="F152" s="908"/>
      <c r="G152" s="908"/>
      <c r="H152" s="906"/>
      <c r="I152" s="131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311"/>
      <c r="B153" s="1311"/>
      <c r="C153" s="1311"/>
      <c r="D153" s="131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311"/>
      <c r="B154" s="1311"/>
      <c r="C154" s="131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311"/>
      <c r="B155" s="131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31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311">
        <v>1</v>
      </c>
      <c r="B161" s="849"/>
      <c r="C161" s="849"/>
      <c r="D161" s="849"/>
      <c r="E161" s="850"/>
      <c r="F161" s="851"/>
      <c r="G161" s="851"/>
      <c r="H161" s="851"/>
      <c r="I161" s="852"/>
      <c r="J161" s="847"/>
      <c r="K161" s="854"/>
      <c r="L161" s="562">
        <f>mergeValue(A161)</f>
        <v>1</v>
      </c>
      <c r="M161" s="610" t="s">
        <v>19</v>
      </c>
      <c r="N161" s="549"/>
      <c r="O161" s="1385"/>
      <c r="P161" s="1386"/>
      <c r="Q161" s="1386"/>
      <c r="R161" s="1386"/>
      <c r="S161" s="1386"/>
      <c r="T161" s="1386"/>
      <c r="U161" s="1386"/>
      <c r="V161" s="1387"/>
      <c r="W161" s="1129" t="s">
        <v>718</v>
      </c>
      <c r="X161" s="554"/>
      <c r="Y161" s="554"/>
      <c r="Z161" s="554"/>
      <c r="AA161" s="554"/>
      <c r="AB161" s="554"/>
      <c r="AC161" s="554"/>
      <c r="AD161" s="554"/>
      <c r="AE161" s="554"/>
      <c r="AF161" s="554"/>
      <c r="AG161" s="554"/>
    </row>
    <row r="162" spans="1:33" s="493" customFormat="1" ht="22.5">
      <c r="A162" s="1311"/>
      <c r="B162" s="1311">
        <v>1</v>
      </c>
      <c r="C162" s="849"/>
      <c r="D162" s="849"/>
      <c r="E162" s="851"/>
      <c r="F162" s="851"/>
      <c r="G162" s="851"/>
      <c r="H162" s="851"/>
      <c r="I162" s="846"/>
      <c r="J162" s="845"/>
      <c r="K162" s="848"/>
      <c r="L162" s="562" t="str">
        <f>mergeValue(A162)&amp;"."&amp;mergeValue(B162)</f>
        <v>1.1</v>
      </c>
      <c r="M162" s="516" t="s">
        <v>15</v>
      </c>
      <c r="N162" s="549"/>
      <c r="O162" s="1385"/>
      <c r="P162" s="1386"/>
      <c r="Q162" s="1386"/>
      <c r="R162" s="1386"/>
      <c r="S162" s="1386"/>
      <c r="T162" s="1386"/>
      <c r="U162" s="1386"/>
      <c r="V162" s="1387"/>
      <c r="W162" s="1129" t="s">
        <v>459</v>
      </c>
      <c r="X162" s="554"/>
      <c r="Y162" s="554"/>
      <c r="Z162" s="554"/>
      <c r="AA162" s="554"/>
      <c r="AB162" s="554"/>
      <c r="AC162" s="554"/>
      <c r="AD162" s="554"/>
      <c r="AE162" s="554"/>
      <c r="AF162" s="554"/>
      <c r="AG162" s="554"/>
    </row>
    <row r="163" spans="1:33" s="493" customFormat="1" ht="22.5">
      <c r="A163" s="1311"/>
      <c r="B163" s="1311"/>
      <c r="C163" s="1311">
        <v>1</v>
      </c>
      <c r="D163" s="849"/>
      <c r="E163" s="851"/>
      <c r="F163" s="851"/>
      <c r="G163" s="851"/>
      <c r="H163" s="851"/>
      <c r="I163" s="853"/>
      <c r="J163" s="845"/>
      <c r="K163" s="848"/>
      <c r="L163" s="562" t="str">
        <f>mergeValue(A163)&amp;"."&amp;mergeValue(B163)&amp;"."&amp;mergeValue(C163)</f>
        <v>1.1.1</v>
      </c>
      <c r="M163" s="517" t="s">
        <v>7</v>
      </c>
      <c r="N163" s="549"/>
      <c r="O163" s="1385"/>
      <c r="P163" s="1386"/>
      <c r="Q163" s="1386"/>
      <c r="R163" s="1386"/>
      <c r="S163" s="1386"/>
      <c r="T163" s="1386"/>
      <c r="U163" s="1386"/>
      <c r="V163" s="1387"/>
      <c r="W163" s="1129" t="s">
        <v>600</v>
      </c>
      <c r="X163" s="554"/>
      <c r="Y163" s="554"/>
      <c r="Z163" s="554"/>
      <c r="AA163" s="554"/>
      <c r="AB163" s="554"/>
      <c r="AC163" s="554"/>
      <c r="AD163" s="554"/>
      <c r="AE163" s="554"/>
      <c r="AF163" s="554"/>
      <c r="AG163" s="554"/>
    </row>
    <row r="164" spans="1:33" s="493" customFormat="1" ht="22.5">
      <c r="A164" s="1311"/>
      <c r="B164" s="1311"/>
      <c r="C164" s="1311"/>
      <c r="D164" s="1311">
        <v>1</v>
      </c>
      <c r="E164" s="851"/>
      <c r="F164" s="851"/>
      <c r="G164" s="851"/>
      <c r="H164" s="851"/>
      <c r="I164" s="853"/>
      <c r="J164" s="845"/>
      <c r="K164" s="848"/>
      <c r="L164" s="562" t="str">
        <f>mergeValue(A164)&amp;"."&amp;mergeValue(B164)&amp;"."&amp;mergeValue(C164)&amp;"."&amp;mergeValue(D164)</f>
        <v>1.1.1.1</v>
      </c>
      <c r="M164" s="518" t="s">
        <v>21</v>
      </c>
      <c r="N164" s="549"/>
      <c r="O164" s="1385"/>
      <c r="P164" s="1386"/>
      <c r="Q164" s="1386"/>
      <c r="R164" s="1386"/>
      <c r="S164" s="1386"/>
      <c r="T164" s="1386"/>
      <c r="U164" s="1386"/>
      <c r="V164" s="1387"/>
      <c r="W164" s="1129" t="s">
        <v>601</v>
      </c>
      <c r="X164" s="554"/>
      <c r="Y164" s="554"/>
      <c r="Z164" s="554"/>
      <c r="AA164" s="554"/>
      <c r="AB164" s="554"/>
      <c r="AC164" s="554"/>
      <c r="AD164" s="554"/>
      <c r="AE164" s="554"/>
      <c r="AF164" s="554"/>
      <c r="AG164" s="554"/>
    </row>
    <row r="165" spans="1:33" s="493" customFormat="1" ht="78.75">
      <c r="A165" s="1311"/>
      <c r="B165" s="1311"/>
      <c r="C165" s="1311"/>
      <c r="D165" s="1311"/>
      <c r="E165" s="1311">
        <v>1</v>
      </c>
      <c r="F165" s="851"/>
      <c r="G165" s="851"/>
      <c r="H165" s="849">
        <v>1</v>
      </c>
      <c r="I165" s="1311">
        <v>1</v>
      </c>
      <c r="J165" s="851"/>
      <c r="K165" s="856"/>
      <c r="L165" s="562" t="str">
        <f>mergeValue(A165)&amp;"."&amp;mergeValue(B165)&amp;"."&amp;mergeValue(C165)&amp;"."&amp;mergeValue(D165)&amp;"."&amp;mergeValue(E165)</f>
        <v>1.1.1.1.1</v>
      </c>
      <c r="M165" s="524" t="s">
        <v>8</v>
      </c>
      <c r="N165" s="550"/>
      <c r="O165" s="1314"/>
      <c r="P165" s="1315"/>
      <c r="Q165" s="1315"/>
      <c r="R165" s="1315"/>
      <c r="S165" s="1315"/>
      <c r="T165" s="1315"/>
      <c r="U165" s="1315"/>
      <c r="V165" s="1316"/>
      <c r="W165" s="1129" t="s">
        <v>719</v>
      </c>
      <c r="X165" s="554"/>
      <c r="Y165" s="554"/>
      <c r="Z165" s="554"/>
      <c r="AA165" s="554"/>
      <c r="AB165" s="554"/>
      <c r="AC165" s="554"/>
      <c r="AD165" s="554"/>
      <c r="AE165" s="554"/>
      <c r="AF165" s="554"/>
      <c r="AG165" s="554"/>
    </row>
    <row r="166" spans="1:33" s="493" customFormat="1" ht="33.75">
      <c r="A166" s="1311"/>
      <c r="B166" s="1311"/>
      <c r="C166" s="1311"/>
      <c r="D166" s="1311"/>
      <c r="E166" s="1311"/>
      <c r="F166" s="1311">
        <v>1</v>
      </c>
      <c r="G166" s="849"/>
      <c r="H166" s="849"/>
      <c r="I166" s="1311"/>
      <c r="J166" s="1311">
        <v>1</v>
      </c>
      <c r="K166" s="857"/>
      <c r="L166" s="562" t="str">
        <f>mergeValue(A166)&amp;"."&amp;mergeValue(B166)&amp;"."&amp;mergeValue(C166)&amp;"."&amp;mergeValue(D166)&amp;"."&amp;mergeValue(E166)&amp;"."&amp;mergeValue(F166)</f>
        <v>1.1.1.1.1.1</v>
      </c>
      <c r="M166" s="525" t="s">
        <v>9</v>
      </c>
      <c r="N166" s="550"/>
      <c r="O166" s="1314"/>
      <c r="P166" s="1315"/>
      <c r="Q166" s="1315"/>
      <c r="R166" s="1315"/>
      <c r="S166" s="1315"/>
      <c r="T166" s="1315"/>
      <c r="U166" s="1315"/>
      <c r="V166" s="1316"/>
      <c r="W166" s="1129"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311"/>
      <c r="B167" s="1311"/>
      <c r="C167" s="1311"/>
      <c r="D167" s="1311"/>
      <c r="E167" s="1311"/>
      <c r="F167" s="1311"/>
      <c r="G167" s="849">
        <v>1</v>
      </c>
      <c r="H167" s="849"/>
      <c r="I167" s="1311"/>
      <c r="J167" s="1311"/>
      <c r="K167" s="857">
        <v>1</v>
      </c>
      <c r="L167" s="562" t="str">
        <f>mergeValue(A167)&amp;"."&amp;mergeValue(B167)&amp;"."&amp;mergeValue(C167)&amp;"."&amp;mergeValue(D167)&amp;"."&amp;mergeValue(E167)&amp;"."&amp;mergeValue(F167)&amp;"."&amp;mergeValue(G167)</f>
        <v>1.1.1.1.1.1.1</v>
      </c>
      <c r="M167" s="1016"/>
      <c r="N167" s="555"/>
      <c r="O167" s="1025"/>
      <c r="P167" s="532"/>
      <c r="Q167" s="532"/>
      <c r="R167" s="1317"/>
      <c r="S167" s="1307" t="s">
        <v>83</v>
      </c>
      <c r="T167" s="1317"/>
      <c r="U167" s="1307" t="s">
        <v>83</v>
      </c>
      <c r="V167" s="547"/>
      <c r="W167" s="1281"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311"/>
      <c r="B168" s="1311"/>
      <c r="C168" s="1311"/>
      <c r="D168" s="1311"/>
      <c r="E168" s="1311"/>
      <c r="F168" s="1311"/>
      <c r="G168" s="849"/>
      <c r="H168" s="849"/>
      <c r="I168" s="1311"/>
      <c r="J168" s="1311"/>
      <c r="K168" s="857"/>
      <c r="L168" s="569"/>
      <c r="M168" s="615"/>
      <c r="N168" s="555"/>
      <c r="O168" s="553"/>
      <c r="P168" s="532"/>
      <c r="Q168" s="553" t="str">
        <f>R167&amp;"-"&amp;T167</f>
        <v>-</v>
      </c>
      <c r="R168" s="1306"/>
      <c r="S168" s="1307"/>
      <c r="T168" s="1306"/>
      <c r="U168" s="1307"/>
      <c r="V168" s="547"/>
      <c r="W168" s="1282"/>
      <c r="X168" s="554"/>
      <c r="Y168" s="554"/>
      <c r="Z168" s="554"/>
      <c r="AA168" s="554"/>
      <c r="AB168" s="554"/>
      <c r="AC168" s="554"/>
      <c r="AD168" s="554"/>
      <c r="AE168" s="554"/>
      <c r="AF168" s="554"/>
      <c r="AG168" s="554"/>
    </row>
    <row r="169" spans="1:33" s="492" customFormat="1" ht="15" customHeight="1">
      <c r="A169" s="1311"/>
      <c r="B169" s="1311"/>
      <c r="C169" s="1311"/>
      <c r="D169" s="1311"/>
      <c r="E169" s="1311"/>
      <c r="F169" s="1311"/>
      <c r="G169" s="851"/>
      <c r="H169" s="849"/>
      <c r="I169" s="1311"/>
      <c r="J169" s="1311"/>
      <c r="K169" s="856"/>
      <c r="L169" s="508"/>
      <c r="M169" s="527" t="s">
        <v>24</v>
      </c>
      <c r="N169" s="521"/>
      <c r="O169" s="515"/>
      <c r="P169" s="515"/>
      <c r="Q169" s="515"/>
      <c r="R169" s="542"/>
      <c r="S169" s="534"/>
      <c r="T169" s="533"/>
      <c r="U169" s="521"/>
      <c r="V169" s="530"/>
      <c r="W169" s="1283"/>
      <c r="X169" s="556"/>
      <c r="Y169" s="556"/>
      <c r="Z169" s="556"/>
      <c r="AA169" s="556"/>
      <c r="AB169" s="556"/>
      <c r="AC169" s="556"/>
      <c r="AD169" s="556"/>
      <c r="AE169" s="556"/>
      <c r="AF169" s="556"/>
      <c r="AG169" s="556"/>
    </row>
    <row r="170" spans="1:33" s="492" customFormat="1" ht="15" customHeight="1">
      <c r="A170" s="1311"/>
      <c r="B170" s="1311"/>
      <c r="C170" s="1311"/>
      <c r="D170" s="1311"/>
      <c r="E170" s="1311"/>
      <c r="F170" s="851"/>
      <c r="G170" s="851"/>
      <c r="H170" s="849"/>
      <c r="I170" s="131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1"/>
      <c r="B171" s="1311"/>
      <c r="C171" s="1311"/>
      <c r="D171" s="131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1"/>
      <c r="B172" s="1311"/>
      <c r="C172" s="131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1"/>
      <c r="B173" s="131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311">
        <v>1</v>
      </c>
      <c r="B179" s="928"/>
      <c r="C179" s="928"/>
      <c r="D179" s="928"/>
      <c r="E179" s="928"/>
      <c r="F179" s="928"/>
      <c r="G179" s="929"/>
      <c r="H179" s="929"/>
      <c r="I179" s="931"/>
      <c r="J179" s="923"/>
      <c r="K179" s="923"/>
      <c r="L179" s="688">
        <f>mergeValue(A179)</f>
        <v>1</v>
      </c>
      <c r="M179" s="610" t="s">
        <v>19</v>
      </c>
      <c r="N179" s="681"/>
      <c r="O179" s="1385"/>
      <c r="P179" s="1386"/>
      <c r="Q179" s="1386"/>
      <c r="R179" s="1386"/>
      <c r="S179" s="1386"/>
      <c r="T179" s="1386"/>
      <c r="U179" s="1386"/>
      <c r="V179" s="1386"/>
      <c r="W179" s="1387"/>
      <c r="X179" s="1097" t="s">
        <v>718</v>
      </c>
      <c r="Y179" s="683"/>
      <c r="Z179" s="683"/>
      <c r="AA179" s="683"/>
      <c r="AB179" s="683"/>
      <c r="AC179" s="683"/>
      <c r="AD179" s="683"/>
      <c r="AE179" s="683"/>
      <c r="AF179" s="683"/>
      <c r="AG179" s="683"/>
    </row>
    <row r="180" spans="1:33" s="651" customFormat="1" ht="22.5">
      <c r="A180" s="1311"/>
      <c r="B180" s="1311">
        <v>1</v>
      </c>
      <c r="C180" s="928"/>
      <c r="D180" s="928"/>
      <c r="E180" s="928"/>
      <c r="F180" s="928"/>
      <c r="G180" s="933"/>
      <c r="H180" s="930"/>
      <c r="I180" s="935"/>
      <c r="J180" s="920"/>
      <c r="K180" s="919"/>
      <c r="L180" s="688" t="str">
        <f>mergeValue(A180)&amp;"."&amp;mergeValue(B180)</f>
        <v>1.1</v>
      </c>
      <c r="M180" s="658" t="s">
        <v>15</v>
      </c>
      <c r="N180" s="681"/>
      <c r="O180" s="1385"/>
      <c r="P180" s="1386"/>
      <c r="Q180" s="1386"/>
      <c r="R180" s="1386"/>
      <c r="S180" s="1386"/>
      <c r="T180" s="1386"/>
      <c r="U180" s="1386"/>
      <c r="V180" s="1386"/>
      <c r="W180" s="1387"/>
      <c r="X180" s="1097" t="s">
        <v>459</v>
      </c>
      <c r="Y180" s="683"/>
      <c r="Z180" s="683"/>
      <c r="AA180" s="683"/>
      <c r="AB180" s="683"/>
      <c r="AC180" s="683"/>
      <c r="AD180" s="683"/>
      <c r="AE180" s="683"/>
      <c r="AF180" s="683"/>
      <c r="AG180" s="683"/>
    </row>
    <row r="181" spans="1:33" s="651" customFormat="1" ht="22.5">
      <c r="A181" s="1311"/>
      <c r="B181" s="1311"/>
      <c r="C181" s="1311">
        <v>1</v>
      </c>
      <c r="D181" s="928"/>
      <c r="E181" s="928"/>
      <c r="F181" s="928"/>
      <c r="G181" s="933"/>
      <c r="H181" s="930"/>
      <c r="I181" s="936"/>
      <c r="J181" s="920"/>
      <c r="K181" s="919"/>
      <c r="L181" s="688" t="str">
        <f>mergeValue(A181)&amp;"."&amp;mergeValue(B181)&amp;"."&amp;mergeValue(C181)</f>
        <v>1.1.1</v>
      </c>
      <c r="M181" s="659" t="s">
        <v>7</v>
      </c>
      <c r="N181" s="681"/>
      <c r="O181" s="1385"/>
      <c r="P181" s="1386"/>
      <c r="Q181" s="1386"/>
      <c r="R181" s="1386"/>
      <c r="S181" s="1386"/>
      <c r="T181" s="1386"/>
      <c r="U181" s="1386"/>
      <c r="V181" s="1386"/>
      <c r="W181" s="1387"/>
      <c r="X181" s="1097" t="s">
        <v>600</v>
      </c>
      <c r="Y181" s="683"/>
      <c r="Z181" s="683"/>
      <c r="AA181" s="683"/>
      <c r="AB181" s="683"/>
      <c r="AC181" s="683"/>
      <c r="AD181" s="683"/>
      <c r="AE181" s="683"/>
      <c r="AF181" s="683"/>
      <c r="AG181" s="683"/>
    </row>
    <row r="182" spans="1:33" s="651" customFormat="1" ht="22.5">
      <c r="A182" s="1311"/>
      <c r="B182" s="1311"/>
      <c r="C182" s="1311"/>
      <c r="D182" s="1311">
        <v>1</v>
      </c>
      <c r="E182" s="928"/>
      <c r="F182" s="928"/>
      <c r="G182" s="933"/>
      <c r="H182" s="930"/>
      <c r="I182" s="936"/>
      <c r="J182" s="934"/>
      <c r="K182" s="919"/>
      <c r="L182" s="688" t="str">
        <f>mergeValue(A182)&amp;"."&amp;mergeValue(B182)&amp;"."&amp;mergeValue(C182)&amp;"."&amp;mergeValue(D182)</f>
        <v>1.1.1.1</v>
      </c>
      <c r="M182" s="660" t="s">
        <v>21</v>
      </c>
      <c r="N182" s="681"/>
      <c r="O182" s="1385"/>
      <c r="P182" s="1386"/>
      <c r="Q182" s="1386"/>
      <c r="R182" s="1386"/>
      <c r="S182" s="1386"/>
      <c r="T182" s="1386"/>
      <c r="U182" s="1386"/>
      <c r="V182" s="1386"/>
      <c r="W182" s="1387"/>
      <c r="X182" s="968" t="s">
        <v>623</v>
      </c>
      <c r="Y182" s="683"/>
      <c r="Z182" s="683"/>
      <c r="AA182" s="683"/>
      <c r="AB182" s="683"/>
      <c r="AC182" s="683"/>
      <c r="AD182" s="683"/>
      <c r="AE182" s="683"/>
      <c r="AF182" s="683"/>
      <c r="AG182" s="683"/>
    </row>
    <row r="183" spans="1:33" s="651" customFormat="1" ht="56.25" customHeight="1">
      <c r="A183" s="1311"/>
      <c r="B183" s="1311"/>
      <c r="C183" s="1311"/>
      <c r="D183" s="1311"/>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81" t="s">
        <v>748</v>
      </c>
      <c r="Y183" s="683" t="str">
        <f>strCheckDateTwo(N183:W183)</f>
        <v/>
      </c>
      <c r="Z183" s="683"/>
      <c r="AA183" s="683"/>
      <c r="AB183" s="683"/>
      <c r="AC183" s="683"/>
      <c r="AD183" s="683"/>
      <c r="AE183" s="683"/>
      <c r="AF183" s="683"/>
      <c r="AG183" s="683"/>
    </row>
    <row r="184" spans="1:33" s="651" customFormat="1" ht="14.25" customHeight="1" hidden="1">
      <c r="A184" s="1311"/>
      <c r="B184" s="1311"/>
      <c r="C184" s="1311"/>
      <c r="D184" s="1311"/>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82"/>
      <c r="Y184" s="683"/>
      <c r="Z184" s="683"/>
      <c r="AA184" s="683"/>
      <c r="AB184" s="683"/>
      <c r="AC184" s="683"/>
      <c r="AD184" s="683"/>
      <c r="AE184" s="683"/>
      <c r="AF184" s="683"/>
      <c r="AG184" s="683"/>
    </row>
    <row r="185" spans="1:33" s="651" customFormat="1" ht="15" customHeight="1">
      <c r="A185" s="1311"/>
      <c r="B185" s="1311"/>
      <c r="C185" s="1311"/>
      <c r="D185" s="1311"/>
      <c r="E185" s="928"/>
      <c r="F185" s="928"/>
      <c r="G185" s="933"/>
      <c r="H185" s="930"/>
      <c r="I185" s="936"/>
      <c r="J185" s="934"/>
      <c r="K185" s="924"/>
      <c r="L185" s="654"/>
      <c r="M185" s="663" t="s">
        <v>5</v>
      </c>
      <c r="N185" s="661"/>
      <c r="O185" s="657"/>
      <c r="P185" s="657"/>
      <c r="Q185" s="657"/>
      <c r="R185" s="657"/>
      <c r="S185" s="673"/>
      <c r="T185" s="669"/>
      <c r="U185" s="668"/>
      <c r="V185" s="661"/>
      <c r="W185" s="661"/>
      <c r="X185" s="1283"/>
      <c r="Y185" s="683"/>
      <c r="Z185" s="683"/>
      <c r="AA185" s="683"/>
      <c r="AB185" s="683"/>
      <c r="AC185" s="683"/>
      <c r="AD185" s="683"/>
      <c r="AE185" s="683"/>
      <c r="AF185" s="683"/>
      <c r="AG185" s="683"/>
    </row>
    <row r="186" spans="1:33" s="650" customFormat="1" ht="15" customHeight="1">
      <c r="A186" s="1311"/>
      <c r="B186" s="1311"/>
      <c r="C186" s="131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311"/>
      <c r="B187" s="131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31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311">
        <v>1</v>
      </c>
      <c r="B193" s="963"/>
      <c r="C193" s="963"/>
      <c r="D193" s="963"/>
      <c r="E193" s="963"/>
      <c r="F193" s="956"/>
      <c r="G193" s="962"/>
      <c r="H193" s="962"/>
      <c r="I193" s="944"/>
      <c r="J193" s="943"/>
      <c r="K193" s="943"/>
      <c r="L193" s="688">
        <f>mergeValue(A193)</f>
        <v>1</v>
      </c>
      <c r="M193" s="610" t="s">
        <v>19</v>
      </c>
      <c r="N193" s="1411"/>
      <c r="O193" s="1412"/>
      <c r="P193" s="1412"/>
      <c r="Q193" s="1412"/>
      <c r="R193" s="1412"/>
      <c r="S193" s="1412"/>
      <c r="T193" s="1412"/>
      <c r="U193" s="1412"/>
      <c r="V193" s="1412"/>
      <c r="W193" s="1412"/>
      <c r="X193" s="1412"/>
      <c r="Y193" s="1412"/>
      <c r="Z193" s="1412"/>
      <c r="AA193" s="1412"/>
      <c r="AB193" s="1412"/>
      <c r="AC193" s="1412"/>
      <c r="AD193" s="1412"/>
      <c r="AE193" s="1412"/>
      <c r="AF193" s="1413"/>
      <c r="AG193" s="1097" t="s">
        <v>718</v>
      </c>
      <c r="AH193" s="683"/>
      <c r="AI193" s="683"/>
      <c r="AJ193" s="683"/>
      <c r="AK193" s="683"/>
      <c r="AL193" s="683"/>
      <c r="AM193" s="683"/>
      <c r="AN193" s="683"/>
      <c r="AO193" s="683"/>
      <c r="AP193" s="683"/>
      <c r="AQ193" s="683"/>
      <c r="AR193" s="683"/>
    </row>
    <row r="194" spans="1:44" s="651" customFormat="1" ht="22.5">
      <c r="A194" s="1311"/>
      <c r="B194" s="1311">
        <v>1</v>
      </c>
      <c r="C194" s="963"/>
      <c r="D194" s="963"/>
      <c r="E194" s="963"/>
      <c r="F194" s="956"/>
      <c r="G194" s="965"/>
      <c r="H194" s="966"/>
      <c r="I194" s="945"/>
      <c r="J194" s="940"/>
      <c r="K194" s="938"/>
      <c r="L194" s="688" t="str">
        <f>mergeValue(A194)&amp;"."&amp;mergeValue(B194)</f>
        <v>1.1</v>
      </c>
      <c r="M194" s="658" t="s">
        <v>15</v>
      </c>
      <c r="N194" s="1414"/>
      <c r="O194" s="1415"/>
      <c r="P194" s="1415"/>
      <c r="Q194" s="1415"/>
      <c r="R194" s="1415"/>
      <c r="S194" s="1415"/>
      <c r="T194" s="1415"/>
      <c r="U194" s="1415"/>
      <c r="V194" s="1415"/>
      <c r="W194" s="1415"/>
      <c r="X194" s="1415"/>
      <c r="Y194" s="1415"/>
      <c r="Z194" s="1415"/>
      <c r="AA194" s="1415"/>
      <c r="AB194" s="1415"/>
      <c r="AC194" s="1415"/>
      <c r="AD194" s="1415"/>
      <c r="AE194" s="1415"/>
      <c r="AF194" s="1416"/>
      <c r="AG194" s="1097" t="s">
        <v>459</v>
      </c>
      <c r="AH194" s="683"/>
      <c r="AI194" s="683"/>
      <c r="AJ194" s="683"/>
      <c r="AK194" s="683"/>
      <c r="AL194" s="683"/>
      <c r="AM194" s="683"/>
      <c r="AN194" s="683"/>
      <c r="AO194" s="683"/>
      <c r="AP194" s="683"/>
      <c r="AQ194" s="683"/>
      <c r="AR194" s="683"/>
    </row>
    <row r="195" spans="1:44" s="651" customFormat="1" ht="22.5">
      <c r="A195" s="1311"/>
      <c r="B195" s="1311"/>
      <c r="C195" s="1311">
        <v>1</v>
      </c>
      <c r="D195" s="963"/>
      <c r="E195" s="963"/>
      <c r="F195" s="956"/>
      <c r="G195" s="965"/>
      <c r="H195" s="966"/>
      <c r="I195" s="945"/>
      <c r="J195" s="940"/>
      <c r="K195" s="938"/>
      <c r="L195" s="688" t="str">
        <f>mergeValue(A195)&amp;"."&amp;mergeValue(B195)&amp;"."&amp;mergeValue(C195)</f>
        <v>1.1.1</v>
      </c>
      <c r="M195" s="659" t="s">
        <v>7</v>
      </c>
      <c r="N195" s="1414"/>
      <c r="O195" s="1415"/>
      <c r="P195" s="1415"/>
      <c r="Q195" s="1415"/>
      <c r="R195" s="1415"/>
      <c r="S195" s="1415"/>
      <c r="T195" s="1415"/>
      <c r="U195" s="1415"/>
      <c r="V195" s="1415"/>
      <c r="W195" s="1415"/>
      <c r="X195" s="1415"/>
      <c r="Y195" s="1415"/>
      <c r="Z195" s="1415"/>
      <c r="AA195" s="1415"/>
      <c r="AB195" s="1415"/>
      <c r="AC195" s="1415"/>
      <c r="AD195" s="1415"/>
      <c r="AE195" s="1415"/>
      <c r="AF195" s="1416"/>
      <c r="AG195" s="1097" t="s">
        <v>600</v>
      </c>
      <c r="AH195" s="683"/>
      <c r="AI195" s="683"/>
      <c r="AJ195" s="683"/>
      <c r="AK195" s="683"/>
      <c r="AL195" s="683"/>
      <c r="AM195" s="683"/>
      <c r="AN195" s="683"/>
      <c r="AO195" s="683"/>
      <c r="AP195" s="683"/>
      <c r="AQ195" s="683"/>
      <c r="AR195" s="683"/>
    </row>
    <row r="196" spans="1:44" s="651" customFormat="1" ht="15" customHeight="1">
      <c r="A196" s="1311"/>
      <c r="B196" s="1311"/>
      <c r="C196" s="1311"/>
      <c r="D196" s="1311">
        <v>1</v>
      </c>
      <c r="E196" s="963"/>
      <c r="F196" s="956"/>
      <c r="G196" s="965"/>
      <c r="H196" s="966"/>
      <c r="I196" s="945"/>
      <c r="J196" s="940"/>
      <c r="K196" s="938"/>
      <c r="L196" s="688" t="str">
        <f>mergeValue(A196)&amp;"."&amp;mergeValue(B196)&amp;"."&amp;mergeValue(C196)&amp;"."&amp;mergeValue(D196)</f>
        <v>1.1.1.1</v>
      </c>
      <c r="M196" s="660" t="s">
        <v>21</v>
      </c>
      <c r="N196" s="1414"/>
      <c r="O196" s="1415"/>
      <c r="P196" s="1415"/>
      <c r="Q196" s="1415"/>
      <c r="R196" s="1415"/>
      <c r="S196" s="1415"/>
      <c r="T196" s="1415"/>
      <c r="U196" s="1415"/>
      <c r="V196" s="1415"/>
      <c r="W196" s="1415"/>
      <c r="X196" s="1415"/>
      <c r="Y196" s="1415"/>
      <c r="Z196" s="1415"/>
      <c r="AA196" s="1415"/>
      <c r="AB196" s="1415"/>
      <c r="AC196" s="1415"/>
      <c r="AD196" s="1415"/>
      <c r="AE196" s="1415"/>
      <c r="AF196" s="1416"/>
      <c r="AG196" s="1097" t="s">
        <v>623</v>
      </c>
      <c r="AH196" s="683"/>
      <c r="AI196" s="683"/>
      <c r="AJ196" s="683"/>
      <c r="AK196" s="683"/>
      <c r="AL196" s="683"/>
      <c r="AM196" s="683"/>
      <c r="AN196" s="683"/>
      <c r="AO196" s="683"/>
      <c r="AP196" s="683"/>
      <c r="AQ196" s="683"/>
      <c r="AR196" s="683"/>
    </row>
    <row r="197" spans="1:44" s="651" customFormat="1" ht="17.1" customHeight="1">
      <c r="A197" s="1311"/>
      <c r="B197" s="1311"/>
      <c r="C197" s="1311"/>
      <c r="D197" s="1311"/>
      <c r="E197" s="1311">
        <v>1</v>
      </c>
      <c r="F197" s="956"/>
      <c r="G197" s="965"/>
      <c r="H197" s="966"/>
      <c r="I197" s="967"/>
      <c r="J197" s="957"/>
      <c r="K197" s="1239"/>
      <c r="L197" s="1347" t="str">
        <f>mergeValue(A197)&amp;"."&amp;mergeValue(B197)&amp;"."&amp;mergeValue(C197)&amp;"."&amp;mergeValue(D197)&amp;"."&amp;mergeValue(E197)</f>
        <v>1.1.1.1.1</v>
      </c>
      <c r="M197" s="1348"/>
      <c r="N197" s="1307" t="s">
        <v>83</v>
      </c>
      <c r="O197" s="1342"/>
      <c r="P197" s="1338">
        <v>1</v>
      </c>
      <c r="Q197" s="1384"/>
      <c r="R197" s="1307" t="s">
        <v>83</v>
      </c>
      <c r="S197" s="1342"/>
      <c r="T197" s="1338">
        <v>1</v>
      </c>
      <c r="U197" s="1384"/>
      <c r="V197" s="1307" t="s">
        <v>83</v>
      </c>
      <c r="W197" s="666"/>
      <c r="X197" s="655">
        <v>1</v>
      </c>
      <c r="Y197" s="1042"/>
      <c r="Z197" s="638"/>
      <c r="AA197" s="638"/>
      <c r="AB197" s="1317"/>
      <c r="AC197" s="1307" t="s">
        <v>83</v>
      </c>
      <c r="AD197" s="1317"/>
      <c r="AE197" s="1307" t="s">
        <v>83</v>
      </c>
      <c r="AF197" s="680"/>
      <c r="AG197" s="133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311"/>
      <c r="B198" s="1311"/>
      <c r="C198" s="1311"/>
      <c r="D198" s="1311"/>
      <c r="E198" s="1311"/>
      <c r="F198" s="956"/>
      <c r="G198" s="965"/>
      <c r="H198" s="966"/>
      <c r="I198" s="967"/>
      <c r="J198" s="957"/>
      <c r="K198" s="1239"/>
      <c r="L198" s="1347"/>
      <c r="M198" s="1348"/>
      <c r="N198" s="1307"/>
      <c r="O198" s="1342"/>
      <c r="P198" s="1338"/>
      <c r="Q198" s="1384"/>
      <c r="R198" s="1307"/>
      <c r="S198" s="1342"/>
      <c r="T198" s="1338"/>
      <c r="U198" s="1384"/>
      <c r="V198" s="1307"/>
      <c r="W198" s="689"/>
      <c r="X198" s="670"/>
      <c r="Y198" s="670"/>
      <c r="Z198" s="672"/>
      <c r="AA198" s="572" t="str">
        <f>AB197&amp;"-"&amp;AD197</f>
        <v>-</v>
      </c>
      <c r="AB198" s="1306"/>
      <c r="AC198" s="1307"/>
      <c r="AD198" s="1306"/>
      <c r="AE198" s="1307"/>
      <c r="AF198" s="639"/>
      <c r="AG198" s="1336"/>
      <c r="AH198" s="683"/>
      <c r="AI198" s="686"/>
      <c r="AJ198" s="686"/>
      <c r="AK198" s="686"/>
      <c r="AL198" s="686"/>
      <c r="AM198" s="686"/>
      <c r="AN198" s="686"/>
      <c r="AO198" s="683"/>
      <c r="AP198" s="683"/>
      <c r="AQ198" s="683"/>
      <c r="AR198" s="683"/>
    </row>
    <row r="199" spans="1:44" s="651" customFormat="1" ht="17.1" customHeight="1">
      <c r="A199" s="1311"/>
      <c r="B199" s="1311"/>
      <c r="C199" s="1311"/>
      <c r="D199" s="1311"/>
      <c r="E199" s="1311"/>
      <c r="F199" s="956"/>
      <c r="G199" s="965"/>
      <c r="H199" s="966"/>
      <c r="I199" s="967"/>
      <c r="J199" s="957"/>
      <c r="K199" s="1239"/>
      <c r="L199" s="1347"/>
      <c r="M199" s="1348"/>
      <c r="N199" s="1307"/>
      <c r="O199" s="1342"/>
      <c r="P199" s="1338"/>
      <c r="Q199" s="1384"/>
      <c r="R199" s="1307"/>
      <c r="S199" s="571"/>
      <c r="T199" s="664"/>
      <c r="U199" s="670"/>
      <c r="V199" s="671"/>
      <c r="W199" s="671"/>
      <c r="X199" s="671"/>
      <c r="Y199" s="671"/>
      <c r="Z199" s="672"/>
      <c r="AA199" s="672"/>
      <c r="AB199" s="673"/>
      <c r="AC199" s="669"/>
      <c r="AD199" s="669"/>
      <c r="AE199" s="673"/>
      <c r="AF199" s="669"/>
      <c r="AG199" s="1336"/>
      <c r="AH199" s="683"/>
      <c r="AI199" s="686"/>
      <c r="AJ199" s="686"/>
      <c r="AK199" s="686"/>
      <c r="AL199" s="686"/>
      <c r="AM199" s="686"/>
      <c r="AN199" s="686"/>
      <c r="AO199" s="683"/>
      <c r="AP199" s="683"/>
      <c r="AQ199" s="683"/>
      <c r="AR199" s="683"/>
    </row>
    <row r="200" spans="1:44" s="651" customFormat="1" ht="17.1" customHeight="1">
      <c r="A200" s="1311"/>
      <c r="B200" s="1311"/>
      <c r="C200" s="1311"/>
      <c r="D200" s="1311"/>
      <c r="E200" s="1311"/>
      <c r="F200" s="956"/>
      <c r="G200" s="965"/>
      <c r="H200" s="966"/>
      <c r="I200" s="967"/>
      <c r="J200" s="957"/>
      <c r="K200" s="1239"/>
      <c r="L200" s="1347"/>
      <c r="M200" s="1348"/>
      <c r="N200" s="1307"/>
      <c r="O200" s="674"/>
      <c r="P200" s="676"/>
      <c r="Q200" s="675"/>
      <c r="R200" s="671"/>
      <c r="S200" s="671"/>
      <c r="T200" s="671"/>
      <c r="U200" s="671"/>
      <c r="V200" s="671"/>
      <c r="W200" s="671"/>
      <c r="X200" s="671"/>
      <c r="Y200" s="671"/>
      <c r="Z200" s="672"/>
      <c r="AA200" s="672"/>
      <c r="AB200" s="673"/>
      <c r="AC200" s="669"/>
      <c r="AD200" s="669"/>
      <c r="AE200" s="673"/>
      <c r="AF200" s="669"/>
      <c r="AG200" s="1336"/>
      <c r="AH200" s="683"/>
      <c r="AI200" s="686"/>
      <c r="AJ200" s="686"/>
      <c r="AK200" s="686"/>
      <c r="AL200" s="686"/>
      <c r="AM200" s="686"/>
      <c r="AN200" s="686"/>
      <c r="AO200" s="683"/>
      <c r="AP200" s="683"/>
      <c r="AQ200" s="683"/>
      <c r="AR200" s="683"/>
    </row>
    <row r="201" spans="1:44" s="650" customFormat="1" ht="15" customHeight="1">
      <c r="A201" s="1311"/>
      <c r="B201" s="1311"/>
      <c r="C201" s="1311"/>
      <c r="D201" s="131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7"/>
      <c r="AH201" s="685"/>
      <c r="AI201" s="685"/>
      <c r="AJ201" s="687"/>
      <c r="AK201" s="687"/>
      <c r="AL201" s="687"/>
      <c r="AM201" s="687"/>
      <c r="AN201" s="687"/>
      <c r="AO201" s="685"/>
      <c r="AP201" s="685"/>
      <c r="AQ201" s="685"/>
      <c r="AR201" s="685"/>
    </row>
    <row r="202" spans="1:44" s="650" customFormat="1" ht="15" customHeight="1">
      <c r="A202" s="1311"/>
      <c r="B202" s="1311"/>
      <c r="C202" s="131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311"/>
      <c r="B203" s="131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31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313"/>
      <c r="R207" s="150"/>
      <c r="S207" s="150"/>
      <c r="T207" s="150"/>
      <c r="U207" s="131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7:30" ht="15" customHeight="1">
      <c r="G209" s="149"/>
      <c r="H209" s="150"/>
      <c r="I209" s="150"/>
      <c r="J209" s="80"/>
      <c r="K209" s="150"/>
      <c r="L209" s="150"/>
      <c r="M209" s="150"/>
      <c r="N209" s="150"/>
      <c r="O209" s="150"/>
      <c r="Q209" s="1313"/>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2" t="s">
        <v>84</v>
      </c>
      <c r="O211" s="1342"/>
      <c r="P211" s="1338">
        <v>1</v>
      </c>
      <c r="Q211" s="1383"/>
      <c r="R211" s="1307" t="s">
        <v>83</v>
      </c>
      <c r="S211" s="1409"/>
      <c r="T211" s="1380">
        <v>1</v>
      </c>
      <c r="U211" s="1314"/>
      <c r="V211" s="130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2"/>
      <c r="O212" s="1342"/>
      <c r="P212" s="1338"/>
      <c r="Q212" s="1383"/>
      <c r="R212" s="1307"/>
      <c r="S212" s="1410"/>
      <c r="T212" s="1381"/>
      <c r="U212" s="1314"/>
      <c r="V212" s="130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2"/>
      <c r="O213" s="1342"/>
      <c r="P213" s="1338"/>
      <c r="Q213" s="1383"/>
      <c r="R213" s="130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311">
        <v>1</v>
      </c>
      <c r="B220" s="831"/>
      <c r="C220" s="831"/>
      <c r="D220" s="831"/>
      <c r="E220" s="832"/>
      <c r="F220" s="833"/>
      <c r="G220" s="833"/>
      <c r="H220" s="833"/>
      <c r="I220" s="834"/>
      <c r="J220" s="829"/>
      <c r="K220" s="836"/>
      <c r="L220" s="744">
        <f>mergeValue(A220)</f>
        <v>1</v>
      </c>
      <c r="M220" s="610" t="s">
        <v>19</v>
      </c>
      <c r="N220" s="615"/>
      <c r="O220" s="1377"/>
      <c r="P220" s="1378"/>
      <c r="Q220" s="1378"/>
      <c r="R220" s="1378"/>
      <c r="S220" s="1378"/>
      <c r="T220" s="1378"/>
      <c r="U220" s="1378"/>
      <c r="V220" s="1379"/>
      <c r="W220" s="1129"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311"/>
      <c r="B221" s="1311">
        <v>1</v>
      </c>
      <c r="C221" s="831"/>
      <c r="D221" s="831"/>
      <c r="E221" s="833"/>
      <c r="F221" s="833"/>
      <c r="G221" s="833"/>
      <c r="H221" s="833"/>
      <c r="I221" s="828"/>
      <c r="J221" s="827"/>
      <c r="K221" s="830"/>
      <c r="L221" s="744" t="str">
        <f>mergeValue(A221)&amp;"."&amp;mergeValue(B221)</f>
        <v>1.1</v>
      </c>
      <c r="M221" s="658" t="s">
        <v>15</v>
      </c>
      <c r="N221" s="615"/>
      <c r="O221" s="1377"/>
      <c r="P221" s="1378"/>
      <c r="Q221" s="1378"/>
      <c r="R221" s="1378"/>
      <c r="S221" s="1378"/>
      <c r="T221" s="1378"/>
      <c r="U221" s="1378"/>
      <c r="V221" s="1379"/>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311"/>
      <c r="B222" s="1311"/>
      <c r="C222" s="1311">
        <v>1</v>
      </c>
      <c r="D222" s="831"/>
      <c r="E222" s="833"/>
      <c r="F222" s="833"/>
      <c r="G222" s="833"/>
      <c r="H222" s="833"/>
      <c r="I222" s="835"/>
      <c r="J222" s="827"/>
      <c r="K222" s="830"/>
      <c r="L222" s="744" t="str">
        <f>mergeValue(A222)&amp;"."&amp;mergeValue(B222)&amp;"."&amp;mergeValue(C222)</f>
        <v>1.1.1</v>
      </c>
      <c r="M222" s="659" t="s">
        <v>7</v>
      </c>
      <c r="N222" s="615"/>
      <c r="O222" s="1377"/>
      <c r="P222" s="1378"/>
      <c r="Q222" s="1378"/>
      <c r="R222" s="1378"/>
      <c r="S222" s="1378"/>
      <c r="T222" s="1378"/>
      <c r="U222" s="1378"/>
      <c r="V222" s="1379"/>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311"/>
      <c r="B223" s="1311"/>
      <c r="C223" s="1311"/>
      <c r="D223" s="1311">
        <v>1</v>
      </c>
      <c r="E223" s="833"/>
      <c r="F223" s="833"/>
      <c r="G223" s="833"/>
      <c r="H223" s="833"/>
      <c r="I223" s="835"/>
      <c r="J223" s="827"/>
      <c r="K223" s="830"/>
      <c r="L223" s="744" t="str">
        <f>mergeValue(A223)&amp;"."&amp;mergeValue(B223)&amp;"."&amp;mergeValue(C223)&amp;"."&amp;mergeValue(D223)</f>
        <v>1.1.1.1</v>
      </c>
      <c r="M223" s="660" t="s">
        <v>21</v>
      </c>
      <c r="N223" s="615"/>
      <c r="O223" s="1377"/>
      <c r="P223" s="1378"/>
      <c r="Q223" s="1378"/>
      <c r="R223" s="1378"/>
      <c r="S223" s="1378"/>
      <c r="T223" s="1378"/>
      <c r="U223" s="1378"/>
      <c r="V223" s="1379"/>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311"/>
      <c r="B224" s="1311"/>
      <c r="C224" s="1311"/>
      <c r="D224" s="1311"/>
      <c r="E224" s="1311">
        <v>1</v>
      </c>
      <c r="F224" s="833"/>
      <c r="G224" s="833"/>
      <c r="H224" s="831">
        <v>1</v>
      </c>
      <c r="I224" s="1311">
        <v>1</v>
      </c>
      <c r="J224" s="833"/>
      <c r="K224" s="838"/>
      <c r="L224" s="744" t="str">
        <f>mergeValue(A224)&amp;"."&amp;mergeValue(B224)&amp;"."&amp;mergeValue(C224)&amp;"."&amp;mergeValue(D224)&amp;"."&amp;mergeValue(E224)</f>
        <v>1.1.1.1.1</v>
      </c>
      <c r="M224" s="524" t="s">
        <v>8</v>
      </c>
      <c r="N224" s="615"/>
      <c r="O224" s="1314"/>
      <c r="P224" s="1315"/>
      <c r="Q224" s="1315"/>
      <c r="R224" s="1315"/>
      <c r="S224" s="1315"/>
      <c r="T224" s="1315"/>
      <c r="U224" s="1315"/>
      <c r="V224" s="131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11"/>
      <c r="B225" s="1311"/>
      <c r="C225" s="1311"/>
      <c r="D225" s="1311"/>
      <c r="E225" s="1311"/>
      <c r="F225" s="1311">
        <v>1</v>
      </c>
      <c r="G225" s="831"/>
      <c r="H225" s="831"/>
      <c r="I225" s="1311"/>
      <c r="J225" s="1311">
        <v>1</v>
      </c>
      <c r="K225" s="839"/>
      <c r="L225" s="744" t="str">
        <f>mergeValue(A225)&amp;"."&amp;mergeValue(B225)&amp;"."&amp;mergeValue(C225)&amp;"."&amp;mergeValue(D225)&amp;"."&amp;mergeValue(E225)&amp;"."&amp;mergeValue(F225)</f>
        <v>1.1.1.1.1.1</v>
      </c>
      <c r="M225" s="525" t="s">
        <v>9</v>
      </c>
      <c r="N225" s="615"/>
      <c r="O225" s="1314"/>
      <c r="P225" s="1315"/>
      <c r="Q225" s="1315"/>
      <c r="R225" s="1315"/>
      <c r="S225" s="1315"/>
      <c r="T225" s="1315"/>
      <c r="U225" s="1315"/>
      <c r="V225" s="131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11"/>
      <c r="B226" s="1311"/>
      <c r="C226" s="1311"/>
      <c r="D226" s="1311"/>
      <c r="E226" s="1311"/>
      <c r="F226" s="1311"/>
      <c r="G226" s="831">
        <v>1</v>
      </c>
      <c r="H226" s="831"/>
      <c r="I226" s="1311"/>
      <c r="J226" s="1311"/>
      <c r="K226" s="839">
        <v>1</v>
      </c>
      <c r="L226" s="744" t="str">
        <f>mergeValue(A226)&amp;"."&amp;mergeValue(B226)&amp;"."&amp;mergeValue(C226)&amp;"."&amp;mergeValue(D226)&amp;"."&amp;mergeValue(E226)&amp;"."&amp;mergeValue(F226)&amp;"."&amp;mergeValue(G226)</f>
        <v>1.1.1.1.1.1.1</v>
      </c>
      <c r="M226" s="1016"/>
      <c r="N226" s="615"/>
      <c r="O226" s="726"/>
      <c r="P226" s="726"/>
      <c r="Q226" s="726"/>
      <c r="R226" s="1306"/>
      <c r="S226" s="1307" t="s">
        <v>83</v>
      </c>
      <c r="T226" s="1306"/>
      <c r="U226" s="1307" t="s">
        <v>83</v>
      </c>
      <c r="V226" s="726"/>
      <c r="W226" s="1281"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311"/>
      <c r="B227" s="1311"/>
      <c r="C227" s="1311"/>
      <c r="D227" s="1311"/>
      <c r="E227" s="1311"/>
      <c r="F227" s="1311"/>
      <c r="G227" s="831"/>
      <c r="H227" s="831"/>
      <c r="I227" s="1311"/>
      <c r="J227" s="1311"/>
      <c r="K227" s="839"/>
      <c r="L227" s="752"/>
      <c r="M227" s="615"/>
      <c r="N227" s="615"/>
      <c r="O227" s="726"/>
      <c r="P227" s="726"/>
      <c r="Q227" s="732" t="str">
        <f>R226&amp;"-"&amp;T226</f>
        <v>-</v>
      </c>
      <c r="R227" s="1306"/>
      <c r="S227" s="1307"/>
      <c r="T227" s="1306"/>
      <c r="U227" s="1307"/>
      <c r="V227" s="726"/>
      <c r="W227" s="1282"/>
      <c r="X227" s="759"/>
      <c r="Y227" s="777"/>
      <c r="Z227" s="777" t="str">
        <f t="shared" si="3"/>
        <v/>
      </c>
      <c r="AA227" s="777"/>
      <c r="AB227" s="777"/>
      <c r="AC227" s="777"/>
      <c r="AD227" s="759"/>
      <c r="AE227" s="759"/>
      <c r="AF227" s="759"/>
      <c r="AG227" s="759"/>
      <c r="AH227" s="759"/>
      <c r="AI227" s="759"/>
      <c r="AJ227" s="759"/>
    </row>
    <row r="228" spans="1:36" s="751" customFormat="1" ht="15" customHeight="1">
      <c r="A228" s="1311"/>
      <c r="B228" s="1311"/>
      <c r="C228" s="1311"/>
      <c r="D228" s="1311"/>
      <c r="E228" s="1311"/>
      <c r="F228" s="1311"/>
      <c r="G228" s="833"/>
      <c r="H228" s="831"/>
      <c r="I228" s="1311"/>
      <c r="J228" s="1311"/>
      <c r="K228" s="838"/>
      <c r="L228" s="654"/>
      <c r="M228" s="527" t="s">
        <v>24</v>
      </c>
      <c r="N228" s="728"/>
      <c r="O228" s="728"/>
      <c r="P228" s="728"/>
      <c r="Q228" s="728"/>
      <c r="R228" s="728"/>
      <c r="S228" s="728"/>
      <c r="T228" s="728"/>
      <c r="U228" s="728"/>
      <c r="V228" s="725"/>
      <c r="W228" s="128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11"/>
      <c r="B229" s="1311"/>
      <c r="C229" s="1311"/>
      <c r="D229" s="1311"/>
      <c r="E229" s="1311"/>
      <c r="F229" s="833"/>
      <c r="G229" s="833"/>
      <c r="H229" s="831"/>
      <c r="I229" s="131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11"/>
      <c r="B230" s="1311"/>
      <c r="C230" s="1311"/>
      <c r="D230" s="131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11"/>
      <c r="B231" s="1311"/>
      <c r="C231" s="131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11"/>
      <c r="B232" s="131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1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64" s="938" customFormat="1" ht="22.5">
      <c r="A238" s="1311">
        <v>1</v>
      </c>
      <c r="B238" s="963"/>
      <c r="C238" s="963"/>
      <c r="D238" s="963"/>
      <c r="E238" s="929"/>
      <c r="F238" s="974"/>
      <c r="G238" s="974"/>
      <c r="H238" s="974"/>
      <c r="I238" s="931"/>
      <c r="J238" s="927"/>
      <c r="K238" s="911"/>
      <c r="L238" s="978">
        <f>mergeValue(A238)</f>
        <v>1</v>
      </c>
      <c r="M238" s="610" t="s">
        <v>19</v>
      </c>
      <c r="N238" s="615"/>
      <c r="O238" s="1377"/>
      <c r="P238" s="1378"/>
      <c r="Q238" s="1378"/>
      <c r="R238" s="1378"/>
      <c r="S238" s="1378"/>
      <c r="T238" s="1378"/>
      <c r="U238" s="1378"/>
      <c r="V238" s="1378"/>
      <c r="W238" s="1378"/>
      <c r="X238" s="1378"/>
      <c r="Y238" s="1378"/>
      <c r="Z238" s="1378"/>
      <c r="AA238" s="1378"/>
      <c r="AB238" s="1378"/>
      <c r="AC238" s="1378"/>
      <c r="AD238" s="1378"/>
      <c r="AE238" s="1378"/>
      <c r="AF238" s="1378"/>
      <c r="AG238" s="1378"/>
      <c r="AH238" s="1378"/>
      <c r="AI238" s="1378"/>
      <c r="AJ238" s="1378"/>
      <c r="AK238" s="1378"/>
      <c r="AL238" s="1378"/>
      <c r="AM238" s="1378"/>
      <c r="AN238" s="1378"/>
      <c r="AO238" s="1378"/>
      <c r="AP238" s="1378"/>
      <c r="AQ238" s="1378"/>
      <c r="AR238" s="1378"/>
      <c r="AS238" s="1378"/>
      <c r="AT238" s="1378"/>
      <c r="AU238" s="1378"/>
      <c r="AV238" s="1378"/>
      <c r="AW238" s="1378"/>
      <c r="AX238" s="1379"/>
      <c r="AY238" s="1129" t="s">
        <v>718</v>
      </c>
      <c r="AZ238" s="956"/>
      <c r="BA238" s="777"/>
      <c r="BB238" s="777" t="str">
        <f t="shared" si="4" ref="BB238:BB251">IF(M238="","",M238)</f>
        <v>Наименование тарифа</v>
      </c>
      <c r="BC238" s="777"/>
      <c r="BD238" s="777"/>
      <c r="BE238" s="777"/>
      <c r="BF238" s="956"/>
      <c r="BG238" s="956"/>
      <c r="BH238" s="956"/>
      <c r="BI238" s="956"/>
      <c r="BJ238" s="956"/>
      <c r="BK238" s="956"/>
      <c r="BL238" s="956"/>
    </row>
    <row r="239" spans="1:64" s="938" customFormat="1" ht="22.5">
      <c r="A239" s="1311"/>
      <c r="B239" s="1311">
        <v>1</v>
      </c>
      <c r="C239" s="963"/>
      <c r="D239" s="963"/>
      <c r="E239" s="974"/>
      <c r="F239" s="974"/>
      <c r="G239" s="974"/>
      <c r="H239" s="974"/>
      <c r="I239" s="969"/>
      <c r="J239" s="902"/>
      <c r="K239" s="905"/>
      <c r="L239" s="978" t="str">
        <f>mergeValue(A239)&amp;"."&amp;mergeValue(B239)</f>
        <v>1.1</v>
      </c>
      <c r="M239" s="658" t="s">
        <v>15</v>
      </c>
      <c r="N239" s="615"/>
      <c r="O239" s="1377"/>
      <c r="P239" s="1378"/>
      <c r="Q239" s="1378"/>
      <c r="R239" s="1378"/>
      <c r="S239" s="1378"/>
      <c r="T239" s="1378"/>
      <c r="U239" s="1378"/>
      <c r="V239" s="1378"/>
      <c r="W239" s="1378"/>
      <c r="X239" s="1378"/>
      <c r="Y239" s="1378"/>
      <c r="Z239" s="1378"/>
      <c r="AA239" s="1378"/>
      <c r="AB239" s="1378"/>
      <c r="AC239" s="1378"/>
      <c r="AD239" s="1378"/>
      <c r="AE239" s="1378"/>
      <c r="AF239" s="1378"/>
      <c r="AG239" s="1378"/>
      <c r="AH239" s="1378"/>
      <c r="AI239" s="1378"/>
      <c r="AJ239" s="1378"/>
      <c r="AK239" s="1378"/>
      <c r="AL239" s="1378"/>
      <c r="AM239" s="1378"/>
      <c r="AN239" s="1378"/>
      <c r="AO239" s="1378"/>
      <c r="AP239" s="1378"/>
      <c r="AQ239" s="1378"/>
      <c r="AR239" s="1378"/>
      <c r="AS239" s="1378"/>
      <c r="AT239" s="1378"/>
      <c r="AU239" s="1378"/>
      <c r="AV239" s="1378"/>
      <c r="AW239" s="1378"/>
      <c r="AX239" s="1379"/>
      <c r="AY239" s="1129" t="s">
        <v>459</v>
      </c>
      <c r="AZ239" s="956"/>
      <c r="BA239" s="777"/>
      <c r="BB239" s="777" t="str">
        <f t="shared" si="4"/>
        <v>Территория действия тарифа</v>
      </c>
      <c r="BC239" s="777"/>
      <c r="BD239" s="777"/>
      <c r="BE239" s="777"/>
      <c r="BF239" s="956"/>
      <c r="BG239" s="956"/>
      <c r="BH239" s="956"/>
      <c r="BI239" s="956"/>
      <c r="BJ239" s="956"/>
      <c r="BK239" s="956"/>
      <c r="BL239" s="956"/>
    </row>
    <row r="240" spans="1:64" s="938" customFormat="1" ht="22.5">
      <c r="A240" s="1311"/>
      <c r="B240" s="1311"/>
      <c r="C240" s="1311">
        <v>1</v>
      </c>
      <c r="D240" s="963"/>
      <c r="E240" s="974"/>
      <c r="F240" s="974"/>
      <c r="G240" s="974"/>
      <c r="H240" s="974"/>
      <c r="I240" s="910"/>
      <c r="J240" s="902"/>
      <c r="K240" s="905"/>
      <c r="L240" s="978" t="str">
        <f>mergeValue(A240)&amp;"."&amp;mergeValue(B240)&amp;"."&amp;mergeValue(C240)</f>
        <v>1.1.1</v>
      </c>
      <c r="M240" s="659" t="s">
        <v>7</v>
      </c>
      <c r="N240" s="615"/>
      <c r="O240" s="1377"/>
      <c r="P240" s="1378"/>
      <c r="Q240" s="1378"/>
      <c r="R240" s="1378"/>
      <c r="S240" s="1378"/>
      <c r="T240" s="1378"/>
      <c r="U240" s="1378"/>
      <c r="V240" s="1378"/>
      <c r="W240" s="1378"/>
      <c r="X240" s="1378"/>
      <c r="Y240" s="1378"/>
      <c r="Z240" s="1378"/>
      <c r="AA240" s="1378"/>
      <c r="AB240" s="1378"/>
      <c r="AC240" s="1378"/>
      <c r="AD240" s="1378"/>
      <c r="AE240" s="1378"/>
      <c r="AF240" s="1378"/>
      <c r="AG240" s="1378"/>
      <c r="AH240" s="1378"/>
      <c r="AI240" s="1378"/>
      <c r="AJ240" s="1378"/>
      <c r="AK240" s="1378"/>
      <c r="AL240" s="1378"/>
      <c r="AM240" s="1378"/>
      <c r="AN240" s="1378"/>
      <c r="AO240" s="1378"/>
      <c r="AP240" s="1378"/>
      <c r="AQ240" s="1378"/>
      <c r="AR240" s="1378"/>
      <c r="AS240" s="1378"/>
      <c r="AT240" s="1378"/>
      <c r="AU240" s="1378"/>
      <c r="AV240" s="1378"/>
      <c r="AW240" s="1378"/>
      <c r="AX240" s="1379"/>
      <c r="AY240" s="1129" t="s">
        <v>600</v>
      </c>
      <c r="AZ240" s="956"/>
      <c r="BA240" s="777"/>
      <c r="BB240" s="777" t="str">
        <f t="shared" si="4"/>
        <v xml:space="preserve">Наименование системы теплоснабжения </v>
      </c>
      <c r="BC240" s="777"/>
      <c r="BD240" s="777"/>
      <c r="BE240" s="777"/>
      <c r="BF240" s="956"/>
      <c r="BG240" s="956"/>
      <c r="BH240" s="956"/>
      <c r="BI240" s="956"/>
      <c r="BJ240" s="956"/>
      <c r="BK240" s="956"/>
      <c r="BL240" s="956"/>
    </row>
    <row r="241" spans="1:64" s="938" customFormat="1" ht="22.5">
      <c r="A241" s="1311"/>
      <c r="B241" s="1311"/>
      <c r="C241" s="1311"/>
      <c r="D241" s="1311">
        <v>1</v>
      </c>
      <c r="E241" s="974"/>
      <c r="F241" s="974"/>
      <c r="G241" s="974"/>
      <c r="H241" s="974"/>
      <c r="I241" s="910"/>
      <c r="J241" s="902"/>
      <c r="K241" s="905"/>
      <c r="L241" s="978" t="str">
        <f>mergeValue(A241)&amp;"."&amp;mergeValue(B241)&amp;"."&amp;mergeValue(C241)&amp;"."&amp;mergeValue(D241)</f>
        <v>1.1.1.1</v>
      </c>
      <c r="M241" s="660" t="s">
        <v>21</v>
      </c>
      <c r="N241" s="615"/>
      <c r="O241" s="1377"/>
      <c r="P241" s="1378"/>
      <c r="Q241" s="1378"/>
      <c r="R241" s="1378"/>
      <c r="S241" s="1378"/>
      <c r="T241" s="1378"/>
      <c r="U241" s="1378"/>
      <c r="V241" s="1378"/>
      <c r="W241" s="1378"/>
      <c r="X241" s="1378"/>
      <c r="Y241" s="1378"/>
      <c r="Z241" s="1378"/>
      <c r="AA241" s="1378"/>
      <c r="AB241" s="1378"/>
      <c r="AC241" s="1378"/>
      <c r="AD241" s="1378"/>
      <c r="AE241" s="1378"/>
      <c r="AF241" s="1378"/>
      <c r="AG241" s="1378"/>
      <c r="AH241" s="1378"/>
      <c r="AI241" s="1378"/>
      <c r="AJ241" s="1378"/>
      <c r="AK241" s="1378"/>
      <c r="AL241" s="1378"/>
      <c r="AM241" s="1378"/>
      <c r="AN241" s="1378"/>
      <c r="AO241" s="1378"/>
      <c r="AP241" s="1378"/>
      <c r="AQ241" s="1378"/>
      <c r="AR241" s="1378"/>
      <c r="AS241" s="1378"/>
      <c r="AT241" s="1378"/>
      <c r="AU241" s="1378"/>
      <c r="AV241" s="1378"/>
      <c r="AW241" s="1378"/>
      <c r="AX241" s="1379"/>
      <c r="AY241" s="1129" t="s">
        <v>601</v>
      </c>
      <c r="AZ241" s="956"/>
      <c r="BA241" s="777"/>
      <c r="BB241" s="777" t="str">
        <f t="shared" si="4"/>
        <v xml:space="preserve">Источник тепловой энергии  </v>
      </c>
      <c r="BC241" s="777"/>
      <c r="BD241" s="777"/>
      <c r="BE241" s="777"/>
      <c r="BF241" s="956"/>
      <c r="BG241" s="956"/>
      <c r="BH241" s="956"/>
      <c r="BI241" s="956"/>
      <c r="BJ241" s="956"/>
      <c r="BK241" s="956"/>
      <c r="BL241" s="956"/>
    </row>
    <row r="242" spans="1:64" s="938" customFormat="1" ht="78.75">
      <c r="A242" s="1311"/>
      <c r="B242" s="1311"/>
      <c r="C242" s="1311"/>
      <c r="D242" s="1311"/>
      <c r="E242" s="1311">
        <v>1</v>
      </c>
      <c r="F242" s="974"/>
      <c r="G242" s="974"/>
      <c r="H242" s="963">
        <v>1</v>
      </c>
      <c r="I242" s="1311">
        <v>1</v>
      </c>
      <c r="J242" s="974"/>
      <c r="K242" s="913"/>
      <c r="L242" s="978" t="str">
        <f>mergeValue(A242)&amp;"."&amp;mergeValue(B242)&amp;"."&amp;mergeValue(C242)&amp;"."&amp;mergeValue(D242)&amp;"."&amp;mergeValue(E242)</f>
        <v>1.1.1.1.1</v>
      </c>
      <c r="M242" s="524" t="s">
        <v>8</v>
      </c>
      <c r="N242" s="615"/>
      <c r="O242" s="1314"/>
      <c r="P242" s="1315"/>
      <c r="Q242" s="1315"/>
      <c r="R242" s="1315"/>
      <c r="S242" s="1315"/>
      <c r="T242" s="1315"/>
      <c r="U242" s="1315"/>
      <c r="V242" s="1315"/>
      <c r="W242" s="1315"/>
      <c r="X242" s="1315"/>
      <c r="Y242" s="1315"/>
      <c r="Z242" s="1315"/>
      <c r="AA242" s="1315"/>
      <c r="AB242" s="1315"/>
      <c r="AC242" s="1315"/>
      <c r="AD242" s="1315"/>
      <c r="AE242" s="1315"/>
      <c r="AF242" s="1315"/>
      <c r="AG242" s="1315"/>
      <c r="AH242" s="1315"/>
      <c r="AI242" s="1315"/>
      <c r="AJ242" s="1315"/>
      <c r="AK242" s="1315"/>
      <c r="AL242" s="1315"/>
      <c r="AM242" s="1315"/>
      <c r="AN242" s="1315"/>
      <c r="AO242" s="1315"/>
      <c r="AP242" s="1315"/>
      <c r="AQ242" s="1315"/>
      <c r="AR242" s="1315"/>
      <c r="AS242" s="1315"/>
      <c r="AT242" s="1315"/>
      <c r="AU242" s="1315"/>
      <c r="AV242" s="1315"/>
      <c r="AW242" s="1315"/>
      <c r="AX242" s="1316"/>
      <c r="AY242" s="1129" t="s">
        <v>719</v>
      </c>
      <c r="AZ242" s="956"/>
      <c r="BA242" s="777"/>
      <c r="BB242" s="777" t="str">
        <f t="shared" si="4"/>
        <v>Схема подключения теплопотребляющей установки к коллектору источника тепловой энергии</v>
      </c>
      <c r="BC242" s="777"/>
      <c r="BD242" s="777"/>
      <c r="BE242" s="777"/>
      <c r="BF242" s="956"/>
      <c r="BG242" s="956"/>
      <c r="BH242" s="956"/>
      <c r="BI242" s="956"/>
      <c r="BJ242" s="956"/>
      <c r="BK242" s="956"/>
      <c r="BL242" s="956"/>
    </row>
    <row r="243" spans="1:64" s="938" customFormat="1" ht="33.75">
      <c r="A243" s="1311"/>
      <c r="B243" s="1311"/>
      <c r="C243" s="1311"/>
      <c r="D243" s="1311"/>
      <c r="E243" s="1311"/>
      <c r="F243" s="1311">
        <v>1</v>
      </c>
      <c r="G243" s="963"/>
      <c r="H243" s="963"/>
      <c r="I243" s="1311"/>
      <c r="J243" s="1311">
        <v>1</v>
      </c>
      <c r="K243" s="914"/>
      <c r="L243" s="978" t="str">
        <f>mergeValue(A243)&amp;"."&amp;mergeValue(B243)&amp;"."&amp;mergeValue(C243)&amp;"."&amp;mergeValue(D243)&amp;"."&amp;mergeValue(E243)&amp;"."&amp;mergeValue(F243)</f>
        <v>1.1.1.1.1.1</v>
      </c>
      <c r="M243" s="525" t="s">
        <v>9</v>
      </c>
      <c r="N243" s="615"/>
      <c r="O243" s="1314"/>
      <c r="P243" s="1315"/>
      <c r="Q243" s="1315"/>
      <c r="R243" s="1315"/>
      <c r="S243" s="1315"/>
      <c r="T243" s="1315"/>
      <c r="U243" s="1315"/>
      <c r="V243" s="1315"/>
      <c r="W243" s="1315"/>
      <c r="X243" s="1315"/>
      <c r="Y243" s="1315"/>
      <c r="Z243" s="1315"/>
      <c r="AA243" s="1315"/>
      <c r="AB243" s="1315"/>
      <c r="AC243" s="1315"/>
      <c r="AD243" s="1315"/>
      <c r="AE243" s="1315"/>
      <c r="AF243" s="1315"/>
      <c r="AG243" s="1315"/>
      <c r="AH243" s="1315"/>
      <c r="AI243" s="1315"/>
      <c r="AJ243" s="1315"/>
      <c r="AK243" s="1315"/>
      <c r="AL243" s="1315"/>
      <c r="AM243" s="1315"/>
      <c r="AN243" s="1315"/>
      <c r="AO243" s="1315"/>
      <c r="AP243" s="1315"/>
      <c r="AQ243" s="1315"/>
      <c r="AR243" s="1315"/>
      <c r="AS243" s="1315"/>
      <c r="AT243" s="1315"/>
      <c r="AU243" s="1315"/>
      <c r="AV243" s="1315"/>
      <c r="AW243" s="1315"/>
      <c r="AX243" s="1316"/>
      <c r="AY243" s="1129" t="s">
        <v>720</v>
      </c>
      <c r="AZ243" s="956"/>
      <c r="BA243" s="777"/>
      <c r="BB243" s="777" t="str">
        <f t="shared" si="4"/>
        <v>Группа потребителей</v>
      </c>
      <c r="BC243" s="777"/>
      <c r="BD243" s="777"/>
      <c r="BE243" s="777"/>
      <c r="BF243" s="956"/>
      <c r="BG243" s="956"/>
      <c r="BH243" s="956"/>
      <c r="BI243" s="956"/>
      <c r="BJ243" s="956"/>
      <c r="BK243" s="956"/>
      <c r="BL243" s="956"/>
    </row>
    <row r="244" spans="1:64" s="938" customFormat="1" ht="122.1" customHeight="1">
      <c r="A244" s="1311"/>
      <c r="B244" s="1311"/>
      <c r="C244" s="1311"/>
      <c r="D244" s="1311"/>
      <c r="E244" s="1311"/>
      <c r="F244" s="1311"/>
      <c r="G244" s="963">
        <v>1</v>
      </c>
      <c r="H244" s="963"/>
      <c r="I244" s="1311"/>
      <c r="J244" s="1311"/>
      <c r="K244" s="914">
        <v>1</v>
      </c>
      <c r="L244" s="978" t="str">
        <f>mergeValue(A244)&amp;"."&amp;mergeValue(B244)&amp;"."&amp;mergeValue(C244)&amp;"."&amp;mergeValue(D244)&amp;"."&amp;mergeValue(E244)&amp;"."&amp;mergeValue(F244)&amp;"."&amp;mergeValue(G244)</f>
        <v>1.1.1.1.1.1.1</v>
      </c>
      <c r="M244" s="1016"/>
      <c r="N244" s="615"/>
      <c r="O244" s="649"/>
      <c r="P244" s="726"/>
      <c r="Q244" s="1040"/>
      <c r="R244" s="1306"/>
      <c r="S244" s="1307" t="s">
        <v>83</v>
      </c>
      <c r="T244" s="1306"/>
      <c r="U244" s="1307" t="s">
        <v>83</v>
      </c>
      <c r="V244" s="649"/>
      <c r="W244" s="726"/>
      <c r="X244" s="1040"/>
      <c r="Y244" s="1306"/>
      <c r="Z244" s="1307" t="s">
        <v>83</v>
      </c>
      <c r="AA244" s="1306"/>
      <c r="AB244" s="1307" t="s">
        <v>83</v>
      </c>
      <c r="AC244" s="649"/>
      <c r="AD244" s="726"/>
      <c r="AE244" s="1040"/>
      <c r="AF244" s="1306"/>
      <c r="AG244" s="1307" t="s">
        <v>83</v>
      </c>
      <c r="AH244" s="1306"/>
      <c r="AI244" s="1307" t="s">
        <v>83</v>
      </c>
      <c r="AJ244" s="649"/>
      <c r="AK244" s="726"/>
      <c r="AL244" s="1040"/>
      <c r="AM244" s="1306"/>
      <c r="AN244" s="1307" t="s">
        <v>83</v>
      </c>
      <c r="AO244" s="1306"/>
      <c r="AP244" s="1307" t="s">
        <v>83</v>
      </c>
      <c r="AQ244" s="649"/>
      <c r="AR244" s="726"/>
      <c r="AS244" s="1040"/>
      <c r="AT244" s="1306"/>
      <c r="AU244" s="1307" t="s">
        <v>83</v>
      </c>
      <c r="AV244" s="1306"/>
      <c r="AW244" s="1307" t="s">
        <v>84</v>
      </c>
      <c r="AX244" s="726"/>
      <c r="AY244" s="1281" t="s">
        <v>721</v>
      </c>
      <c r="AZ244" s="956" t="str">
        <f>strCheckDate(O245:AX245)</f>
        <v/>
      </c>
      <c r="BA244" s="777"/>
      <c r="BB244" s="777" t="str">
        <f t="shared" si="4"/>
        <v/>
      </c>
      <c r="BC244" s="777"/>
      <c r="BD244" s="777"/>
      <c r="BE244" s="777"/>
      <c r="BF244" s="956"/>
      <c r="BG244" s="956"/>
      <c r="BH244" s="956"/>
      <c r="BI244" s="956"/>
      <c r="BJ244" s="956"/>
      <c r="BK244" s="956"/>
      <c r="BL244" s="956"/>
    </row>
    <row r="245" spans="1:64" s="938" customFormat="1" ht="11.25" customHeight="1" hidden="1">
      <c r="A245" s="1311"/>
      <c r="B245" s="1311"/>
      <c r="C245" s="1311"/>
      <c r="D245" s="1311"/>
      <c r="E245" s="1311"/>
      <c r="F245" s="1311"/>
      <c r="G245" s="963"/>
      <c r="H245" s="963"/>
      <c r="I245" s="1311"/>
      <c r="J245" s="1311"/>
      <c r="K245" s="914"/>
      <c r="L245" s="752"/>
      <c r="M245" s="615"/>
      <c r="N245" s="615"/>
      <c r="O245" s="726"/>
      <c r="P245" s="726"/>
      <c r="Q245" s="732" t="str">
        <f>R244&amp;"-"&amp;T244</f>
        <v>-</v>
      </c>
      <c r="R245" s="1306"/>
      <c r="S245" s="1307"/>
      <c r="T245" s="1306"/>
      <c r="U245" s="1307"/>
      <c r="V245" s="726"/>
      <c r="W245" s="726"/>
      <c r="X245" s="732" t="str">
        <f>Y244&amp;"-"&amp;AA244</f>
        <v>-</v>
      </c>
      <c r="Y245" s="1306"/>
      <c r="Z245" s="1307"/>
      <c r="AA245" s="1306"/>
      <c r="AB245" s="1307"/>
      <c r="AC245" s="726"/>
      <c r="AD245" s="726"/>
      <c r="AE245" s="732" t="str">
        <f>AF244&amp;"-"&amp;AH244</f>
        <v>-</v>
      </c>
      <c r="AF245" s="1306"/>
      <c r="AG245" s="1307"/>
      <c r="AH245" s="1306"/>
      <c r="AI245" s="1307"/>
      <c r="AJ245" s="726"/>
      <c r="AK245" s="726"/>
      <c r="AL245" s="732" t="str">
        <f>AM244&amp;"-"&amp;AO244</f>
        <v>-</v>
      </c>
      <c r="AM245" s="1306"/>
      <c r="AN245" s="1307"/>
      <c r="AO245" s="1306"/>
      <c r="AP245" s="1307"/>
      <c r="AQ245" s="726"/>
      <c r="AR245" s="726"/>
      <c r="AS245" s="732" t="str">
        <f>AT244&amp;"-"&amp;AV244</f>
        <v>-</v>
      </c>
      <c r="AT245" s="1306"/>
      <c r="AU245" s="1307"/>
      <c r="AV245" s="1306"/>
      <c r="AW245" s="1307"/>
      <c r="AX245" s="726"/>
      <c r="AY245" s="1282"/>
      <c r="AZ245" s="956"/>
      <c r="BA245" s="777"/>
      <c r="BB245" s="777" t="str">
        <f t="shared" si="4"/>
        <v/>
      </c>
      <c r="BC245" s="777"/>
      <c r="BD245" s="777"/>
      <c r="BE245" s="777"/>
      <c r="BF245" s="956"/>
      <c r="BG245" s="956"/>
      <c r="BH245" s="956"/>
      <c r="BI245" s="956"/>
      <c r="BJ245" s="956"/>
      <c r="BK245" s="956"/>
      <c r="BL245" s="956"/>
    </row>
    <row r="246" spans="1:64" s="938" customFormat="1" ht="15" customHeight="1">
      <c r="A246" s="1311"/>
      <c r="B246" s="1311"/>
      <c r="C246" s="1311"/>
      <c r="D246" s="1311"/>
      <c r="E246" s="1311"/>
      <c r="F246" s="1311"/>
      <c r="G246" s="974"/>
      <c r="H246" s="963"/>
      <c r="I246" s="1311"/>
      <c r="J246" s="1311"/>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725"/>
      <c r="AY246" s="1283"/>
      <c r="AZ246" s="956"/>
      <c r="BA246" s="777"/>
      <c r="BB246" s="777" t="str">
        <f t="shared" si="4"/>
        <v>Добавить вид теплоносителя (параметры теплоносителя)</v>
      </c>
      <c r="BC246" s="777"/>
      <c r="BD246" s="777"/>
      <c r="BE246" s="777"/>
      <c r="BF246" s="956"/>
      <c r="BG246" s="956"/>
      <c r="BH246" s="956"/>
      <c r="BI246" s="956"/>
      <c r="BJ246" s="956"/>
      <c r="BK246" s="956"/>
      <c r="BL246" s="956"/>
    </row>
    <row r="247" spans="1:64" s="938" customFormat="1" ht="15" customHeight="1">
      <c r="A247" s="1311"/>
      <c r="B247" s="1311"/>
      <c r="C247" s="1311"/>
      <c r="D247" s="1311"/>
      <c r="E247" s="1311"/>
      <c r="F247" s="974"/>
      <c r="G247" s="974"/>
      <c r="H247" s="963"/>
      <c r="I247" s="1311"/>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634"/>
      <c r="AZ247" s="956"/>
      <c r="BA247" s="777"/>
      <c r="BB247" s="777" t="str">
        <f t="shared" si="4"/>
        <v>Добавить группу потребителей</v>
      </c>
      <c r="BC247" s="777"/>
      <c r="BD247" s="777"/>
      <c r="BE247" s="777"/>
      <c r="BF247" s="956"/>
      <c r="BG247" s="956"/>
      <c r="BH247" s="956"/>
      <c r="BI247" s="956"/>
      <c r="BJ247" s="956"/>
      <c r="BK247" s="956"/>
      <c r="BL247" s="956"/>
    </row>
    <row r="248" spans="1:64" s="938" customFormat="1" ht="15" customHeight="1">
      <c r="A248" s="1311"/>
      <c r="B248" s="1311"/>
      <c r="C248" s="1311"/>
      <c r="D248" s="1311"/>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634"/>
      <c r="AZ248" s="956"/>
      <c r="BA248" s="777"/>
      <c r="BB248" s="777" t="str">
        <f t="shared" si="4"/>
        <v>Добавить схему подключения</v>
      </c>
      <c r="BC248" s="777"/>
      <c r="BD248" s="777"/>
      <c r="BE248" s="777"/>
      <c r="BF248" s="956"/>
      <c r="BG248" s="956"/>
      <c r="BH248" s="956"/>
      <c r="BI248" s="956"/>
      <c r="BJ248" s="956"/>
      <c r="BK248" s="956"/>
      <c r="BL248" s="956"/>
    </row>
    <row r="249" spans="1:64" s="938" customFormat="1" ht="15" customHeight="1">
      <c r="A249" s="1311"/>
      <c r="B249" s="1311"/>
      <c r="C249" s="1311"/>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634"/>
      <c r="AZ249" s="956"/>
      <c r="BA249" s="777"/>
      <c r="BB249" s="777" t="str">
        <f t="shared" si="4"/>
        <v>Добавить источник тепловой энергии</v>
      </c>
      <c r="BC249" s="777"/>
      <c r="BD249" s="777"/>
      <c r="BE249" s="777"/>
      <c r="BF249" s="956"/>
      <c r="BG249" s="956"/>
      <c r="BH249" s="956"/>
      <c r="BI249" s="956"/>
      <c r="BJ249" s="956"/>
      <c r="BK249" s="956"/>
      <c r="BL249" s="956"/>
    </row>
    <row r="250" spans="1:64" s="938" customFormat="1" ht="15" customHeight="1">
      <c r="A250" s="1311"/>
      <c r="B250" s="131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634"/>
      <c r="AZ250" s="956"/>
      <c r="BA250" s="777"/>
      <c r="BB250" s="777" t="str">
        <f t="shared" si="4"/>
        <v>Добавить наименование системы теплоснабжения</v>
      </c>
      <c r="BC250" s="777"/>
      <c r="BD250" s="777"/>
      <c r="BE250" s="777"/>
      <c r="BF250" s="956"/>
      <c r="BG250" s="956"/>
      <c r="BH250" s="956"/>
      <c r="BI250" s="956"/>
      <c r="BJ250" s="956"/>
      <c r="BK250" s="956"/>
      <c r="BL250" s="956"/>
    </row>
    <row r="251" spans="1:64" s="938" customFormat="1" ht="15" customHeight="1">
      <c r="A251" s="131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634"/>
      <c r="AZ251" s="956"/>
      <c r="BA251" s="777"/>
      <c r="BB251" s="777" t="str">
        <f t="shared" si="4"/>
        <v>Добавить территорию действия тарифа</v>
      </c>
      <c r="BC251" s="777"/>
      <c r="BD251" s="777"/>
      <c r="BE251" s="777"/>
      <c r="BF251" s="956"/>
      <c r="BG251" s="956"/>
      <c r="BH251" s="956"/>
      <c r="BI251" s="956"/>
      <c r="BJ251" s="956"/>
      <c r="BK251" s="956"/>
      <c r="BL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406"/>
      <c r="D297" s="1236">
        <v>1</v>
      </c>
      <c r="E297" s="131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6"/>
      <c r="D298" s="1236"/>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407"/>
      <c r="D302" s="241"/>
      <c r="E302" s="424"/>
      <c r="F302" s="1408"/>
      <c r="G302" s="1236">
        <v>0</v>
      </c>
      <c r="H302" s="123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7"/>
      <c r="D303" s="241"/>
      <c r="E303" s="424"/>
      <c r="F303" s="1408"/>
      <c r="G303" s="1236"/>
      <c r="H303" s="123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79">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79"/>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79"/>
      <c r="B340" s="1279">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79"/>
      <c r="B341" s="1279"/>
      <c r="C341" s="1279">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79"/>
      <c r="B342" s="1279"/>
      <c r="C342" s="1279"/>
      <c r="D342" s="319">
        <v>1</v>
      </c>
      <c r="F342" s="313" t="str">
        <f>"4."&amp;mergeValue(A342)&amp;"."&amp;mergeValue(B342)&amp;"."&amp;mergeValue(C342)&amp;"."&amp;mergeValue(D342)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20"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20"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5"/>
      <c r="B356" s="1094"/>
      <c r="C356" s="1080"/>
      <c r="D356" s="1359"/>
      <c r="E356" s="1355"/>
      <c r="F356" s="1356"/>
      <c r="G356" s="1108"/>
      <c r="H356" s="1166"/>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5"/>
      <c r="B357" s="1094"/>
      <c r="C357" s="1080"/>
      <c r="D357" s="1359"/>
      <c r="E357" s="1355"/>
      <c r="F357" s="1356"/>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5"/>
      <c r="B362" s="1094"/>
      <c r="C362" s="1080"/>
      <c r="D362" s="1359"/>
      <c r="E362" s="1355"/>
      <c r="F362" s="1356"/>
      <c r="G362" s="1108"/>
      <c r="H362" s="1166"/>
      <c r="I362" s="1165"/>
      <c r="J362" s="1170"/>
      <c r="K362" s="1108" t="s">
        <v>449</v>
      </c>
      <c r="L362" s="1280" t="s">
        <v>703</v>
      </c>
      <c r="M362" s="1155"/>
      <c r="N362" s="1100"/>
      <c r="O362" s="1100"/>
    </row>
    <row r="363" spans="1:15" s="1071" customFormat="1" ht="17.1" customHeight="1">
      <c r="A363" s="1105"/>
      <c r="B363" s="1094"/>
      <c r="C363" s="1080"/>
      <c r="D363" s="1359"/>
      <c r="E363" s="1355"/>
      <c r="F363" s="1356"/>
      <c r="G363" s="1086"/>
      <c r="H363" s="1152" t="s">
        <v>274</v>
      </c>
      <c r="I363" s="1147"/>
      <c r="J363" s="1147"/>
      <c r="K363" s="1145"/>
      <c r="L363" s="1280"/>
      <c r="M363" s="1155"/>
      <c r="N363" s="1100"/>
      <c r="O363" s="1100"/>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5"/>
      <c r="B368" s="1094"/>
      <c r="C368" s="1080"/>
      <c r="D368" s="1095"/>
      <c r="E368" s="1160"/>
      <c r="F368" s="1161"/>
      <c r="G368" s="1108"/>
      <c r="H368" s="1166"/>
      <c r="I368" s="1165"/>
      <c r="J368" s="1130"/>
      <c r="K368" s="1108" t="s">
        <v>449</v>
      </c>
      <c r="L368" s="1131"/>
      <c r="M368" s="1155"/>
      <c r="N368" s="1100"/>
      <c r="O368" s="1100"/>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mergeCells count="310">
    <mergeCell ref="O72:V72"/>
    <mergeCell ref="R131:R132"/>
    <mergeCell ref="R73:R74"/>
    <mergeCell ref="S73:S74"/>
    <mergeCell ref="O88:V88"/>
    <mergeCell ref="U149:U150"/>
    <mergeCell ref="Y244:Y245"/>
    <mergeCell ref="Z244:Z245"/>
    <mergeCell ref="AA244:AA245"/>
    <mergeCell ref="U207:U208"/>
    <mergeCell ref="R211:R213"/>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38:AX238"/>
    <mergeCell ref="O239:AX239"/>
    <mergeCell ref="O240:AX240"/>
    <mergeCell ref="O241:AX241"/>
    <mergeCell ref="O242:AX242"/>
    <mergeCell ref="O243:AX243"/>
    <mergeCell ref="AO244:AO245"/>
    <mergeCell ref="AP244:AP245"/>
    <mergeCell ref="AT244:AT245"/>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AY244:AY246"/>
    <mergeCell ref="R244:R245"/>
    <mergeCell ref="S244:S245"/>
    <mergeCell ref="T244:T245"/>
    <mergeCell ref="U244:U245"/>
    <mergeCell ref="V211:V212"/>
    <mergeCell ref="T211:T212"/>
    <mergeCell ref="AB244:AB245"/>
    <mergeCell ref="AF244:AF245"/>
    <mergeCell ref="AG244:AG245"/>
    <mergeCell ref="AH244:AH245"/>
    <mergeCell ref="AU244:AU245"/>
    <mergeCell ref="AV244:AV245"/>
    <mergeCell ref="AW244:AW245"/>
    <mergeCell ref="AI244:AI245"/>
    <mergeCell ref="AM244:AM245"/>
    <mergeCell ref="AN244:AN245"/>
  </mergeCells>
  <dataValidations count="31">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KU238:KU245 UQ238:UQ245 AEM238:AEM245 AOI238:AOI245 AYE238:AYE245 BIA238:BIA245 BRW238:BRW245 CBS238:CBS245 CLO238:CLO245 CVK238:CVK245 DFG238:DFG245 DPC238:DPC245 DYY238:DYY245 EIU238:EIU245 ESQ238:ESQ245 FCM238:FCM245 FMI238:FMI245 FWE238:FWE245 GGA238:GGA245 GPW238:GPW245 GZS238:GZS245 HJO238:HJO245 HTK238:HTK245 IDG238:IDG245 INC238:INC245 IWY238:IWY245 JGU238:JGU245 JQQ238:JQQ245 KAM238:KAM245 KKI238:KKI245 KUE238:KUE245 LEA238:LEA245 LNW238:LNW245 LXS238:LXS245 MHO238:MHO245 MRK238:MRK245 NBG238:NBG245 NLC238:NLC245 NUY238:NUY245 OEU238:OEU245 OOQ238:OOQ245 OYM238:OYM245 PII238:PII245 PSE238:PSE245 QCA238:QCA245 QLW238:QLW245 QVS238:QVS245 RFO238:RFO245 RPK238:RPK245 RZG238:RZG245 SJC238:SJC245 SSY238:SSY245 TCU238:TCU245 TMQ238:TMQ245 TWM238:TWM245 UGI238:UGI245 UQE238:UQE245 VAA238:VAA245 VJW238:VJW245 VTS238:VTS245 WDO238:WDO245 WNK238:WNK245 WXG238:WXG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O244 V244 AC244 AJ244 AQ244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Z244 AB244 AG244 AI244 AN244 AP244 AU244 AW244 KQ244 KS244 UM244 UO244 AEI244 AEK244 AOE244 AOG244 AYA244 AYC244 BHW244 BHY244 BRS244 BRU244 CBO244 CBQ244 CLK244 CLM244 CVG244 CVI244 DFC244 DFE244 DOY244 DPA244 DYU244 DYW244 EIQ244 EIS244 ESM244 ESO244 FCI244 FCK244 FME244 FMG244 FWA244 FWC244 GFW244 GFY244 GPS244 GPU244 GZO244 GZQ244 HJK244 HJM244 HTG244 HTI244 IDC244 IDE244 IMY244 INA244 IWU244 IWW244 JGQ244 JGS244 JQM244 JQO244 KAI244 KAK244 KKE244 KKG244 KUA244 KUC244 LDW244 LDY244 LNS244 LNU244 LXO244 LXQ244 MHK244 MHM244 MRG244 MRI244 NBC244 NBE244 NKY244 NLA244 NUU244 NUW244 OEQ244 OES244 OOM244 OOO244 OYI244 OYK244 PIE244 PIG244 PSA244 PSC244 QBW244 QBY244 QLS244 QLU244 QVO244 QVQ244 RFK244 RFM244 RPG244 RPI244 RZC244 RZE244 SIY244 SJA244 SSU244 SSW244 TCQ244 TCS244 TMM244 TMO244 TWI244 TWK244 UGE244 UGG244 UQA244 UQC244 UZW244 UZY244 VJS244 VJU244 VTO244 VTQ244 WDK244 WDM244 WNG244 WNI244 WXC244 WXE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Y244 AA244 AF244 AH244 AM244 AO244 AT244 AV244 KP244 KR244 UL244 UN244 AEH244 AEJ244 AOD244 AOF244 AXZ244 AYB244 BHV244 BHX244 BRR244 BRT244 CBN244 CBP244 CLJ244 CLL244 CVF244 CVH244 DFB244 DFD244 DOX244 DOZ244 DYT244 DYV244 EIP244 EIR244 ESL244 ESN244 FCH244 FCJ244 FMD244 FMF244 FVZ244 FWB244 GFV244 GFX244 GPR244 GPT244 GZN244 GZP244 HJJ244 HJL244 HTF244 HTH244 IDB244 IDD244 IMX244 IMZ244 IWT244 IWV244 JGP244 JGR244 JQL244 JQN244 KAH244 KAJ244 KKD244 KKF244 KTZ244 KUB244 LDV244 LDX244 LNR244 LNT244 LXN244 LXP244 MHJ244 MHL244 MRF244 MRH244 NBB244 NBD244 NKX244 NKZ244 NUT244 NUV244 OEP244 OER244 OOL244 OON244 OYH244 OYJ244 PID244 PIF244 PRZ244 PSB244 QBV244 QBX244 QLR244 QLT244 QVN244 QVP244 RFJ244 RFL244 RPF244 RPH244 RZB244 RZD244 SIX244 SIZ244 SST244 SSV244 TCP244 TCR244 TML244 TMN244 TWH244 TWJ244 UGD244 UGF244 UPZ244 UQB244 UZV244 UZX244 VJR244 VJT244 VTN244 VTP244 WDJ244 WDL244 WNF244 WNH244 WXB244 WXD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X245 AE245 AL245 AS245 KO245 UK245 AEG245 AOC245 AXY245 BHU245 BRQ245 CBM245 CLI245 CVE245 DFA245 DOW245 DYS245 EIO245 ESK245 FCG245 FMC245 FVY245 GFU245 GPQ245 GZM245 HJI245 HTE245 IDA245 IMW245 IWS245 JGO245 JQK245 KAG245 KKC245 KTY245 LDU245 LNQ245 LXM245 MHI245 MRE245 NBA245 NKW245 NUS245 OEO245 OOK245 OYG245 PIC245 PRY245 QBU245 QLQ245 QVM245 RFI245 RPE245 RZA245 SIW245 SSS245 TCO245 TMK245 TWG245 UGC245 UPY245 UZU245 VJQ245 VTM245 WDI245 WNE245 WXA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KM243:KT243 UI243:UP243 AEE243:AEL243 AOA243:AOH243 AXW243:AYD243 BHS243:BHZ243 BRO243:BRV243 CBK243:CBR243 CLG243:CLN243 CVC243:CVJ243 DEY243:DFF243 DOU243:DPB243 DYQ243:DYX243 EIM243:EIT243 ESI243:ESP243 FCE243:FCL243 FMA243:FMH243 FVW243:FWD243 GFS243:GFZ243 GPO243:GPV243 GZK243:GZR243 HJG243:HJN243 HTC243:HTJ243 ICY243:IDF243 IMU243:INB243 IWQ243:IWX243 JGM243:JGT243 JQI243:JQP243 KAE243:KAL243 KKA243:KKH243 KTW243:KUD243 LDS243:LDZ243 LNO243:LNV243 LXK243:LXR243 MHG243:MHN243 MRC243:MRJ243 NAY243:NBF243 NKU243:NLB243 NUQ243:NUX243 OEM243:OET243 OOI243:OOP243 OYE243:OYL243 PIA243:PIH243 PRW243:PSD243 QBS243:QBZ243 QLO243:QLV243 QVK243:QVR243 RFG243:RFN243 RPC243:RPJ243 RYY243:RZF243 SIU243:SJB243 SSQ243:SSX243 TCM243:TCT243 TMI243:TMP243 TWE243:TWL243 UGA243:UGH243 UPW243:UQD243 UZS243:UZZ243 VJO243:VJV243 VTK243:VTR243 WDG243:WDN243 WNC243:WNJ243 WWY243:WXF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KM242 UI242 AEE242 AOA242 AXW242 BHS242 BRO242 CBK242 CLG242 CVC242 DEY242 DOU242 DYQ242 EIM242 ESI242 FCE242 FMA242 FVW242 GFS242 GPO242 GZK242 HJG242 HTC242 ICY242 IMU242 IWQ242 JGM242 JQI242 KAE242 KKA242 KTW242 LDS242 LNO242 LXK242 MHG242 MRC242 NAY242 NKU242 NUQ242 OEM242 OOI242 OYE242 PIA242 PRW242 QBS242 QLO242 QVK242 RFG242 RPC242 RYY242 SIU242 SSQ242 TCM242 TMI242 TWE242 UGA242 UPW242 UZS242 VJO242 VTK242 WDG242 WNC242 WWY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KK244 UG244 AEC244 ANY244 AXU244 BHQ244 BRM244 CBI244 CLE244 CVA244 DEW244 DOS244 DYO244 EIK244 ESG244 FCC244 FLY244 FVU244 GFQ244 GPM244 GZI244 HJE244 HTA244 ICW244 IMS244 IWO244 JGK244 JQG244 KAC244 KJY244 KTU244 LDQ244 LNM244 LXI244 MHE244 MRA244 NAW244 NKS244 NUO244 OEK244 OOG244 OYC244 PHY244 PRU244 QBQ244 QLM244 QVI244 RFE244 RPA244 RYW244 SIS244 SSO244 TCK244 TMG244 TWC244 UFY244 UPU244 UZQ244 VJM244 VTI244 WDE244 WNA244 WWW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AX246 KJ246:KU251 UF246:UQ251 AEB246:AEM251 ANX246:AOI251 AXT246:AYE251 BHP246:BIA251 BRL246:BRW251 CBH246:CBS251 CLD246:CLO251 CUZ246:CVK251 DEV246:DFG251 DOR246:DPC251 DYN246:DYY251 EIJ246:EIU251 ESF246:ESQ251 FCB246:FCM251 FLX246:FMI251 FVT246:FWE251 GFP246:GGA251 GPL246:GPW251 GZH246:GZS251 HJD246:HJO251 HSZ246:HTK251 ICV246:IDG251 IMR246:INC251 IWN246:IWY251 JGJ246:JGU251 JQF246:JQQ251 KAB246:KAM251 KJX246:KKI251 KTT246:KUE251 LDP246:LEA251 LNL246:LNW251 LXH246:LXS251 MHD246:MHO251 MQZ246:MRK251 NAV246:NBG251 NKR246:NLC251 NUN246:NUY251 OEJ246:OEU251 OOF246:OOQ251 OYB246:OYM251 PHX246:PII251 PRT246:PSE251 QBP246:QCA251 QLL246:QLW251 QVH246:QVS251 RFD246:RFO251 ROZ246:RPK251 RYV246:RZG251 SIR246:SJC251 SSN246:SSY251 TCJ246:TCU251 TMF246:TMQ251 TWB246:TWM251 UFX246:UGI251 UPT246:UQE251 UZP246:VAA251 VJL246:VJW251 VTH246:VTS251 WDD246:WDO251 WMZ246:WNK251 WWV246:WXG251 L247:AY251 L252:W252 JH252:JS253 TD252:TO253 ACZ252:ADK253 AMV252:ANG253 AWR252:AXC253 BGN252:BGY253 BQJ252:BQU253 CAF252:CAQ253 CKB252:CKM253 CTX252:CUI253 DDT252:DEE253 DNP252:DOA253 DXL252:DXW253 EHH252:EHS253 ERD252:ERO253 FAZ252:FBK253 FKV252:FLG253 FUR252:FVC253 GEN252:GEY253 GOJ252:GOU253 GYF252:GYQ253 HIB252:HIM253 HRX252:HSI253 IBT252:ICE253 ILP252:IMA253 IVL252:IVW253 JFH252:JFS253 JPD252:JPO253 JYZ252:JZK253 KIV252:KJG253 KSR252:KTC253 LCN252:LCY253 LMJ252:LMU253 LWF252:LWQ253 MGB252:MGM253 MPX252:MQI253 MZT252:NAE253 NJP252:NKA253 NTL252:NTW253 ODH252:ODS253 OND252:ONO253 OWZ252:OXK253 PGV252:PHG253 PQR252:PRC253 QAN252:QAY253 QKJ252:QKU253 QUF252:QUQ253 REB252:REM253 RNX252:ROI253 RXT252:RYE253 SHP252:SIA253 SRL252:SRW253 TBH252:TBS253 TLD252:TLO253 TUZ252:TVK253 UEV252:UFG253 UOR252:UPC253 UYN252:UYY253 VIJ252:VIU253 VSF252:VSQ253 WCB252:WCM253 WLX252:WMI253 WVT252:WWE253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40b3e00-03c2-437f-b3c9-3511ca632522}">
  <sheetPr codeName="List00">
    <tabColor rgb="FFCCCCFF"/>
  </sheetPr>
  <dimension ref="A1:L54"/>
  <sheetViews>
    <sheetView showGridLines="0" tabSelected="1" workbookViewId="0" topLeftCell="D17">
      <selection pane="topLeft" activeCell="J41" sqref="J41"/>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3" t="s">
        <v>755</v>
      </c>
      <c r="F5" s="1224"/>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6" t="s">
        <v>980</v>
      </c>
      <c r="G11" s="357"/>
    </row>
    <row r="12" spans="4:7" ht="27">
      <c r="D12" s="23"/>
      <c r="E12" s="78" t="s">
        <v>455</v>
      </c>
      <c r="F12" s="1196" t="s">
        <v>981</v>
      </c>
      <c r="G12" s="359"/>
    </row>
    <row r="13" spans="1:9" s="348" customFormat="1" ht="6">
      <c r="A13" s="353"/>
      <c r="B13" s="343"/>
      <c r="C13" s="344"/>
      <c r="D13" s="354"/>
      <c r="E13" s="350"/>
      <c r="F13" s="355"/>
      <c r="G13" s="356"/>
      <c r="I13" s="349"/>
    </row>
    <row r="14" spans="4:7" ht="27">
      <c r="D14" s="23"/>
      <c r="E14" s="78" t="s">
        <v>367</v>
      </c>
      <c r="F14" s="1162" t="s">
        <v>41</v>
      </c>
      <c r="G14" s="359"/>
    </row>
    <row r="15" spans="4:7" ht="27" hidden="1">
      <c r="D15" s="23"/>
      <c r="E15" s="78" t="s">
        <v>298</v>
      </c>
      <c r="F15" s="309" t="s">
        <v>774</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3" t="s">
        <v>3036</v>
      </c>
      <c r="G19" s="359"/>
    </row>
    <row r="20" spans="4:7" ht="27">
      <c r="D20" s="23"/>
      <c r="E20" s="1047" t="s">
        <v>678</v>
      </c>
      <c r="F20" s="1162" t="s">
        <v>3037</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1299</v>
      </c>
      <c r="G29" s="358"/>
    </row>
    <row r="30" spans="3:7" ht="27" hidden="1">
      <c r="C30" s="27"/>
      <c r="D30" s="28"/>
      <c r="E30" s="49" t="s">
        <v>202</v>
      </c>
      <c r="F30" s="311"/>
      <c r="G30" s="358"/>
    </row>
    <row r="31" spans="3:7" ht="27">
      <c r="C31" s="27"/>
      <c r="D31" s="28"/>
      <c r="E31" s="29" t="s">
        <v>52</v>
      </c>
      <c r="F31" s="310" t="s">
        <v>1300</v>
      </c>
      <c r="G31" s="358"/>
    </row>
    <row r="32" spans="3:8" ht="27">
      <c r="C32" s="27"/>
      <c r="D32" s="28"/>
      <c r="E32" s="29" t="s">
        <v>53</v>
      </c>
      <c r="F32" s="310" t="s">
        <v>1048</v>
      </c>
      <c r="G32" s="358"/>
      <c r="H32" s="30"/>
    </row>
    <row r="33" spans="1:9" s="348" customFormat="1" ht="6">
      <c r="A33" s="353"/>
      <c r="B33" s="343"/>
      <c r="C33" s="344"/>
      <c r="D33" s="354"/>
      <c r="E33" s="350"/>
      <c r="F33" s="355"/>
      <c r="G33" s="356"/>
      <c r="I33" s="349"/>
    </row>
    <row r="34" spans="1:7" ht="27">
      <c r="A34" s="191"/>
      <c r="D34" s="25"/>
      <c r="E34" s="750" t="s">
        <v>637</v>
      </c>
      <c r="F34" s="1164" t="s">
        <v>640</v>
      </c>
      <c r="G34" s="357"/>
    </row>
    <row r="35" spans="1:9" s="348" customFormat="1" ht="6">
      <c r="A35" s="353"/>
      <c r="B35" s="343"/>
      <c r="C35" s="344"/>
      <c r="D35" s="354"/>
      <c r="E35" s="350"/>
      <c r="F35" s="355"/>
      <c r="G35" s="356"/>
      <c r="I35" s="349"/>
    </row>
    <row r="36" spans="1:7"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97" t="s">
        <v>3038</v>
      </c>
      <c r="G40" s="357"/>
    </row>
    <row r="41" spans="1:7" ht="27">
      <c r="A41" s="193"/>
      <c r="B41" s="87"/>
      <c r="D41" s="32"/>
      <c r="E41" s="38" t="s">
        <v>524</v>
      </c>
      <c r="F41" s="1197" t="s">
        <v>3039</v>
      </c>
      <c r="G41" s="357"/>
    </row>
    <row r="42" spans="4:7" ht="19.5">
      <c r="D42" s="23"/>
      <c r="E42" s="24"/>
      <c r="F42" s="414" t="s">
        <v>556</v>
      </c>
      <c r="G42" s="20"/>
    </row>
    <row r="43" spans="1:7" ht="27">
      <c r="A43" s="193"/>
      <c r="D43" s="20"/>
      <c r="E43" s="412" t="s">
        <v>86</v>
      </c>
      <c r="F43" s="1197" t="s">
        <v>3040</v>
      </c>
      <c r="G43" s="357"/>
    </row>
    <row r="44" spans="1:7" ht="27">
      <c r="A44" s="193"/>
      <c r="B44" s="87"/>
      <c r="D44" s="32"/>
      <c r="E44" s="412" t="s">
        <v>87</v>
      </c>
      <c r="F44" s="1197" t="s">
        <v>3041</v>
      </c>
      <c r="G44" s="357"/>
    </row>
    <row r="45" spans="1:7" ht="27">
      <c r="A45" s="193"/>
      <c r="B45" s="87"/>
      <c r="D45" s="32"/>
      <c r="E45" s="412" t="s">
        <v>557</v>
      </c>
      <c r="F45" s="1197" t="s">
        <v>3042</v>
      </c>
      <c r="G45" s="357"/>
    </row>
    <row r="46" spans="4:7" ht="27">
      <c r="D46" s="23"/>
      <c r="E46" s="413" t="s">
        <v>558</v>
      </c>
      <c r="F46" s="1197" t="s">
        <v>3043</v>
      </c>
      <c r="G46" s="359"/>
    </row>
    <row r="47" spans="1:7" ht="3" customHeight="1">
      <c r="A47" s="193"/>
      <c r="D47" s="20"/>
      <c r="F47" s="156"/>
      <c r="G47" s="26"/>
    </row>
    <row r="48" spans="1:7" ht="69" customHeight="1">
      <c r="A48" s="193"/>
      <c r="B48" s="87"/>
      <c r="D48" s="1176" t="s">
        <v>756</v>
      </c>
      <c r="E48" s="1226" t="s">
        <v>754</v>
      </c>
      <c r="F48" s="1226"/>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5"/>
      <c r="F54" s="1225"/>
      <c r="G54" s="1225"/>
      <c r="H54" s="1225"/>
      <c r="I54" s="1225"/>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0dd9db-be6a-4fd5-b113-1826bab80786}">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7" t="s">
        <v>559</v>
      </c>
      <c r="BA1" s="1417"/>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771</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584</v>
      </c>
      <c r="AU5" s="42" t="s">
        <v>378</v>
      </c>
      <c r="AW5" s="386" t="s">
        <v>530</v>
      </c>
      <c r="AX5" s="387" t="s">
        <v>530</v>
      </c>
      <c r="AZ5" s="1087" t="s">
        <v>724</v>
      </c>
      <c r="BA5" s="1093" t="s">
        <v>723</v>
      </c>
      <c r="BC5" s="754" t="s">
        <v>642</v>
      </c>
    </row>
    <row r="6" spans="1:53"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585</v>
      </c>
      <c r="AU6" s="212" t="s">
        <v>379</v>
      </c>
      <c r="AW6" s="386" t="s">
        <v>531</v>
      </c>
      <c r="AX6" s="387" t="s">
        <v>531</v>
      </c>
      <c r="AZ6" s="1087" t="s">
        <v>725</v>
      </c>
      <c r="BA6" s="1093" t="s">
        <v>731</v>
      </c>
    </row>
    <row r="7" spans="1:53"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588</v>
      </c>
      <c r="AU7" s="212" t="s">
        <v>380</v>
      </c>
      <c r="AW7" s="386" t="s">
        <v>532</v>
      </c>
      <c r="AX7" s="387" t="s">
        <v>532</v>
      </c>
      <c r="AZ7" s="1087" t="s">
        <v>726</v>
      </c>
      <c r="BA7" s="1093"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587</v>
      </c>
      <c r="AU8" s="212" t="s">
        <v>381</v>
      </c>
      <c r="AW8" s="386" t="s">
        <v>533</v>
      </c>
      <c r="AX8" s="387" t="s">
        <v>533</v>
      </c>
      <c r="AZ8" s="1087" t="s">
        <v>727</v>
      </c>
      <c r="BA8" s="1093" t="s">
        <v>746</v>
      </c>
    </row>
    <row r="9" spans="1:53"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586</v>
      </c>
      <c r="AW9" s="386" t="s">
        <v>534</v>
      </c>
      <c r="AX9" s="387" t="s">
        <v>534</v>
      </c>
      <c r="AZ9" s="1087" t="s">
        <v>728</v>
      </c>
      <c r="BA9" s="1093" t="s">
        <v>743</v>
      </c>
    </row>
    <row r="10" spans="1:50" ht="112.5">
      <c r="A10" s="6" t="s">
        <v>108</v>
      </c>
      <c r="B10" s="41">
        <v>2008</v>
      </c>
      <c r="E10" s="137" t="s">
        <v>193</v>
      </c>
      <c r="F10" s="140"/>
      <c r="I10" s="137" t="s">
        <v>207</v>
      </c>
      <c r="O10" s="513" t="s">
        <v>613</v>
      </c>
      <c r="V10" s="986" t="s">
        <v>207</v>
      </c>
      <c r="W10" s="983"/>
      <c r="X10" s="981" t="s">
        <v>587</v>
      </c>
      <c r="Y10" s="982" t="s">
        <v>742</v>
      </c>
      <c r="Z10" s="200"/>
      <c r="AP10" s="1202" t="s">
        <v>587</v>
      </c>
      <c r="AQ10" s="980" t="s">
        <v>581</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01.01.2022</v>
      </c>
      <c r="F29" s="266" t="str">
        <f>IF(periodEnd="","",periodEnd)</f>
        <v>31.12.2026</v>
      </c>
      <c r="H29" s="267" t="s">
        <v>3102</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cee738c-041c-471d-a988-8a6a7bc17a1b}">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2"/>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4225dbb-ef9a-42e3-9d30-95a6abd439ae}">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28e916-49f8-4c86-ab68-87acaf20eb26}">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bfec845-e63d-42e7-a7ee-6223ec7b520b}">
  <sheetPr codeName="modCheckCyan">
    <tabColor indexed="47"/>
  </sheetPr>
  <dimension ref="A1:A230"/>
  <sheetViews>
    <sheetView showGridLines="0" workbookViewId="0" topLeftCell="A1">
      <selection pane="topLeft" activeCell="A1" sqref="A1"/>
    </sheetView>
  </sheetViews>
  <sheetFormatPr defaultColWidth="9.14285714285714" defaultRowHeight="11.25"/>
  <sheetData>
    <row r="1" spans="1:1" ht="11.25">
      <c r="A1" s="1172">
        <f>IF('Форма 4.10.2 | Т-ТЭ | &gt;=25МВт'!$O$22="",1,0)</f>
        <v>1</v>
      </c>
    </row>
    <row r="2" spans="1:1" ht="11.25">
      <c r="A2" s="1172">
        <f>IF('Форма 4.10.2 | Т-ТЭ | &gt;=25МВт'!$O$23="",1,0)</f>
        <v>1</v>
      </c>
    </row>
    <row r="3" spans="1:1" ht="11.25">
      <c r="A3" s="1172">
        <f>IF('Форма 4.10.2 | Т-ТЭ | &gt;=25МВт'!$M$24="",1,0)</f>
        <v>1</v>
      </c>
    </row>
    <row r="4" spans="1:1" ht="11.25">
      <c r="A4" s="1172">
        <f>IF('Форма 4.10.2 | Т-ТЭ | &gt;=25МВт'!$R$24="",1,0)</f>
        <v>1</v>
      </c>
    </row>
    <row r="5" spans="1:1" ht="11.25">
      <c r="A5" s="1172">
        <f>IF('Форма 4.10.2 | Т-ТЭ | &gt;=25МВт'!$T$24="",1,0)</f>
        <v>1</v>
      </c>
    </row>
    <row r="6" spans="1:1" ht="11.25">
      <c r="A6" s="1172">
        <f>IF('Форма 4.10.2 | Т-ТЭ | &gt;=25МВт'!$S$24="",1,0)</f>
        <v>0</v>
      </c>
    </row>
    <row r="7" spans="1:1" ht="11.25">
      <c r="A7" s="1172">
        <f>IF('Форма 4.10.2 | Т-ТЭ | &gt;=25МВт'!$U$24="",1,0)</f>
        <v>0</v>
      </c>
    </row>
    <row r="8" spans="1:1" ht="11.25">
      <c r="A8" s="1172">
        <f>IF('Форма 4.10.2 | Т-ТЭ | ТСО'!$O$22="",1,0)</f>
        <v>1</v>
      </c>
    </row>
    <row r="9" spans="1:1" ht="11.25">
      <c r="A9" s="1172">
        <f>IF('Форма 4.10.2 | Т-ТЭ | ТСО'!$O$23="",1,0)</f>
        <v>1</v>
      </c>
    </row>
    <row r="10" spans="1:1" ht="11.25">
      <c r="A10" s="1172">
        <f>IF('Форма 4.10.2 | Т-ТЭ | ТСО'!$M$24="",1,0)</f>
        <v>1</v>
      </c>
    </row>
    <row r="11" spans="1:1" ht="11.25">
      <c r="A11" s="1172">
        <f>IF('Форма 4.10.2 | Т-ТЭ | ТСО'!$R$24="",1,0)</f>
        <v>1</v>
      </c>
    </row>
    <row r="12" spans="1:1" ht="11.25">
      <c r="A12" s="1172">
        <f>IF('Форма 4.10.2 | Т-ТЭ | ТСО'!$T$24="",1,0)</f>
        <v>1</v>
      </c>
    </row>
    <row r="13" spans="1:1" ht="11.25">
      <c r="A13" s="1172">
        <f>IF('Форма 4.10.2 | Т-ТЭ | ТСО'!$S$24="",1,0)</f>
        <v>0</v>
      </c>
    </row>
    <row r="14" spans="1:1" ht="11.25">
      <c r="A14" s="1172">
        <f>IF('Форма 4.10.2 | Т-ТЭ | ТСО'!$U$24="",1,0)</f>
        <v>0</v>
      </c>
    </row>
    <row r="15" spans="1:1" ht="11.25">
      <c r="A15" s="1172">
        <f>IF('Форма 4.10.2 | Т-ТЭ | потр'!$O$22="",1,0)</f>
        <v>0</v>
      </c>
    </row>
    <row r="16" spans="1:1" ht="11.25">
      <c r="A16" s="1172">
        <f>IF('Форма 4.10.2 | Т-ТЭ | потр'!$O$23="",1,0)</f>
        <v>0</v>
      </c>
    </row>
    <row r="17" spans="1:1" ht="11.25">
      <c r="A17" s="1172">
        <f>IF('Форма 4.10.2 | Т-ТЭ | потр'!$M$24="",1,0)</f>
        <v>0</v>
      </c>
    </row>
    <row r="18" spans="1:1" ht="11.25">
      <c r="A18" s="1172">
        <f>IF('Форма 4.10.2 | Т-ТЭ | потр'!$R$24="",1,0)</f>
        <v>0</v>
      </c>
    </row>
    <row r="19" spans="1:1" ht="11.25">
      <c r="A19" s="1172">
        <f>IF('Форма 4.10.2 | Т-ТЭ | потр'!$T$24="",1,0)</f>
        <v>0</v>
      </c>
    </row>
    <row r="20" spans="1:1" ht="11.25">
      <c r="A20" s="1172">
        <f>IF('Форма 4.10.2 | Т-ТЭ | потр'!$S$24="",1,0)</f>
        <v>0</v>
      </c>
    </row>
    <row r="21" spans="1:1" ht="11.25">
      <c r="A21" s="1172">
        <f>IF('Форма 4.10.2 | Т-ТЭ | потр'!$U$24="",1,0)</f>
        <v>0</v>
      </c>
    </row>
    <row r="22" spans="1:1" ht="11.25">
      <c r="A22" s="1172">
        <f>IF('Форма 4.10.2 | Т-ТЭ | предел'!$O$24="",1,0)</f>
        <v>1</v>
      </c>
    </row>
    <row r="23" spans="1:1" ht="11.25">
      <c r="A23" s="1172">
        <f>IF('Форма 4.10.2 | Т-ТЭ | предел'!$O$25="",1,0)</f>
        <v>1</v>
      </c>
    </row>
    <row r="24" spans="1:1" ht="11.25">
      <c r="A24" s="1172">
        <f>IF('Форма 4.10.2 | Т-ТЭ | предел'!$M$26="",1,0)</f>
        <v>1</v>
      </c>
    </row>
    <row r="25" spans="1:1" ht="11.25">
      <c r="A25" s="1172">
        <f>IF('Форма 4.10.2 | Т-ТЭ | предел'!$R$26="",1,0)</f>
        <v>1</v>
      </c>
    </row>
    <row r="26" spans="1:1" ht="11.25">
      <c r="A26" s="1172">
        <f>IF('Форма 4.10.2 | Т-ТЭ | предел'!$T$26="",1,0)</f>
        <v>1</v>
      </c>
    </row>
    <row r="27" spans="1:1" ht="11.25">
      <c r="A27" s="1172">
        <f>IF('Форма 4.10.2 | Т-ТЭ | предел'!$S$26="",1,0)</f>
        <v>0</v>
      </c>
    </row>
    <row r="28" spans="1:1" ht="11.25">
      <c r="A28" s="1172">
        <f>IF('Форма 4.10.2 | Т-ТЭ | предел'!$U$26="",1,0)</f>
        <v>0</v>
      </c>
    </row>
    <row r="29" spans="1:1" ht="11.25">
      <c r="A29" s="1172">
        <f>IF('Форма 4.10.2 | Т-ТЭ | индикат'!$O$7="",1,0)</f>
        <v>1</v>
      </c>
    </row>
    <row r="30" spans="1:1" ht="11.25">
      <c r="A30" s="1172">
        <f>IF('Форма 4.10.2 | Т-ТЭ | индикат'!$O$24="",1,0)</f>
        <v>1</v>
      </c>
    </row>
    <row r="31" spans="1:1" ht="11.25">
      <c r="A31" s="1172">
        <f>IF('Форма 4.10.2 | Т-ТЭ | индикат'!$O$25="",1,0)</f>
        <v>1</v>
      </c>
    </row>
    <row r="32" spans="1:1" ht="11.25">
      <c r="A32" s="1172">
        <f>IF('Форма 4.10.2 | Т-ТЭ | индикат'!$M$26="",1,0)</f>
        <v>1</v>
      </c>
    </row>
    <row r="33" spans="1:1" ht="11.25">
      <c r="A33" s="1172">
        <f>IF('Форма 4.10.2 | Т-ТЭ | индикат'!$R$26="",1,0)</f>
        <v>1</v>
      </c>
    </row>
    <row r="34" spans="1:1" ht="11.25">
      <c r="A34" s="1172">
        <f>IF('Форма 4.10.2 | Т-ТЭ | индикат'!$T$26="",1,0)</f>
        <v>1</v>
      </c>
    </row>
    <row r="35" spans="1:1" ht="11.25">
      <c r="A35" s="1172">
        <f>IF('Форма 4.10.2 | Т-ТЭ | индикат'!$S$26="",1,0)</f>
        <v>0</v>
      </c>
    </row>
    <row r="36" spans="1:1" ht="11.25">
      <c r="A36" s="1172">
        <f>IF('Форма 4.10.2 | Т-ТЭ | индикат'!$U$26="",1,0)</f>
        <v>0</v>
      </c>
    </row>
    <row r="37" spans="1:1" ht="11.25">
      <c r="A37" s="1172">
        <f>IF('Форма 4.10.2 | Резерв мощности'!$O$22="",1,0)</f>
        <v>1</v>
      </c>
    </row>
    <row r="38" spans="1:1" ht="11.25">
      <c r="A38" s="1172">
        <f>IF('Форма 4.10.2 | Резерв мощности'!$O$23="",1,0)</f>
        <v>1</v>
      </c>
    </row>
    <row r="39" spans="1:1" ht="11.25">
      <c r="A39" s="1172">
        <f>IF('Форма 4.10.2 | Резерв мощности'!$M$24="",1,0)</f>
        <v>1</v>
      </c>
    </row>
    <row r="40" spans="1:1" ht="11.25">
      <c r="A40" s="1172">
        <f>IF('Форма 4.10.2 | Резерв мощности'!$O$24="",1,0)</f>
        <v>1</v>
      </c>
    </row>
    <row r="41" spans="1:1" ht="11.25">
      <c r="A41" s="1172">
        <f>IF('Форма 4.10.2 | Резерв мощности'!$R$24="",1,0)</f>
        <v>1</v>
      </c>
    </row>
    <row r="42" spans="1:1" ht="11.25">
      <c r="A42" s="1172">
        <f>IF('Форма 4.10.2 | Резерв мощности'!$T$24="",1,0)</f>
        <v>1</v>
      </c>
    </row>
    <row r="43" spans="1:1" ht="11.25">
      <c r="A43" s="1172">
        <f>IF('Форма 4.10.2 | Резерв мощности'!$S$24="",1,0)</f>
        <v>0</v>
      </c>
    </row>
    <row r="44" spans="1:1" ht="11.25">
      <c r="A44" s="1172">
        <f>IF('Форма 4.10.2 | Резерв мощности'!$U$24="",1,0)</f>
        <v>0</v>
      </c>
    </row>
    <row r="45" spans="1:1" ht="11.25">
      <c r="A45" s="1172">
        <f>IF('Форма 4.10.3 | Т-ТН'!$O$23="",1,0)</f>
        <v>1</v>
      </c>
    </row>
    <row r="46" spans="1:1" ht="11.25">
      <c r="A46" s="1172">
        <f>IF('Форма 4.10.3 | Т-ТН'!$M$24="",1,0)</f>
        <v>1</v>
      </c>
    </row>
    <row r="47" spans="1:1" ht="11.25">
      <c r="A47" s="1172">
        <f>IF('Форма 4.10.3 | Т-ТН'!$R$24="",1,0)</f>
        <v>1</v>
      </c>
    </row>
    <row r="48" spans="1:1" ht="11.25">
      <c r="A48" s="1172">
        <f>IF('Форма 4.10.3 | Т-ТН'!$T$24="",1,0)</f>
        <v>1</v>
      </c>
    </row>
    <row r="49" spans="1:1" ht="11.25">
      <c r="A49" s="1172">
        <f>IF('Форма 4.10.3 | Т-ТН'!$S$24="",1,0)</f>
        <v>0</v>
      </c>
    </row>
    <row r="50" spans="1:1" ht="11.25">
      <c r="A50" s="1172">
        <f>IF('Форма 4.10.3 | Т-ТН'!$U$24="",1,0)</f>
        <v>0</v>
      </c>
    </row>
    <row r="51" spans="1:1" ht="11.25">
      <c r="A51" s="1172">
        <f>IF('Форма 4.10.3 | Т-передача ТЭ'!$O$23="",1,0)</f>
        <v>1</v>
      </c>
    </row>
    <row r="52" spans="1:1" ht="11.25">
      <c r="A52" s="1172">
        <f>IF('Форма 4.10.3 | Т-передача ТЭ'!$M$24="",1,0)</f>
        <v>1</v>
      </c>
    </row>
    <row r="53" spans="1:1" ht="11.25">
      <c r="A53" s="1172">
        <f>IF('Форма 4.10.3 | Т-передача ТЭ'!$R$24="",1,0)</f>
        <v>1</v>
      </c>
    </row>
    <row r="54" spans="1:1" ht="11.25">
      <c r="A54" s="1172">
        <f>IF('Форма 4.10.3 | Т-передача ТЭ'!$T$24="",1,0)</f>
        <v>1</v>
      </c>
    </row>
    <row r="55" spans="1:1" ht="11.25">
      <c r="A55" s="1172">
        <f>IF('Форма 4.10.3 | Т-передача ТЭ'!$S$24="",1,0)</f>
        <v>0</v>
      </c>
    </row>
    <row r="56" spans="1:1" ht="11.25">
      <c r="A56" s="1172">
        <f>IF('Форма 4.10.3 | Т-передача ТЭ'!$U$24="",1,0)</f>
        <v>0</v>
      </c>
    </row>
    <row r="57" spans="1:1" ht="11.25">
      <c r="A57" s="1172">
        <f>IF('Форма 4.10.3 | Т-передача ТН'!$O$23="",1,0)</f>
        <v>1</v>
      </c>
    </row>
    <row r="58" spans="1:1" ht="11.25">
      <c r="A58" s="1172">
        <f>IF('Форма 4.10.3 | Т-передача ТН'!$M$24="",1,0)</f>
        <v>1</v>
      </c>
    </row>
    <row r="59" spans="1:1" ht="11.25">
      <c r="A59" s="1172">
        <f>IF('Форма 4.10.3 | Т-передача ТН'!$R$24="",1,0)</f>
        <v>1</v>
      </c>
    </row>
    <row r="60" spans="1:1" ht="11.25">
      <c r="A60" s="1172">
        <f>IF('Форма 4.10.3 | Т-передача ТН'!$T$24="",1,0)</f>
        <v>1</v>
      </c>
    </row>
    <row r="61" spans="1:1" ht="11.25">
      <c r="A61" s="1172">
        <f>IF('Форма 4.10.3 | Т-передача ТН'!$S$24="",1,0)</f>
        <v>0</v>
      </c>
    </row>
    <row r="62" spans="1:1" ht="11.25">
      <c r="A62" s="1172">
        <f>IF('Форма 4.10.3 | Т-передача ТН'!$U$24="",1,0)</f>
        <v>0</v>
      </c>
    </row>
    <row r="63" spans="1:1" ht="11.25">
      <c r="A63" s="1172">
        <f>IF('Форма 4.10.4 | Т-гор.вода'!$O$23="",1,0)</f>
        <v>1</v>
      </c>
    </row>
    <row r="64" spans="1:1" ht="11.25">
      <c r="A64" s="1172">
        <f>IF('Форма 4.10.4 | Т-гор.вода'!$M$24="",1,0)</f>
        <v>0</v>
      </c>
    </row>
    <row r="65" spans="1:1" ht="11.25">
      <c r="A65" s="1172">
        <f>IF('Форма 4.10.4 | Т-гор.вода'!$W$24="",1,0)</f>
        <v>1</v>
      </c>
    </row>
    <row r="66" spans="1:1" ht="11.25">
      <c r="A66" s="1172">
        <f>IF('Форма 4.10.4 | Т-гор.вода'!$Y$24="",1,0)</f>
        <v>1</v>
      </c>
    </row>
    <row r="67" spans="1:1" ht="11.25">
      <c r="A67" s="1172">
        <f>IF('Форма 4.10.4 | Т-гор.вода'!$M$25="",1,0)</f>
        <v>1</v>
      </c>
    </row>
    <row r="68" spans="1:1" ht="11.25">
      <c r="A68" s="1172">
        <f>IF('Форма 4.10.4 | Т-гор.вода'!$X$24="",1,0)</f>
        <v>0</v>
      </c>
    </row>
    <row r="69" spans="1:1" ht="11.25">
      <c r="A69" s="1172">
        <f>IF('Форма 4.10.4 | Т-гор.вода'!$Z$24="",1,0)</f>
        <v>0</v>
      </c>
    </row>
    <row r="70" spans="1:1" ht="11.25">
      <c r="A70" s="1172">
        <f>IF('Форма 4.10.5 | Т-подкл'!$AB$23="",1,0)</f>
        <v>1</v>
      </c>
    </row>
    <row r="71" spans="1:1" ht="11.25">
      <c r="A71" s="1172">
        <f>IF('Форма 4.10.5 | Т-подкл'!$AD$23="",1,0)</f>
        <v>1</v>
      </c>
    </row>
    <row r="72" spans="1:1" ht="11.25">
      <c r="A72" s="1172">
        <f>IF('Форма 4.10.5 | Т-подкл'!$N$23="",1,0)</f>
        <v>0</v>
      </c>
    </row>
    <row r="73" spans="1:1" ht="11.25">
      <c r="A73" s="1172">
        <f>IF('Форма 4.10.5 | Т-подкл'!$R$23="",1,0)</f>
        <v>0</v>
      </c>
    </row>
    <row r="74" spans="1:1" ht="11.25">
      <c r="A74" s="1172">
        <f>IF('Форма 4.10.5 | Т-подкл'!$V$23="",1,0)</f>
        <v>0</v>
      </c>
    </row>
    <row r="75" spans="1:1" ht="11.25">
      <c r="A75" s="1172">
        <f>IF('Форма 4.10.5 | Т-подкл'!$AC$23="",1,0)</f>
        <v>0</v>
      </c>
    </row>
    <row r="76" spans="1:1" ht="11.25">
      <c r="A76" s="1172">
        <f>IF('Форма 4.10.5 | Т-подкл'!$AE$23="",1,0)</f>
        <v>0</v>
      </c>
    </row>
    <row r="77" spans="1:1" ht="11.25">
      <c r="A77" s="1172">
        <f>IF('Форма 4.10.6 | Т-подкл(инд)'!$M$23="",1,0)</f>
        <v>1</v>
      </c>
    </row>
    <row r="78" spans="1:1" ht="11.25">
      <c r="A78" s="1172">
        <f>IF('Форма 4.10.6 | Т-подкл(инд)'!$P$23="",1,0)</f>
        <v>1</v>
      </c>
    </row>
    <row r="79" spans="1:1" ht="11.25">
      <c r="A79" s="1172">
        <f>IF('Форма 4.10.6 | Т-подкл(инд)'!$S$23="",1,0)</f>
        <v>1</v>
      </c>
    </row>
    <row r="80" spans="1:1" ht="11.25">
      <c r="A80" s="1172">
        <f>IF('Форма 4.10.6 | Т-подкл(инд)'!$T$23="",1,0)</f>
        <v>0</v>
      </c>
    </row>
    <row r="81" spans="1:1" ht="11.25">
      <c r="A81" s="1172">
        <f>IF('Форма 4.10.6 | Т-подкл(инд)'!$V$23="",1,0)</f>
        <v>0</v>
      </c>
    </row>
    <row r="82" spans="1:1" ht="11.25">
      <c r="A82" s="1172">
        <f>IF('Форма 4.9'!$F$10="",1,0)</f>
        <v>1</v>
      </c>
    </row>
    <row r="83" spans="1:1" ht="11.25">
      <c r="A83" s="1172">
        <f>IF('Форма 4.9'!$G$10="",1,0)</f>
        <v>1</v>
      </c>
    </row>
    <row r="84" spans="1:1" ht="11.25">
      <c r="A84" s="1172">
        <f>IF('Форма 4.9'!$F$11="",1,0)</f>
        <v>1</v>
      </c>
    </row>
    <row r="85" spans="1:1" ht="11.25">
      <c r="A85" s="1172">
        <f>IF('Форма 4.9'!$G$11="",1,0)</f>
        <v>1</v>
      </c>
    </row>
    <row r="86" spans="1:1" ht="11.25">
      <c r="A86" s="1172">
        <f>IF('Форма 4.9'!$F$12="",1,0)</f>
        <v>1</v>
      </c>
    </row>
    <row r="87" spans="1:1" ht="11.25">
      <c r="A87" s="1172">
        <f>IF('Форма 4.9'!$G$12="",1,0)</f>
        <v>1</v>
      </c>
    </row>
    <row r="88" spans="1:1" ht="11.25">
      <c r="A88" s="1172">
        <f>IF('Форма 4.9'!$F$13="",1,0)</f>
        <v>1</v>
      </c>
    </row>
    <row r="89" spans="1:1" ht="11.25">
      <c r="A89" s="1172">
        <f>IF('Форма 4.9'!$G$13="",1,0)</f>
        <v>1</v>
      </c>
    </row>
    <row r="90" spans="1:1" ht="11.25">
      <c r="A90" s="1172">
        <f>IF('Форма 4.10.1'!$J$15="",1,0)</f>
        <v>0</v>
      </c>
    </row>
    <row r="91" spans="1:1" ht="11.25">
      <c r="A91" s="1172">
        <f>IF('Форма 4.10.1'!$H$17="",1,0)</f>
        <v>0</v>
      </c>
    </row>
    <row r="92" spans="1:1" ht="11.25">
      <c r="A92" s="1172">
        <f>IF('Форма 4.10.1'!$I$17="",1,0)</f>
        <v>0</v>
      </c>
    </row>
    <row r="93" spans="1:1" ht="11.25">
      <c r="A93" s="1172">
        <f>IF('Форма 4.10.1'!$J$17="",1,0)</f>
        <v>0</v>
      </c>
    </row>
    <row r="94" spans="1:1" ht="11.25">
      <c r="A94" s="1172">
        <f>IF('Форма 4.10.1'!$H$26="",1,0)</f>
        <v>0</v>
      </c>
    </row>
    <row r="95" spans="1:1" ht="11.25">
      <c r="A95" s="1172">
        <f>IF('Форма 4.10.1'!$I$26="",1,0)</f>
        <v>0</v>
      </c>
    </row>
    <row r="96" spans="1:1" ht="11.25">
      <c r="A96" s="1172">
        <f>IF('Форма 4.10.1'!$J$26="",1,0)</f>
        <v>0</v>
      </c>
    </row>
    <row r="97" spans="1:1" ht="11.25">
      <c r="A97" s="1172">
        <f>IF('Форма 4.10.1'!$H$33="",1,0)</f>
        <v>0</v>
      </c>
    </row>
    <row r="98" spans="1:1" ht="11.25">
      <c r="A98" s="1172">
        <f>IF('Форма 4.10.1'!$I$33="",1,0)</f>
        <v>0</v>
      </c>
    </row>
    <row r="99" spans="1:1" ht="11.25">
      <c r="A99" s="1172">
        <f>IF('Форма 4.10.1'!$J$33="",1,0)</f>
        <v>0</v>
      </c>
    </row>
    <row r="100" spans="1:1" ht="11.25">
      <c r="A100" s="1172">
        <f>IF('Форма 4.10.1'!$H$40="",1,0)</f>
        <v>0</v>
      </c>
    </row>
    <row r="101" spans="1:1" ht="11.25">
      <c r="A101" s="1172">
        <f>IF('Форма 4.10.1'!$I$40="",1,0)</f>
        <v>0</v>
      </c>
    </row>
    <row r="102" spans="1:1" ht="11.25">
      <c r="A102" s="1172">
        <f>IF('Форма 4.10.1'!$J$40="",1,0)</f>
        <v>0</v>
      </c>
    </row>
    <row r="103" spans="1:1" ht="11.25">
      <c r="A103" s="1172">
        <f>IF('Форма 4.10.1'!$H$47="",1,0)</f>
        <v>0</v>
      </c>
    </row>
    <row r="104" spans="1:1" ht="11.25">
      <c r="A104" s="1172">
        <f>IF('Форма 4.10.1'!$I$47="",1,0)</f>
        <v>0</v>
      </c>
    </row>
    <row r="105" spans="1:1" ht="11.25">
      <c r="A105" s="1172">
        <f>IF('Форма 4.10.1'!$J$47="",1,0)</f>
        <v>0</v>
      </c>
    </row>
    <row r="106" spans="1:1" ht="11.25">
      <c r="A106" s="1172">
        <f>IF('Форма 1.0.2'!$E$12="",1,0)</f>
        <v>1</v>
      </c>
    </row>
    <row r="107" spans="1:1" ht="11.25">
      <c r="A107" s="1172">
        <f>IF('Форма 1.0.2'!$F$12="",1,0)</f>
        <v>1</v>
      </c>
    </row>
    <row r="108" spans="1:1" ht="11.25">
      <c r="A108" s="1172">
        <f>IF('Форма 1.0.2'!$G$12="",1,0)</f>
        <v>1</v>
      </c>
    </row>
    <row r="109" spans="1:1" ht="11.25">
      <c r="A109" s="1172">
        <f>IF('Форма 1.0.2'!$H$12="",1,0)</f>
        <v>1</v>
      </c>
    </row>
    <row r="110" spans="1:1" ht="11.25">
      <c r="A110" s="1172">
        <f>IF('Форма 1.0.2'!$I$12="",1,0)</f>
        <v>1</v>
      </c>
    </row>
    <row r="111" spans="1:1" ht="11.25">
      <c r="A111" s="1172">
        <f>IF('Форма 1.0.2'!$J$12="",1,0)</f>
        <v>1</v>
      </c>
    </row>
    <row r="112" spans="1:1" ht="11.25">
      <c r="A112" s="1172">
        <f>IF('Сведения об изменении'!$E$12="",1,0)</f>
        <v>1</v>
      </c>
    </row>
    <row r="113" spans="1:1" ht="11.25">
      <c r="A113" s="1173">
        <f>IF('Форма 4.10.6 | Т-подкл(инд)'!$U$23="",1,0)</f>
        <v>1</v>
      </c>
    </row>
    <row r="114" spans="1:1" ht="11.25">
      <c r="A114" s="1174">
        <f>IF('Форма 4.10.5 | Т-подкл'!$AA$23="",1,0)</f>
        <v>1</v>
      </c>
    </row>
    <row r="115" spans="1:1" ht="11.25">
      <c r="A115" s="1174">
        <f>IF('Форма 4.10.5 | Т-подкл'!$Z$23="",1,0)</f>
        <v>1</v>
      </c>
    </row>
    <row r="116" spans="1:1" ht="11.25">
      <c r="A116" s="1179">
        <f>IF(Территории!$E$12="",1,0)</f>
        <v>0</v>
      </c>
    </row>
    <row r="117" spans="1:1" ht="11.25">
      <c r="A117" s="1179">
        <f>IF('Перечень тарифов'!$E$21="",1,0)</f>
        <v>0</v>
      </c>
    </row>
    <row r="118" spans="1:1" ht="11.25">
      <c r="A118" s="1179">
        <f>IF('Перечень тарифов'!$F$21="",1,0)</f>
        <v>0</v>
      </c>
    </row>
    <row r="119" spans="1:1" ht="11.25">
      <c r="A119" s="1179">
        <f>IF('Перечень тарифов'!$G$21="",1,0)</f>
        <v>0</v>
      </c>
    </row>
    <row r="120" spans="1:1" ht="11.25">
      <c r="A120" s="1179">
        <f>IF('Перечень тарифов'!$K$21="",1,0)</f>
        <v>0</v>
      </c>
    </row>
    <row r="121" spans="1:1" ht="11.25">
      <c r="A121" s="1179">
        <f>IF('Перечень тарифов'!$O$21="",1,0)</f>
        <v>0</v>
      </c>
    </row>
    <row r="122" spans="1:1" ht="11.25">
      <c r="A122" s="1179">
        <f>IF('Перечень тарифов'!$S$21="",1,0)</f>
        <v>0</v>
      </c>
    </row>
    <row r="123" spans="1:1" ht="11.25">
      <c r="A123" s="1179">
        <f>IF('Форма 4.10.2 | Т-ТЭ | потр'!$O$24="",1,0)</f>
        <v>0</v>
      </c>
    </row>
    <row r="124" spans="1:1" ht="11.25">
      <c r="A124" s="1179">
        <f>IF('Форма 4.10.2 | Т-ТЭ | потр'!$Y$24="",1,0)</f>
        <v>0</v>
      </c>
    </row>
    <row r="125" spans="1:1" ht="11.25">
      <c r="A125" s="1179">
        <f>IF('Форма 4.10.2 | Т-ТЭ | потр'!$AA$24="",1,0)</f>
        <v>0</v>
      </c>
    </row>
    <row r="126" spans="1:1" ht="11.25">
      <c r="A126" s="1179">
        <f>IF('Форма 4.10.2 | Т-ТЭ | потр'!$V$24="",1,0)</f>
        <v>0</v>
      </c>
    </row>
    <row r="127" spans="1:1" ht="11.25">
      <c r="A127" s="1179">
        <f>IF('Форма 4.10.2 | Т-ТЭ | потр'!$Z$24="",1,0)</f>
        <v>0</v>
      </c>
    </row>
    <row r="128" spans="1:1" ht="11.25">
      <c r="A128" s="1179">
        <f>IF('Форма 4.10.2 | Т-ТЭ | потр'!$AB$24="",1,0)</f>
        <v>0</v>
      </c>
    </row>
    <row r="129" spans="1:1" ht="11.25">
      <c r="A129" s="1179">
        <f>IF('Форма 4.10.2 | Т-ТЭ | потр'!$AF$24="",1,0)</f>
        <v>0</v>
      </c>
    </row>
    <row r="130" spans="1:1" ht="11.25">
      <c r="A130" s="1179">
        <f>IF('Форма 4.10.2 | Т-ТЭ | потр'!$AH$24="",1,0)</f>
        <v>0</v>
      </c>
    </row>
    <row r="131" spans="1:1" ht="11.25">
      <c r="A131" s="1179">
        <f>IF('Форма 4.10.2 | Т-ТЭ | потр'!$AC$24="",1,0)</f>
        <v>0</v>
      </c>
    </row>
    <row r="132" spans="1:1" ht="11.25">
      <c r="A132" s="1179">
        <f>IF('Форма 4.10.2 | Т-ТЭ | потр'!$AG$24="",1,0)</f>
        <v>0</v>
      </c>
    </row>
    <row r="133" spans="1:1" ht="11.25">
      <c r="A133" s="1179">
        <f>IF('Форма 4.10.2 | Т-ТЭ | потр'!$AI$24="",1,0)</f>
        <v>0</v>
      </c>
    </row>
    <row r="134" spans="1:1" ht="11.25">
      <c r="A134" s="1179">
        <f>IF('Форма 4.10.2 | Т-ТЭ | потр'!$AM$24="",1,0)</f>
        <v>0</v>
      </c>
    </row>
    <row r="135" spans="1:1" ht="11.25">
      <c r="A135" s="1179">
        <f>IF('Форма 4.10.2 | Т-ТЭ | потр'!$AO$24="",1,0)</f>
        <v>0</v>
      </c>
    </row>
    <row r="136" spans="1:1" ht="11.25">
      <c r="A136" s="1179">
        <f>IF('Форма 4.10.2 | Т-ТЭ | потр'!$AJ$24="",1,0)</f>
        <v>0</v>
      </c>
    </row>
    <row r="137" spans="1:1" ht="11.25">
      <c r="A137" s="1179">
        <f>IF('Форма 4.10.2 | Т-ТЭ | потр'!$AN$24="",1,0)</f>
        <v>0</v>
      </c>
    </row>
    <row r="138" spans="1:1" ht="11.25">
      <c r="A138" s="1179">
        <f>IF('Форма 4.10.2 | Т-ТЭ | потр'!$AP$24="",1,0)</f>
        <v>0</v>
      </c>
    </row>
    <row r="139" spans="1:1" ht="11.25">
      <c r="A139" s="1179">
        <f>IF('Форма 4.10.2 | Т-ТЭ | потр'!$AT$24="",1,0)</f>
        <v>0</v>
      </c>
    </row>
    <row r="140" spans="1:1" ht="11.25">
      <c r="A140" s="1179">
        <f>IF('Форма 4.10.2 | Т-ТЭ | потр'!$AV$24="",1,0)</f>
        <v>0</v>
      </c>
    </row>
    <row r="141" spans="1:1" ht="11.25">
      <c r="A141" s="1179">
        <f>IF('Форма 4.10.2 | Т-ТЭ | потр'!$AQ$24="",1,0)</f>
        <v>0</v>
      </c>
    </row>
    <row r="142" spans="1:1" ht="11.25">
      <c r="A142" s="1179">
        <f>IF('Форма 4.10.2 | Т-ТЭ | потр'!$AU$24="",1,0)</f>
        <v>0</v>
      </c>
    </row>
    <row r="143" spans="1:1" ht="11.25">
      <c r="A143" s="1179">
        <f>IF('Форма 4.10.2 | Т-ТЭ | потр'!$AW$24="",1,0)</f>
        <v>0</v>
      </c>
    </row>
    <row r="144" spans="1:1" ht="11.25">
      <c r="A144" s="1179">
        <f>IF('Форма 4.10.2 | Т-ТЭ | потр'!$O$27="",1,0)</f>
        <v>0</v>
      </c>
    </row>
    <row r="145" spans="1:1" ht="11.25">
      <c r="A145" s="1179">
        <f>IF('Форма 4.10.2 | Т-ТЭ | потр'!$M$28="",1,0)</f>
        <v>0</v>
      </c>
    </row>
    <row r="146" spans="1:1" ht="11.25">
      <c r="A146" s="1179">
        <f>IF('Форма 4.10.2 | Т-ТЭ | потр'!$O$28="",1,0)</f>
        <v>0</v>
      </c>
    </row>
    <row r="147" spans="1:1" ht="11.25">
      <c r="A147" s="1179">
        <f>IF('Форма 4.10.2 | Т-ТЭ | потр'!$R$28="",1,0)</f>
        <v>0</v>
      </c>
    </row>
    <row r="148" spans="1:1" ht="11.25">
      <c r="A148" s="1179">
        <f>IF('Форма 4.10.2 | Т-ТЭ | потр'!$T$28="",1,0)</f>
        <v>0</v>
      </c>
    </row>
    <row r="149" spans="1:1" ht="11.25">
      <c r="A149" s="1179">
        <f>IF('Форма 4.10.2 | Т-ТЭ | потр'!$V$28="",1,0)</f>
        <v>0</v>
      </c>
    </row>
    <row r="150" spans="1:1" ht="11.25">
      <c r="A150" s="1179">
        <f>IF('Форма 4.10.2 | Т-ТЭ | потр'!$Y$28="",1,0)</f>
        <v>0</v>
      </c>
    </row>
    <row r="151" spans="1:1" ht="11.25">
      <c r="A151" s="1179">
        <f>IF('Форма 4.10.2 | Т-ТЭ | потр'!$AA$28="",1,0)</f>
        <v>0</v>
      </c>
    </row>
    <row r="152" spans="1:1" ht="11.25">
      <c r="A152" s="1179">
        <f>IF('Форма 4.10.2 | Т-ТЭ | потр'!$AC$28="",1,0)</f>
        <v>0</v>
      </c>
    </row>
    <row r="153" spans="1:1" ht="11.25">
      <c r="A153" s="1179">
        <f>IF('Форма 4.10.2 | Т-ТЭ | потр'!$AF$28="",1,0)</f>
        <v>0</v>
      </c>
    </row>
    <row r="154" spans="1:1" ht="11.25">
      <c r="A154" s="1179">
        <f>IF('Форма 4.10.2 | Т-ТЭ | потр'!$AH$28="",1,0)</f>
        <v>0</v>
      </c>
    </row>
    <row r="155" spans="1:1" ht="11.25">
      <c r="A155" s="1179">
        <f>IF('Форма 4.10.2 | Т-ТЭ | потр'!$AJ$28="",1,0)</f>
        <v>0</v>
      </c>
    </row>
    <row r="156" spans="1:1" ht="11.25">
      <c r="A156" s="1179">
        <f>IF('Форма 4.10.2 | Т-ТЭ | потр'!$AM$28="",1,0)</f>
        <v>0</v>
      </c>
    </row>
    <row r="157" spans="1:1" ht="11.25">
      <c r="A157" s="1179">
        <f>IF('Форма 4.10.2 | Т-ТЭ | потр'!$AO$28="",1,0)</f>
        <v>0</v>
      </c>
    </row>
    <row r="158" spans="1:1" ht="11.25">
      <c r="A158" s="1179">
        <f>IF('Форма 4.10.2 | Т-ТЭ | потр'!$AQ$28="",1,0)</f>
        <v>0</v>
      </c>
    </row>
    <row r="159" spans="1:1" ht="11.25">
      <c r="A159" s="1179">
        <f>IF('Форма 4.10.2 | Т-ТЭ | потр'!$AT$28="",1,0)</f>
        <v>0</v>
      </c>
    </row>
    <row r="160" spans="1:1" ht="11.25">
      <c r="A160" s="1179">
        <f>IF('Форма 4.10.2 | Т-ТЭ | потр'!$AV$28="",1,0)</f>
        <v>0</v>
      </c>
    </row>
    <row r="161" spans="1:1" ht="11.25">
      <c r="A161" s="1179">
        <f>IF('Форма 4.10.2 | Т-ТЭ | потр'!$S$28="",1,0)</f>
        <v>0</v>
      </c>
    </row>
    <row r="162" spans="1:1" ht="11.25">
      <c r="A162" s="1179">
        <f>IF('Форма 4.10.2 | Т-ТЭ | потр'!$U$28="",1,0)</f>
        <v>0</v>
      </c>
    </row>
    <row r="163" spans="1:1" ht="11.25">
      <c r="A163" s="1179">
        <f>IF('Форма 4.10.2 | Т-ТЭ | потр'!$Z$28="",1,0)</f>
        <v>0</v>
      </c>
    </row>
    <row r="164" spans="1:1" ht="11.25">
      <c r="A164" s="1179">
        <f>IF('Форма 4.10.2 | Т-ТЭ | потр'!$AB$28="",1,0)</f>
        <v>0</v>
      </c>
    </row>
    <row r="165" spans="1:1" ht="11.25">
      <c r="A165" s="1179">
        <f>IF('Форма 4.10.2 | Т-ТЭ | потр'!$AG$28="",1,0)</f>
        <v>0</v>
      </c>
    </row>
    <row r="166" spans="1:1" ht="11.25">
      <c r="A166" s="1179">
        <f>IF('Форма 4.10.2 | Т-ТЭ | потр'!$AI$28="",1,0)</f>
        <v>0</v>
      </c>
    </row>
    <row r="167" spans="1:1" ht="11.25">
      <c r="A167" s="1179">
        <f>IF('Форма 4.10.2 | Т-ТЭ | потр'!$AN$28="",1,0)</f>
        <v>0</v>
      </c>
    </row>
    <row r="168" spans="1:1" ht="11.25">
      <c r="A168" s="1179">
        <f>IF('Форма 4.10.2 | Т-ТЭ | потр'!$AP$28="",1,0)</f>
        <v>0</v>
      </c>
    </row>
    <row r="169" spans="1:1" ht="11.25">
      <c r="A169" s="1179">
        <f>IF('Форма 4.10.2 | Т-ТЭ | потр'!$AU$28="",1,0)</f>
        <v>0</v>
      </c>
    </row>
    <row r="170" spans="1:1" ht="11.25">
      <c r="A170" s="1179">
        <f>IF('Форма 4.10.2 | Т-ТЭ | потр'!$AW$28="",1,0)</f>
        <v>0</v>
      </c>
    </row>
    <row r="171" spans="1:1" ht="11.25">
      <c r="A171" s="1179">
        <f>IF('Форма 4.10.1'!$H$18="",1,0)</f>
        <v>0</v>
      </c>
    </row>
    <row r="172" spans="1:1" ht="11.25">
      <c r="A172" s="1179">
        <f>IF('Форма 4.10.1'!$I$18="",1,0)</f>
        <v>0</v>
      </c>
    </row>
    <row r="173" spans="1:1" ht="11.25">
      <c r="A173" s="1179">
        <f>IF('Форма 4.10.1'!$J$18="",1,0)</f>
        <v>0</v>
      </c>
    </row>
    <row r="174" spans="1:1" ht="11.25">
      <c r="A174" s="1179">
        <f>IF('Форма 4.10.1'!$H$19="",1,0)</f>
        <v>0</v>
      </c>
    </row>
    <row r="175" spans="1:1" ht="11.25">
      <c r="A175" s="1179">
        <f>IF('Форма 4.10.1'!$I$19="",1,0)</f>
        <v>0</v>
      </c>
    </row>
    <row r="176" spans="1:1" ht="11.25">
      <c r="A176" s="1179">
        <f>IF('Форма 4.10.1'!$J$19="",1,0)</f>
        <v>0</v>
      </c>
    </row>
    <row r="177" spans="1:1" ht="11.25">
      <c r="A177" s="1179">
        <f>IF('Форма 4.10.1'!$H$20="",1,0)</f>
        <v>0</v>
      </c>
    </row>
    <row r="178" spans="1:1" ht="11.25">
      <c r="A178" s="1179">
        <f>IF('Форма 4.10.1'!$I$20="",1,0)</f>
        <v>0</v>
      </c>
    </row>
    <row r="179" spans="1:1" ht="11.25">
      <c r="A179" s="1179">
        <f>IF('Форма 4.10.1'!$J$20="",1,0)</f>
        <v>0</v>
      </c>
    </row>
    <row r="180" spans="1:1" ht="11.25">
      <c r="A180" s="1179">
        <f>IF('Форма 4.10.1'!$H$21="",1,0)</f>
        <v>0</v>
      </c>
    </row>
    <row r="181" spans="1:1" ht="11.25">
      <c r="A181" s="1179">
        <f>IF('Форма 4.10.1'!$I$21="",1,0)</f>
        <v>0</v>
      </c>
    </row>
    <row r="182" spans="1:1" ht="11.25">
      <c r="A182" s="1179">
        <f>IF('Форма 4.10.1'!$J$21="",1,0)</f>
        <v>0</v>
      </c>
    </row>
    <row r="183" spans="1:1" ht="11.25">
      <c r="A183" s="1179">
        <f>IF('Форма 4.10.1'!$H$27="",1,0)</f>
        <v>0</v>
      </c>
    </row>
    <row r="184" spans="1:1" ht="11.25">
      <c r="A184" s="1179">
        <f>IF('Форма 4.10.1'!$I$27="",1,0)</f>
        <v>0</v>
      </c>
    </row>
    <row r="185" spans="1:1" ht="11.25">
      <c r="A185" s="1179">
        <f>IF('Форма 4.10.1'!$J$27="",1,0)</f>
        <v>0</v>
      </c>
    </row>
    <row r="186" spans="1:1" ht="11.25">
      <c r="A186" s="1179">
        <f>IF('Форма 4.10.1'!$H$28="",1,0)</f>
        <v>0</v>
      </c>
    </row>
    <row r="187" spans="1:1" ht="11.25">
      <c r="A187" s="1179">
        <f>IF('Форма 4.10.1'!$I$28="",1,0)</f>
        <v>0</v>
      </c>
    </row>
    <row r="188" spans="1:1" ht="11.25">
      <c r="A188" s="1179">
        <f>IF('Форма 4.10.1'!$J$28="",1,0)</f>
        <v>0</v>
      </c>
    </row>
    <row r="189" spans="1:1" ht="11.25">
      <c r="A189" s="1179">
        <f>IF('Форма 4.10.1'!$H$29="",1,0)</f>
        <v>0</v>
      </c>
    </row>
    <row r="190" spans="1:1" ht="11.25">
      <c r="A190" s="1179">
        <f>IF('Форма 4.10.1'!$I$29="",1,0)</f>
        <v>0</v>
      </c>
    </row>
    <row r="191" spans="1:1" ht="11.25">
      <c r="A191" s="1179">
        <f>IF('Форма 4.10.1'!$J$29="",1,0)</f>
        <v>0</v>
      </c>
    </row>
    <row r="192" spans="1:1" ht="11.25">
      <c r="A192" s="1179">
        <f>IF('Форма 4.10.1'!$H$30="",1,0)</f>
        <v>0</v>
      </c>
    </row>
    <row r="193" spans="1:1" ht="11.25">
      <c r="A193" s="1179">
        <f>IF('Форма 4.10.1'!$I$30="",1,0)</f>
        <v>0</v>
      </c>
    </row>
    <row r="194" spans="1:1" ht="11.25">
      <c r="A194" s="1179">
        <f>IF('Форма 4.10.1'!$J$30="",1,0)</f>
        <v>0</v>
      </c>
    </row>
    <row r="195" spans="1:1" ht="11.25">
      <c r="A195" s="1179">
        <f>IF('Форма 4.10.1'!$H$34="",1,0)</f>
        <v>0</v>
      </c>
    </row>
    <row r="196" spans="1:1" ht="11.25">
      <c r="A196" s="1179">
        <f>IF('Форма 4.10.1'!$I$34="",1,0)</f>
        <v>0</v>
      </c>
    </row>
    <row r="197" spans="1:1" ht="11.25">
      <c r="A197" s="1179">
        <f>IF('Форма 4.10.1'!$J$34="",1,0)</f>
        <v>0</v>
      </c>
    </row>
    <row r="198" spans="1:1" ht="11.25">
      <c r="A198" s="1179">
        <f>IF('Форма 4.10.1'!$H$35="",1,0)</f>
        <v>0</v>
      </c>
    </row>
    <row r="199" spans="1:1" ht="11.25">
      <c r="A199" s="1179">
        <f>IF('Форма 4.10.1'!$I$35="",1,0)</f>
        <v>0</v>
      </c>
    </row>
    <row r="200" spans="1:1" ht="11.25">
      <c r="A200" s="1179">
        <f>IF('Форма 4.10.1'!$J$35="",1,0)</f>
        <v>0</v>
      </c>
    </row>
    <row r="201" spans="1:1" ht="11.25">
      <c r="A201" s="1179">
        <f>IF('Форма 4.10.1'!$H$36="",1,0)</f>
        <v>0</v>
      </c>
    </row>
    <row r="202" spans="1:1" ht="11.25">
      <c r="A202" s="1179">
        <f>IF('Форма 4.10.1'!$I$36="",1,0)</f>
        <v>0</v>
      </c>
    </row>
    <row r="203" spans="1:1" ht="11.25">
      <c r="A203" s="1179">
        <f>IF('Форма 4.10.1'!$J$36="",1,0)</f>
        <v>0</v>
      </c>
    </row>
    <row r="204" spans="1:1" ht="11.25">
      <c r="A204" s="1179">
        <f>IF('Форма 4.10.1'!$H$37="",1,0)</f>
        <v>0</v>
      </c>
    </row>
    <row r="205" spans="1:1" ht="11.25">
      <c r="A205" s="1179">
        <f>IF('Форма 4.10.1'!$I$37="",1,0)</f>
        <v>0</v>
      </c>
    </row>
    <row r="206" spans="1:1" ht="11.25">
      <c r="A206" s="1179">
        <f>IF('Форма 4.10.1'!$J$37="",1,0)</f>
        <v>0</v>
      </c>
    </row>
    <row r="207" spans="1:1" ht="11.25">
      <c r="A207" s="1179">
        <f>IF('Форма 4.10.1'!$H$41="",1,0)</f>
        <v>0</v>
      </c>
    </row>
    <row r="208" spans="1:1" ht="11.25">
      <c r="A208" s="1179">
        <f>IF('Форма 4.10.1'!$I$41="",1,0)</f>
        <v>0</v>
      </c>
    </row>
    <row r="209" spans="1:1" ht="11.25">
      <c r="A209" s="1179">
        <f>IF('Форма 4.10.1'!$J$41="",1,0)</f>
        <v>0</v>
      </c>
    </row>
    <row r="210" spans="1:1" ht="11.25">
      <c r="A210" s="1179">
        <f>IF('Форма 4.10.1'!$H$42="",1,0)</f>
        <v>0</v>
      </c>
    </row>
    <row r="211" spans="1:1" ht="11.25">
      <c r="A211" s="1179">
        <f>IF('Форма 4.10.1'!$I$42="",1,0)</f>
        <v>0</v>
      </c>
    </row>
    <row r="212" spans="1:1" ht="11.25">
      <c r="A212" s="1179">
        <f>IF('Форма 4.10.1'!$J$42="",1,0)</f>
        <v>0</v>
      </c>
    </row>
    <row r="213" spans="1:1" ht="11.25">
      <c r="A213" s="1179">
        <f>IF('Форма 4.10.1'!$H$43="",1,0)</f>
        <v>0</v>
      </c>
    </row>
    <row r="214" spans="1:1" ht="11.25">
      <c r="A214" s="1179">
        <f>IF('Форма 4.10.1'!$I$43="",1,0)</f>
        <v>0</v>
      </c>
    </row>
    <row r="215" spans="1:1" ht="11.25">
      <c r="A215" s="1179">
        <f>IF('Форма 4.10.1'!$J$43="",1,0)</f>
        <v>0</v>
      </c>
    </row>
    <row r="216" spans="1:1" ht="11.25">
      <c r="A216" s="1179">
        <f>IF('Форма 4.10.1'!$H$44="",1,0)</f>
        <v>0</v>
      </c>
    </row>
    <row r="217" spans="1:1" ht="11.25">
      <c r="A217" s="1179">
        <f>IF('Форма 4.10.1'!$I$44="",1,0)</f>
        <v>0</v>
      </c>
    </row>
    <row r="218" spans="1:1" ht="11.25">
      <c r="A218" s="1179">
        <f>IF('Форма 4.10.1'!$J$44="",1,0)</f>
        <v>0</v>
      </c>
    </row>
    <row r="219" spans="1:1" ht="11.25">
      <c r="A219" s="1179">
        <f>IF('Форма 4.10.1'!$H$48="",1,0)</f>
        <v>0</v>
      </c>
    </row>
    <row r="220" spans="1:1" ht="11.25">
      <c r="A220" s="1179">
        <f>IF('Форма 4.10.1'!$I$48="",1,0)</f>
        <v>0</v>
      </c>
    </row>
    <row r="221" spans="1:1" ht="11.25">
      <c r="A221" s="1179">
        <f>IF('Форма 4.10.1'!$J$48="",1,0)</f>
        <v>0</v>
      </c>
    </row>
    <row r="222" spans="1:1" ht="11.25">
      <c r="A222" s="1179">
        <f>IF('Форма 4.10.1'!$H$49="",1,0)</f>
        <v>0</v>
      </c>
    </row>
    <row r="223" spans="1:1" ht="11.25">
      <c r="A223" s="1179">
        <f>IF('Форма 4.10.1'!$I$49="",1,0)</f>
        <v>0</v>
      </c>
    </row>
    <row r="224" spans="1:1" ht="11.25">
      <c r="A224" s="1179">
        <f>IF('Форма 4.10.1'!$J$49="",1,0)</f>
        <v>0</v>
      </c>
    </row>
    <row r="225" spans="1:1" ht="11.25">
      <c r="A225" s="1179">
        <f>IF('Форма 4.10.1'!$H$50="",1,0)</f>
        <v>0</v>
      </c>
    </row>
    <row r="226" spans="1:1" ht="11.25">
      <c r="A226" s="1179">
        <f>IF('Форма 4.10.1'!$I$50="",1,0)</f>
        <v>0</v>
      </c>
    </row>
    <row r="227" spans="1:1" ht="11.25">
      <c r="A227" s="1179">
        <f>IF('Форма 4.10.1'!$J$50="",1,0)</f>
        <v>0</v>
      </c>
    </row>
    <row r="228" spans="1:1" ht="11.25">
      <c r="A228" s="1179">
        <f>IF('Форма 4.10.1'!$H$51="",1,0)</f>
        <v>0</v>
      </c>
    </row>
    <row r="229" spans="1:1" ht="11.25">
      <c r="A229" s="1179">
        <f>IF('Форма 4.10.1'!$I$51="",1,0)</f>
        <v>0</v>
      </c>
    </row>
    <row r="230" spans="1:1" ht="11.25">
      <c r="A230" s="1179">
        <f>IF('Форма 4.10.1'!$J$51="",1,0)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7d4868-f390-447f-a710-2d2b837355e0}">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202"/>
  </cols>
  <sheetData>
    <row r="1" spans="1:3" ht="11.25">
      <c r="A1" s="1202" t="s">
        <v>489</v>
      </c>
      <c r="B1" s="1202" t="s">
        <v>490</v>
      </c>
      <c r="C1" s="1202" t="s">
        <v>66</v>
      </c>
    </row>
    <row r="2" spans="1:3" ht="11.25">
      <c r="A2" s="1202">
        <v>4189678</v>
      </c>
      <c r="B2" s="1202" t="s">
        <v>977</v>
      </c>
      <c r="C2" s="1202" t="s">
        <v>978</v>
      </c>
    </row>
    <row r="3" spans="1:3" ht="11.25">
      <c r="A3" s="1202">
        <v>4190415</v>
      </c>
      <c r="B3" s="1202" t="s">
        <v>979</v>
      </c>
      <c r="C3" s="1202" t="s">
        <v>978</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9175cf1-f4b6-4422-b025-d876154baddc}">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3045</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579fbc4-eb0c-40c2-8a3e-0770c787fb8b}">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ee239d-572f-4fd7-ba19-99649df310dd}">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8a91a8-9d02-4750-b84e-3b821c6cbe8e}">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75f75d1-beba-4454-b321-a29f2fff034e}">
  <sheetPr codeName="List01">
    <tabColor rgb="FFCCCCFF"/>
    <pageSetUpPr fitToPage="1"/>
  </sheetPr>
  <dimension ref="A1:IV20"/>
  <sheetViews>
    <sheetView showGridLines="0" workbookViewId="0" topLeftCell="C3">
      <selection pane="topLeft" activeCell="H36" sqref="H3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1" t="s">
        <v>395</v>
      </c>
      <c r="E4" s="1232"/>
      <c r="F4" s="1232"/>
      <c r="G4" s="1232"/>
      <c r="H4" s="1233"/>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4"/>
      <c r="E6" s="1234"/>
      <c r="F6" s="1235" t="s">
        <v>83</v>
      </c>
      <c r="G6" s="1235"/>
      <c r="H6" s="226"/>
      <c r="I6" s="226"/>
      <c r="J6" s="229"/>
      <c r="K6" s="230"/>
      <c r="L6" s="230"/>
      <c r="M6" s="204"/>
      <c r="N6" s="204"/>
      <c r="O6" s="204"/>
      <c r="P6" s="204"/>
      <c r="Q6" s="336"/>
      <c r="R6" s="204"/>
      <c r="S6" s="333"/>
      <c r="T6" s="333"/>
      <c r="U6" s="333"/>
      <c r="V6" s="333"/>
    </row>
    <row r="7" ht="3" customHeight="1"/>
    <row r="8" spans="1:22" s="120" customFormat="1" ht="14.25">
      <c r="A8" s="119"/>
      <c r="B8" s="35"/>
      <c r="C8" s="222"/>
      <c r="D8" s="1236" t="s">
        <v>15</v>
      </c>
      <c r="E8" s="1236"/>
      <c r="F8" s="1236" t="s">
        <v>396</v>
      </c>
      <c r="G8" s="1236"/>
      <c r="H8" s="1236"/>
      <c r="I8" s="1237" t="s">
        <v>397</v>
      </c>
      <c r="J8" s="1237"/>
      <c r="K8" s="1237"/>
      <c r="L8" s="1237"/>
      <c r="M8" s="204"/>
      <c r="N8" s="204"/>
      <c r="O8" s="204"/>
      <c r="P8" s="204"/>
      <c r="Q8" s="336"/>
      <c r="R8" s="204"/>
      <c r="S8" s="333"/>
      <c r="T8" s="333"/>
      <c r="U8" s="333"/>
      <c r="V8" s="333"/>
    </row>
    <row r="9" spans="1:22" s="120" customFormat="1" ht="20.25" customHeight="1">
      <c r="A9" s="119"/>
      <c r="B9" s="35"/>
      <c r="C9" s="222"/>
      <c r="D9" s="232" t="s">
        <v>91</v>
      </c>
      <c r="E9" s="232" t="s">
        <v>398</v>
      </c>
      <c r="F9" s="1227" t="s">
        <v>91</v>
      </c>
      <c r="G9" s="1228"/>
      <c r="H9" s="233" t="s">
        <v>398</v>
      </c>
      <c r="I9" s="1229" t="s">
        <v>91</v>
      </c>
      <c r="J9" s="1229"/>
      <c r="K9" s="233" t="s">
        <v>398</v>
      </c>
      <c r="L9" s="233" t="s">
        <v>399</v>
      </c>
      <c r="M9" s="204"/>
      <c r="N9" s="204"/>
      <c r="O9" s="204"/>
      <c r="P9" s="204"/>
      <c r="Q9" s="336"/>
      <c r="R9" s="204"/>
      <c r="S9" s="333"/>
      <c r="T9" s="333"/>
      <c r="U9" s="333"/>
      <c r="V9" s="333"/>
    </row>
    <row r="10" spans="3:22" ht="12" customHeight="1">
      <c r="C10" s="241"/>
      <c r="D10" s="331" t="s">
        <v>92</v>
      </c>
      <c r="E10" s="331" t="s">
        <v>48</v>
      </c>
      <c r="F10" s="1230" t="s">
        <v>49</v>
      </c>
      <c r="G10" s="1230"/>
      <c r="H10" s="331" t="s">
        <v>50</v>
      </c>
      <c r="I10" s="1230" t="s">
        <v>67</v>
      </c>
      <c r="J10" s="1230"/>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4" t="s">
        <v>403</v>
      </c>
      <c r="C12" s="1239"/>
      <c r="D12" s="1236">
        <v>1</v>
      </c>
      <c r="E12" s="1240" t="s">
        <v>3045</v>
      </c>
      <c r="F12" s="1192"/>
      <c r="G12" s="1181">
        <v>0</v>
      </c>
      <c r="H12" s="334"/>
      <c r="I12" s="242"/>
      <c r="J12" s="371" t="s">
        <v>496</v>
      </c>
      <c r="K12" s="1089"/>
      <c r="L12" s="258"/>
      <c r="M12" s="1100">
        <f>mergeValue(H12)</f>
        <v>0</v>
      </c>
      <c r="N12" s="1099"/>
      <c r="O12" s="1099"/>
      <c r="P12" s="1100" t="str">
        <f>IF(ISERROR(MATCH(Q12,MODesc,0)),"n","y")</f>
        <v>n</v>
      </c>
      <c r="Q12" s="1099" t="s">
        <v>3045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4" t="s">
        <v>403</v>
      </c>
      <c r="C13" s="1239"/>
      <c r="D13" s="1236"/>
      <c r="E13" s="1241"/>
      <c r="F13" s="1242"/>
      <c r="G13" s="1236">
        <v>1</v>
      </c>
      <c r="H13" s="1238" t="s">
        <v>905</v>
      </c>
      <c r="I13" s="242"/>
      <c r="J13" s="371" t="s">
        <v>496</v>
      </c>
      <c r="K13" s="1089"/>
      <c r="L13" s="258"/>
      <c r="M13" s="1100" t="str">
        <f>mergeValue(H13)</f>
        <v>городской округ Верхняя Пышма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4" t="s">
        <v>403</v>
      </c>
      <c r="C14" s="1239"/>
      <c r="D14" s="1236"/>
      <c r="E14" s="1241"/>
      <c r="F14" s="1243"/>
      <c r="G14" s="1236"/>
      <c r="H14" s="1238"/>
      <c r="I14" s="1198"/>
      <c r="J14" s="1181">
        <v>1</v>
      </c>
      <c r="K14" s="1191" t="s">
        <v>905</v>
      </c>
      <c r="L14" s="239" t="s">
        <v>906</v>
      </c>
      <c r="M14" s="1100" t="str">
        <f>mergeValue(H14)</f>
        <v>городской округ Верхняя Пышма</v>
      </c>
      <c r="N14" s="1099"/>
      <c r="O14" s="1099"/>
      <c r="P14" s="1099"/>
      <c r="Q14" s="1099"/>
      <c r="R14" s="1100" t="str">
        <f>K14&amp;" ("&amp;L14&amp;")"</f>
        <v>городской округ Верхняя Пышма (65732000)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0Mi6vQmUgqiFVzYziHZWC4xVtm8E40VDrMTcl8RENdNIBUXlMVmayFafX0jNH4ARGO3ofyzSIP6cavLCl0mOUQ==" saltValue="Cz1L7NmZZdav5C3RNji7p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25dff0-39b7-4fb7-a824-6cf40cc2487c}">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2"/>
    <col min="2" max="2" width="65.2857142857143" style="1202" customWidth="1"/>
    <col min="3" max="3" width="41" style="1202" customWidth="1"/>
    <col min="4" max="16384" width="9.14285714285714" style="1202"/>
  </cols>
  <sheetData>
    <row r="1" spans="1:2" ht="11.25">
      <c r="A1" s="1202" t="s">
        <v>328</v>
      </c>
      <c r="B1" s="1202" t="s">
        <v>329</v>
      </c>
    </row>
    <row r="2" spans="1:2" ht="11.25">
      <c r="A2" s="1202">
        <v>4213775</v>
      </c>
      <c r="B2" s="1202" t="s">
        <v>581</v>
      </c>
    </row>
    <row r="3" spans="1:2" ht="11.25">
      <c r="A3" s="1202">
        <v>4213784</v>
      </c>
      <c r="B3" s="1202" t="s">
        <v>674</v>
      </c>
    </row>
    <row r="4" spans="1:2" ht="11.25">
      <c r="A4" s="1202">
        <v>4213781</v>
      </c>
      <c r="B4" s="1202" t="s">
        <v>673</v>
      </c>
    </row>
    <row r="5" spans="1:2" ht="11.25">
      <c r="A5" s="1202">
        <v>4213776</v>
      </c>
      <c r="B5" s="1202" t="s">
        <v>582</v>
      </c>
    </row>
    <row r="6" spans="1:2" ht="11.25">
      <c r="A6" s="1202">
        <v>4213777</v>
      </c>
      <c r="B6" s="1202" t="s">
        <v>583</v>
      </c>
    </row>
    <row r="7" spans="1:2" ht="11.25">
      <c r="A7" s="1202">
        <v>4213778</v>
      </c>
      <c r="B7" s="1202" t="s">
        <v>584</v>
      </c>
    </row>
    <row r="8" spans="1:2" ht="11.25">
      <c r="A8" s="1202">
        <v>4213780</v>
      </c>
      <c r="B8" s="1202" t="s">
        <v>585</v>
      </c>
    </row>
    <row r="9" spans="1:2" ht="11.25">
      <c r="A9" s="1202">
        <v>4213779</v>
      </c>
      <c r="B9" s="1202" t="s">
        <v>588</v>
      </c>
    </row>
    <row r="10" spans="1:2" ht="11.25">
      <c r="A10" s="1202">
        <v>4213783</v>
      </c>
      <c r="B10" s="1202" t="s">
        <v>587</v>
      </c>
    </row>
    <row r="11" spans="1:2" ht="11.25">
      <c r="A11" s="1202">
        <v>4213782</v>
      </c>
      <c r="B11" s="1202"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ea5d74-4b53-48da-9ed9-b82912b01f0d}">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2"/>
    <col min="2" max="2" width="65.2857142857143" style="1202" customWidth="1"/>
    <col min="3" max="3" width="41" style="1202" customWidth="1"/>
    <col min="4" max="16384" width="9.14285714285714" style="1202"/>
  </cols>
  <sheetData>
    <row r="1" spans="1:2" ht="11.25">
      <c r="A1" s="1202" t="s">
        <v>328</v>
      </c>
      <c r="B1" s="1202" t="s">
        <v>330</v>
      </c>
    </row>
    <row r="2" spans="1:2" ht="11.25">
      <c r="A2" s="1202">
        <v>4190064</v>
      </c>
      <c r="B2" s="1202" t="s">
        <v>967</v>
      </c>
    </row>
    <row r="3" spans="1:2" ht="11.25">
      <c r="A3" s="1202">
        <v>4190065</v>
      </c>
      <c r="B3" s="1202" t="s">
        <v>968</v>
      </c>
    </row>
    <row r="4" spans="1:2" ht="11.25">
      <c r="A4" s="1202">
        <v>4190066</v>
      </c>
      <c r="B4" s="1202" t="s">
        <v>969</v>
      </c>
    </row>
    <row r="5" spans="1:2" ht="11.25">
      <c r="A5" s="1202">
        <v>4190067</v>
      </c>
      <c r="B5" s="1202" t="s">
        <v>970</v>
      </c>
    </row>
    <row r="6" spans="1:2" ht="11.25">
      <c r="A6" s="1202">
        <v>4190068</v>
      </c>
      <c r="B6" s="1202" t="s">
        <v>971</v>
      </c>
    </row>
    <row r="7" spans="1:2" ht="11.25">
      <c r="A7" s="1202">
        <v>4190069</v>
      </c>
      <c r="B7" s="1202" t="s">
        <v>972</v>
      </c>
    </row>
    <row r="8" spans="1:2" ht="11.25">
      <c r="A8" s="1202">
        <v>4190070</v>
      </c>
      <c r="B8" s="1202" t="s">
        <v>973</v>
      </c>
    </row>
    <row r="9" spans="1:2" ht="11.25">
      <c r="A9" s="1202">
        <v>4190071</v>
      </c>
      <c r="B9" s="1202" t="s">
        <v>974</v>
      </c>
    </row>
    <row r="10" spans="1:2" ht="11.25">
      <c r="A10" s="1202">
        <v>4190072</v>
      </c>
      <c r="B10" s="1202" t="s">
        <v>975</v>
      </c>
    </row>
    <row r="11" spans="1:2" ht="11.25">
      <c r="A11" s="1202">
        <v>4190073</v>
      </c>
      <c r="B11" s="1202" t="s">
        <v>976</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3c15e1-b810-442a-b55f-6d5b9007b5c2}">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2a29e4-dac4-4dc3-8992-208542cceb9e}">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e00d77-e002-4bbf-8634-fc2f639bc58d}">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56b88c-a1a9-4475-95a3-1968d20890c9}">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106ada0-6fde-4bda-bf0d-233561c3c7ce}">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f368cd-0dae-4656-9f3b-90b23eb33e4f}">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16af1ea-876f-46c7-bc29-99dfd5b47d3f}">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d8942f5-efb6-4cf5-80a2-e9d7e390021b}">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c7f00d4-e733-4eb7-9122-0d7466314e3f}">
  <sheetPr codeName="List02">
    <tabColor rgb="FFCCCCFF"/>
  </sheetPr>
  <dimension ref="A1:X40"/>
  <sheetViews>
    <sheetView showGridLines="0" workbookViewId="0" topLeftCell="C4">
      <selection pane="topLeft" activeCell="J30" sqref="J30"/>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42.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1" t="s">
        <v>626</v>
      </c>
      <c r="E5" s="1232"/>
      <c r="F5" s="1232"/>
      <c r="G5" s="1232"/>
      <c r="H5" s="1232"/>
      <c r="I5" s="1232"/>
      <c r="J5" s="1233"/>
      <c r="K5" s="408"/>
      <c r="L5" s="169"/>
      <c r="M5" s="169"/>
      <c r="N5" s="169"/>
      <c r="O5" s="169"/>
      <c r="P5" s="169"/>
      <c r="Q5" s="169"/>
      <c r="R5" s="169"/>
      <c r="S5" s="537"/>
      <c r="T5" s="537"/>
      <c r="U5" s="537"/>
      <c r="V5" s="537"/>
      <c r="W5" s="169"/>
    </row>
    <row r="6" spans="1:22" s="438" customFormat="1" ht="3" customHeight="1">
      <c r="A6" s="292"/>
      <c r="B6" s="292"/>
      <c r="D6" s="1257"/>
      <c r="E6" s="1258"/>
      <c r="F6" s="1258"/>
      <c r="G6" s="1258"/>
      <c r="H6" s="1258"/>
      <c r="I6" s="1258"/>
      <c r="J6" s="1259"/>
      <c r="S6" s="614"/>
      <c r="T6" s="614"/>
      <c r="U6" s="614"/>
      <c r="V6" s="614"/>
    </row>
    <row r="7" spans="1:22" s="438" customFormat="1" ht="5.25" customHeight="1" hidden="1">
      <c r="A7" s="292"/>
      <c r="B7" s="292"/>
      <c r="E7" s="1260"/>
      <c r="F7" s="1260"/>
      <c r="G7" s="1247"/>
      <c r="H7" s="1247"/>
      <c r="I7" s="1247"/>
      <c r="J7" s="1247"/>
      <c r="S7" s="614"/>
      <c r="T7" s="614"/>
      <c r="U7" s="614"/>
      <c r="V7" s="614"/>
    </row>
    <row r="8" spans="1:22" s="438" customFormat="1" ht="5.25" customHeight="1" hidden="1">
      <c r="A8" s="292"/>
      <c r="B8" s="292"/>
      <c r="E8" s="1260"/>
      <c r="F8" s="1260"/>
      <c r="G8" s="1247"/>
      <c r="H8" s="1247"/>
      <c r="I8" s="1247"/>
      <c r="J8" s="1247"/>
      <c r="S8" s="614"/>
      <c r="T8" s="614"/>
      <c r="U8" s="614"/>
      <c r="V8" s="614"/>
    </row>
    <row r="9" spans="1:22" s="438" customFormat="1" ht="5.25" customHeight="1" hidden="1">
      <c r="A9" s="292"/>
      <c r="B9" s="292"/>
      <c r="E9" s="1260"/>
      <c r="F9" s="1260"/>
      <c r="G9" s="1247"/>
      <c r="H9" s="1247"/>
      <c r="I9" s="1247"/>
      <c r="J9" s="1247"/>
      <c r="S9" s="614"/>
      <c r="T9" s="614"/>
      <c r="U9" s="614"/>
      <c r="V9" s="614"/>
    </row>
    <row r="10" spans="1:10" s="614" customFormat="1" ht="5.25" hidden="1">
      <c r="A10" s="292"/>
      <c r="B10" s="292"/>
      <c r="E10" s="1261"/>
      <c r="F10" s="1261"/>
      <c r="G10" s="788"/>
      <c r="H10" s="434"/>
      <c r="I10" s="746"/>
      <c r="J10" s="746"/>
    </row>
    <row r="11" spans="1:22" s="152" customFormat="1" ht="18.75" customHeight="1" hidden="1">
      <c r="A11" s="292"/>
      <c r="B11" s="292"/>
      <c r="D11" s="145"/>
      <c r="E11" s="1262" t="s">
        <v>633</v>
      </c>
      <c r="F11" s="1262"/>
      <c r="G11" s="1199"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62" t="s">
        <v>634</v>
      </c>
      <c r="F12" s="1262"/>
      <c r="G12" s="1199"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56"/>
      <c r="F13" s="1256"/>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48" t="s">
        <v>91</v>
      </c>
      <c r="E17" s="1248" t="s">
        <v>296</v>
      </c>
      <c r="F17" s="1248" t="s">
        <v>79</v>
      </c>
      <c r="G17" s="1248" t="s">
        <v>436</v>
      </c>
      <c r="H17" s="1248" t="s">
        <v>91</v>
      </c>
      <c r="I17" s="1248"/>
      <c r="J17" s="1248" t="s">
        <v>19</v>
      </c>
      <c r="K17" s="1250" t="s">
        <v>461</v>
      </c>
      <c r="L17" s="1250"/>
      <c r="M17" s="1250"/>
      <c r="N17" s="1250"/>
      <c r="O17" s="1250" t="s">
        <v>624</v>
      </c>
      <c r="P17" s="1250"/>
      <c r="Q17" s="1250"/>
      <c r="R17" s="1250"/>
      <c r="S17" s="1250" t="s">
        <v>625</v>
      </c>
      <c r="T17" s="1250"/>
      <c r="U17" s="1250"/>
      <c r="V17" s="1250"/>
      <c r="W17" s="1248" t="s">
        <v>243</v>
      </c>
    </row>
    <row r="18" spans="4:23" ht="30.75" customHeight="1">
      <c r="D18" s="1248"/>
      <c r="E18" s="1248"/>
      <c r="F18" s="1248"/>
      <c r="G18" s="1248"/>
      <c r="H18" s="1248"/>
      <c r="I18" s="1248"/>
      <c r="J18" s="1248"/>
      <c r="K18" s="109" t="s">
        <v>299</v>
      </c>
      <c r="L18" s="1248" t="s">
        <v>91</v>
      </c>
      <c r="M18" s="1248"/>
      <c r="N18" s="109" t="s">
        <v>229</v>
      </c>
      <c r="O18" s="109" t="s">
        <v>299</v>
      </c>
      <c r="P18" s="1248" t="s">
        <v>91</v>
      </c>
      <c r="Q18" s="1248"/>
      <c r="R18" s="109" t="s">
        <v>229</v>
      </c>
      <c r="S18" s="510" t="s">
        <v>299</v>
      </c>
      <c r="T18" s="1248" t="s">
        <v>91</v>
      </c>
      <c r="U18" s="1248"/>
      <c r="V18" s="510" t="s">
        <v>398</v>
      </c>
      <c r="W18" s="1248"/>
    </row>
    <row r="19" spans="1:23" s="382" customFormat="1" ht="12" customHeight="1">
      <c r="A19" s="381"/>
      <c r="B19" s="381"/>
      <c r="D19" s="39" t="s">
        <v>92</v>
      </c>
      <c r="E19" s="39" t="s">
        <v>48</v>
      </c>
      <c r="F19" s="39" t="s">
        <v>49</v>
      </c>
      <c r="G19" s="39" t="s">
        <v>50</v>
      </c>
      <c r="H19" s="1249" t="s">
        <v>67</v>
      </c>
      <c r="I19" s="1249"/>
      <c r="J19" s="39" t="s">
        <v>68</v>
      </c>
      <c r="K19" s="39" t="s">
        <v>182</v>
      </c>
      <c r="L19" s="1249" t="s">
        <v>183</v>
      </c>
      <c r="M19" s="1249"/>
      <c r="N19" s="39" t="s">
        <v>207</v>
      </c>
      <c r="O19" s="39" t="s">
        <v>208</v>
      </c>
      <c r="P19" s="1249" t="s">
        <v>209</v>
      </c>
      <c r="Q19" s="1249"/>
      <c r="R19" s="39" t="s">
        <v>210</v>
      </c>
      <c r="S19" s="495" t="s">
        <v>209</v>
      </c>
      <c r="T19" s="1249" t="s">
        <v>210</v>
      </c>
      <c r="U19" s="1249"/>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80" customFormat="1" ht="17.1" customHeight="1">
      <c r="A21" s="711">
        <v>13</v>
      </c>
      <c r="C21" s="290"/>
      <c r="D21" s="1251">
        <v>1</v>
      </c>
      <c r="E21" s="1263" t="s">
        <v>674</v>
      </c>
      <c r="F21" s="1265" t="s">
        <v>967</v>
      </c>
      <c r="G21" s="1268" t="s">
        <v>84</v>
      </c>
      <c r="H21" s="1251"/>
      <c r="I21" s="1251">
        <v>1</v>
      </c>
      <c r="J21" s="1253" t="s">
        <v>3046</v>
      </c>
      <c r="K21" s="1272" t="s">
        <v>84</v>
      </c>
      <c r="L21" s="1270"/>
      <c r="M21" s="1270" t="s">
        <v>92</v>
      </c>
      <c r="N21" s="1273"/>
      <c r="O21" s="1272" t="s">
        <v>84</v>
      </c>
      <c r="P21" s="1270"/>
      <c r="Q21" s="1270" t="s">
        <v>92</v>
      </c>
      <c r="R21" s="1271"/>
      <c r="S21" s="1272" t="s">
        <v>84</v>
      </c>
      <c r="T21" s="1034"/>
      <c r="U21" s="1034" t="s">
        <v>92</v>
      </c>
      <c r="V21" s="1200"/>
      <c r="W21" s="288"/>
    </row>
    <row r="22" spans="1:23" s="1180" customFormat="1" ht="17.1" customHeight="1">
      <c r="A22" s="711"/>
      <c r="C22" s="710"/>
      <c r="D22" s="1251"/>
      <c r="E22" s="1263"/>
      <c r="F22" s="1266"/>
      <c r="G22" s="1268"/>
      <c r="H22" s="1251"/>
      <c r="I22" s="1251"/>
      <c r="J22" s="1254"/>
      <c r="K22" s="1272"/>
      <c r="L22" s="1270"/>
      <c r="M22" s="1270"/>
      <c r="N22" s="1273"/>
      <c r="O22" s="1272"/>
      <c r="P22" s="1270"/>
      <c r="Q22" s="1270"/>
      <c r="R22" s="1271"/>
      <c r="S22" s="1272"/>
      <c r="T22" s="1036"/>
      <c r="U22" s="707"/>
      <c r="V22" s="708"/>
      <c r="W22" s="709"/>
    </row>
    <row r="23" spans="1:23" s="1180" customFormat="1" ht="17.1" customHeight="1">
      <c r="A23" s="711"/>
      <c r="C23" s="710"/>
      <c r="D23" s="1252"/>
      <c r="E23" s="1264"/>
      <c r="F23" s="1266"/>
      <c r="G23" s="1269"/>
      <c r="H23" s="1252"/>
      <c r="I23" s="1252"/>
      <c r="J23" s="1254"/>
      <c r="K23" s="1269"/>
      <c r="L23" s="1252"/>
      <c r="M23" s="1252"/>
      <c r="N23" s="1271"/>
      <c r="O23" s="1269"/>
      <c r="P23" s="1193"/>
      <c r="Q23" s="707"/>
      <c r="R23" s="708"/>
      <c r="S23" s="704"/>
      <c r="T23" s="704"/>
      <c r="U23" s="704"/>
      <c r="V23" s="704"/>
      <c r="W23" s="709"/>
    </row>
    <row r="24" spans="1:23" s="1180" customFormat="1" ht="15" customHeight="1">
      <c r="A24" s="711"/>
      <c r="C24" s="710"/>
      <c r="D24" s="1252"/>
      <c r="E24" s="1264"/>
      <c r="F24" s="1266"/>
      <c r="G24" s="1269"/>
      <c r="H24" s="1252"/>
      <c r="I24" s="1252"/>
      <c r="J24" s="1255"/>
      <c r="K24" s="1269"/>
      <c r="L24" s="707"/>
      <c r="M24" s="708"/>
      <c r="N24" s="708"/>
      <c r="O24" s="708"/>
      <c r="P24" s="708"/>
      <c r="Q24" s="708"/>
      <c r="R24" s="708"/>
      <c r="S24" s="704"/>
      <c r="T24" s="704"/>
      <c r="U24" s="704"/>
      <c r="V24" s="704"/>
      <c r="W24" s="709"/>
    </row>
    <row r="25" spans="1:23" s="1180" customFormat="1" ht="15" customHeight="1">
      <c r="A25" s="711"/>
      <c r="C25" s="710"/>
      <c r="D25" s="1252"/>
      <c r="E25" s="1264"/>
      <c r="F25" s="1267"/>
      <c r="G25" s="1269"/>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44" t="s">
        <v>643</v>
      </c>
      <c r="F32" s="1244"/>
      <c r="G32" s="1244"/>
      <c r="H32" s="1244"/>
      <c r="I32" s="1244"/>
      <c r="J32" s="1244"/>
      <c r="K32" s="1244"/>
      <c r="L32" s="1244"/>
      <c r="M32" s="1244"/>
      <c r="N32" s="1244"/>
      <c r="O32" s="1244"/>
      <c r="P32" s="1244"/>
      <c r="Q32" s="1244"/>
      <c r="R32" s="1244"/>
      <c r="S32" s="1244"/>
      <c r="T32" s="1244"/>
      <c r="U32" s="1244"/>
      <c r="V32" s="1244"/>
      <c r="W32" s="1244"/>
    </row>
    <row r="33" spans="5:23" ht="36.95" customHeight="1">
      <c r="E33" s="1245" t="s">
        <v>645</v>
      </c>
      <c r="F33" s="1246"/>
      <c r="G33" s="1246"/>
      <c r="H33" s="1246"/>
      <c r="I33" s="1246"/>
      <c r="J33" s="1246"/>
      <c r="K33" s="1246"/>
      <c r="L33" s="1246"/>
      <c r="M33" s="1246"/>
      <c r="N33" s="1246"/>
      <c r="O33" s="1246"/>
      <c r="P33" s="1246"/>
      <c r="Q33" s="1246"/>
      <c r="R33" s="1246"/>
      <c r="S33" s="1246"/>
      <c r="T33" s="1246"/>
      <c r="U33" s="1246"/>
      <c r="V33" s="1246"/>
      <c r="W33" s="1246"/>
    </row>
    <row r="34" spans="5:23" ht="17.1" customHeight="1">
      <c r="E34" s="1245" t="s">
        <v>646</v>
      </c>
      <c r="F34" s="1246"/>
      <c r="G34" s="1246"/>
      <c r="H34" s="1246"/>
      <c r="I34" s="1246"/>
      <c r="J34" s="1246"/>
      <c r="K34" s="1246"/>
      <c r="L34" s="1246"/>
      <c r="M34" s="1246"/>
      <c r="N34" s="1246"/>
      <c r="O34" s="1246"/>
      <c r="P34" s="1246"/>
      <c r="Q34" s="1246"/>
      <c r="R34" s="1246"/>
      <c r="S34" s="1246"/>
      <c r="T34" s="1246"/>
      <c r="U34" s="1246"/>
      <c r="V34" s="1246"/>
      <c r="W34" s="1246"/>
    </row>
    <row r="35" spans="5:23" ht="27" customHeight="1">
      <c r="E35" s="1245" t="s">
        <v>647</v>
      </c>
      <c r="F35" s="1246"/>
      <c r="G35" s="1246"/>
      <c r="H35" s="1246"/>
      <c r="I35" s="1246"/>
      <c r="J35" s="1246"/>
      <c r="K35" s="1246"/>
      <c r="L35" s="1246"/>
      <c r="M35" s="1246"/>
      <c r="N35" s="1246"/>
      <c r="O35" s="1246"/>
      <c r="P35" s="1246"/>
      <c r="Q35" s="1246"/>
      <c r="R35" s="1246"/>
      <c r="S35" s="1246"/>
      <c r="T35" s="1246"/>
      <c r="U35" s="1246"/>
      <c r="V35" s="1246"/>
      <c r="W35" s="1246"/>
    </row>
    <row r="36" spans="5:23" ht="17.1" customHeight="1">
      <c r="E36" s="1245" t="s">
        <v>648</v>
      </c>
      <c r="F36" s="1246"/>
      <c r="G36" s="1246"/>
      <c r="H36" s="1246"/>
      <c r="I36" s="1246"/>
      <c r="J36" s="1246"/>
      <c r="K36" s="1246"/>
      <c r="L36" s="1246"/>
      <c r="M36" s="1246"/>
      <c r="N36" s="1246"/>
      <c r="O36" s="1246"/>
      <c r="P36" s="1246"/>
      <c r="Q36" s="1246"/>
      <c r="R36" s="1246"/>
      <c r="S36" s="1246"/>
      <c r="T36" s="1246"/>
      <c r="U36" s="1246"/>
      <c r="V36" s="1246"/>
      <c r="W36" s="124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4" t="s">
        <v>644</v>
      </c>
      <c r="F38" s="1244"/>
      <c r="G38" s="1244"/>
      <c r="H38" s="1244"/>
      <c r="I38" s="1244"/>
      <c r="J38" s="1244"/>
      <c r="K38" s="1244"/>
      <c r="L38" s="1244"/>
      <c r="M38" s="1244"/>
      <c r="N38" s="1244"/>
      <c r="O38" s="1244"/>
      <c r="P38" s="1244"/>
      <c r="Q38" s="1244"/>
      <c r="R38" s="1244"/>
      <c r="S38" s="1244"/>
      <c r="T38" s="1244"/>
      <c r="U38" s="1244"/>
      <c r="V38" s="1244"/>
      <c r="W38" s="1244"/>
    </row>
    <row r="39" spans="5:23" ht="17.1" customHeight="1">
      <c r="E39" s="1245" t="s">
        <v>649</v>
      </c>
      <c r="F39" s="1246"/>
      <c r="G39" s="1246"/>
      <c r="H39" s="1246"/>
      <c r="I39" s="1246"/>
      <c r="J39" s="1246"/>
      <c r="K39" s="1246"/>
      <c r="L39" s="1246"/>
      <c r="M39" s="1246"/>
      <c r="N39" s="1246"/>
      <c r="O39" s="1246"/>
      <c r="P39" s="1246"/>
      <c r="Q39" s="1246"/>
      <c r="R39" s="1246"/>
      <c r="S39" s="1246"/>
      <c r="T39" s="1246"/>
      <c r="U39" s="1246"/>
      <c r="V39" s="1246"/>
      <c r="W39" s="1246"/>
    </row>
    <row r="40" spans="5:23" ht="17.1" customHeight="1">
      <c r="E40" s="1245" t="s">
        <v>650</v>
      </c>
      <c r="F40" s="1246"/>
      <c r="G40" s="1246"/>
      <c r="H40" s="1246"/>
      <c r="I40" s="1246"/>
      <c r="J40" s="1246"/>
      <c r="K40" s="1246"/>
      <c r="L40" s="1246"/>
      <c r="M40" s="1246"/>
      <c r="N40" s="1246"/>
      <c r="O40" s="1246"/>
      <c r="P40" s="1246"/>
      <c r="Q40" s="1246"/>
      <c r="R40" s="1246"/>
      <c r="S40" s="1246"/>
      <c r="T40" s="1246"/>
      <c r="U40" s="1246"/>
      <c r="V40" s="1246"/>
      <c r="W40" s="1246"/>
    </row>
  </sheetData>
  <sheetProtection algorithmName="SHA-512" hashValue="/PsT0ItOjAYi2KTZSx8W9zFHtCb3tpkPA4K/Ekf2ksThHfraC9+nehgnJ847poW77xjcbBfx46obOrNT2jkY4A==" saltValue="q89057VyuSqAtZm8BMtL4w==" spinCount="100000"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1b0307-ccbf-4db4-91ab-e35231c142b2}">
  <sheetPr codeName="TSH_REESTR_ORG">
    <tabColor indexed="47"/>
  </sheetPr>
  <dimension ref="A1:J612"/>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966</v>
      </c>
      <c r="B1" s="5" t="s">
        <v>982</v>
      </c>
      <c r="C1" s="5" t="s">
        <v>983</v>
      </c>
      <c r="D1" s="5" t="s">
        <v>984</v>
      </c>
      <c r="E1" s="5" t="s">
        <v>985</v>
      </c>
      <c r="F1" s="5" t="s">
        <v>986</v>
      </c>
      <c r="G1" s="5" t="s">
        <v>987</v>
      </c>
      <c r="H1" s="5" t="s">
        <v>988</v>
      </c>
      <c r="I1" s="5" t="s">
        <v>989</v>
      </c>
    </row>
    <row r="2" spans="1:10" ht="11.25">
      <c r="A2" s="5">
        <v>1</v>
      </c>
      <c r="B2" s="5" t="s">
        <v>990</v>
      </c>
      <c r="C2" s="5" t="s">
        <v>154</v>
      </c>
      <c r="D2" s="5" t="s">
        <v>991</v>
      </c>
      <c r="E2" s="5" t="s">
        <v>992</v>
      </c>
      <c r="F2" s="5" t="s">
        <v>993</v>
      </c>
      <c r="G2" s="5" t="s">
        <v>994</v>
      </c>
      <c r="J2" s="5" t="s">
        <v>3035</v>
      </c>
    </row>
    <row r="3" spans="1:10" ht="11.25">
      <c r="A3" s="5">
        <v>2</v>
      </c>
      <c r="B3" s="5" t="s">
        <v>990</v>
      </c>
      <c r="C3" s="5" t="s">
        <v>154</v>
      </c>
      <c r="D3" s="5" t="s">
        <v>995</v>
      </c>
      <c r="E3" s="5" t="s">
        <v>996</v>
      </c>
      <c r="F3" s="5" t="s">
        <v>997</v>
      </c>
      <c r="G3" s="5" t="s">
        <v>998</v>
      </c>
      <c r="H3" s="5" t="s">
        <v>999</v>
      </c>
      <c r="J3" s="5" t="s">
        <v>3035</v>
      </c>
    </row>
    <row r="4" spans="1:10" ht="11.25">
      <c r="A4" s="5">
        <v>3</v>
      </c>
      <c r="B4" s="5" t="s">
        <v>990</v>
      </c>
      <c r="C4" s="5" t="s">
        <v>154</v>
      </c>
      <c r="D4" s="5" t="s">
        <v>1000</v>
      </c>
      <c r="E4" s="5" t="s">
        <v>1001</v>
      </c>
      <c r="F4" s="5" t="s">
        <v>1002</v>
      </c>
      <c r="G4" s="5" t="s">
        <v>1003</v>
      </c>
      <c r="J4" s="5" t="s">
        <v>3035</v>
      </c>
    </row>
    <row r="5" spans="1:10" ht="11.25">
      <c r="A5" s="5">
        <v>4</v>
      </c>
      <c r="B5" s="5" t="s">
        <v>990</v>
      </c>
      <c r="C5" s="5" t="s">
        <v>154</v>
      </c>
      <c r="D5" s="5" t="s">
        <v>1004</v>
      </c>
      <c r="E5" s="5" t="s">
        <v>1005</v>
      </c>
      <c r="F5" s="5" t="s">
        <v>1006</v>
      </c>
      <c r="G5" s="5" t="s">
        <v>1007</v>
      </c>
      <c r="J5" s="5" t="s">
        <v>3035</v>
      </c>
    </row>
    <row r="6" spans="1:10" ht="11.25">
      <c r="A6" s="5">
        <v>5</v>
      </c>
      <c r="B6" s="5" t="s">
        <v>990</v>
      </c>
      <c r="C6" s="5" t="s">
        <v>154</v>
      </c>
      <c r="D6" s="5" t="s">
        <v>1008</v>
      </c>
      <c r="E6" s="5" t="s">
        <v>1009</v>
      </c>
      <c r="F6" s="5" t="s">
        <v>1010</v>
      </c>
      <c r="G6" s="5" t="s">
        <v>1011</v>
      </c>
      <c r="H6" s="5" t="s">
        <v>1012</v>
      </c>
      <c r="J6" s="5" t="s">
        <v>3035</v>
      </c>
    </row>
    <row r="7" spans="1:10" ht="11.25">
      <c r="A7" s="5">
        <v>6</v>
      </c>
      <c r="B7" s="5" t="s">
        <v>990</v>
      </c>
      <c r="C7" s="5" t="s">
        <v>154</v>
      </c>
      <c r="D7" s="5" t="s">
        <v>1013</v>
      </c>
      <c r="E7" s="5" t="s">
        <v>1014</v>
      </c>
      <c r="F7" s="5" t="s">
        <v>1015</v>
      </c>
      <c r="G7" s="5" t="s">
        <v>1016</v>
      </c>
      <c r="J7" s="5" t="s">
        <v>3035</v>
      </c>
    </row>
    <row r="8" spans="1:10" ht="11.25">
      <c r="A8" s="5">
        <v>7</v>
      </c>
      <c r="B8" s="5" t="s">
        <v>990</v>
      </c>
      <c r="C8" s="5" t="s">
        <v>154</v>
      </c>
      <c r="D8" s="5" t="s">
        <v>1017</v>
      </c>
      <c r="E8" s="5" t="s">
        <v>1018</v>
      </c>
      <c r="F8" s="5" t="s">
        <v>1019</v>
      </c>
      <c r="G8" s="5" t="s">
        <v>1020</v>
      </c>
      <c r="H8" s="5" t="s">
        <v>1021</v>
      </c>
      <c r="J8" s="5" t="s">
        <v>3035</v>
      </c>
    </row>
    <row r="9" spans="1:10" ht="11.25">
      <c r="A9" s="5">
        <v>8</v>
      </c>
      <c r="B9" s="5" t="s">
        <v>990</v>
      </c>
      <c r="C9" s="5" t="s">
        <v>154</v>
      </c>
      <c r="D9" s="5" t="s">
        <v>1022</v>
      </c>
      <c r="E9" s="5" t="s">
        <v>1023</v>
      </c>
      <c r="F9" s="5" t="s">
        <v>1024</v>
      </c>
      <c r="G9" s="5" t="s">
        <v>1025</v>
      </c>
      <c r="J9" s="5" t="s">
        <v>3035</v>
      </c>
    </row>
    <row r="10" spans="1:10" ht="11.25">
      <c r="A10" s="5">
        <v>9</v>
      </c>
      <c r="B10" s="5" t="s">
        <v>990</v>
      </c>
      <c r="C10" s="5" t="s">
        <v>154</v>
      </c>
      <c r="D10" s="5" t="s">
        <v>1977</v>
      </c>
      <c r="E10" s="5" t="s">
        <v>3056</v>
      </c>
      <c r="F10" s="5" t="s">
        <v>1978</v>
      </c>
      <c r="G10" s="5" t="s">
        <v>1040</v>
      </c>
      <c r="J10" s="5" t="s">
        <v>3035</v>
      </c>
    </row>
    <row r="11" spans="1:10" ht="11.25">
      <c r="A11" s="5">
        <v>10</v>
      </c>
      <c r="B11" s="5" t="s">
        <v>990</v>
      </c>
      <c r="C11" s="5" t="s">
        <v>154</v>
      </c>
      <c r="D11" s="5" t="s">
        <v>2902</v>
      </c>
      <c r="E11" s="5" t="s">
        <v>3057</v>
      </c>
      <c r="F11" s="5" t="s">
        <v>2903</v>
      </c>
      <c r="G11" s="5" t="s">
        <v>1036</v>
      </c>
      <c r="J11" s="5" t="s">
        <v>3035</v>
      </c>
    </row>
    <row r="12" spans="1:10" ht="11.25">
      <c r="A12" s="5">
        <v>11</v>
      </c>
      <c r="B12" s="5" t="s">
        <v>990</v>
      </c>
      <c r="C12" s="5" t="s">
        <v>154</v>
      </c>
      <c r="D12" s="5" t="s">
        <v>1026</v>
      </c>
      <c r="E12" s="5" t="s">
        <v>1027</v>
      </c>
      <c r="F12" s="5" t="s">
        <v>1028</v>
      </c>
      <c r="G12" s="5" t="s">
        <v>1029</v>
      </c>
      <c r="I12" s="5" t="s">
        <v>3058</v>
      </c>
      <c r="J12" s="5" t="s">
        <v>3035</v>
      </c>
    </row>
    <row r="13" spans="1:10" ht="11.25">
      <c r="A13" s="5">
        <v>12</v>
      </c>
      <c r="B13" s="5" t="s">
        <v>990</v>
      </c>
      <c r="C13" s="5" t="s">
        <v>154</v>
      </c>
      <c r="D13" s="5" t="s">
        <v>1030</v>
      </c>
      <c r="E13" s="5" t="s">
        <v>1031</v>
      </c>
      <c r="F13" s="5" t="s">
        <v>1032</v>
      </c>
      <c r="G13" s="5" t="s">
        <v>1003</v>
      </c>
      <c r="J13" s="5" t="s">
        <v>3035</v>
      </c>
    </row>
    <row r="14" spans="1:10" ht="11.25">
      <c r="A14" s="5">
        <v>13</v>
      </c>
      <c r="B14" s="5" t="s">
        <v>990</v>
      </c>
      <c r="C14" s="5" t="s">
        <v>154</v>
      </c>
      <c r="D14" s="5" t="s">
        <v>1033</v>
      </c>
      <c r="E14" s="5" t="s">
        <v>1034</v>
      </c>
      <c r="F14" s="5" t="s">
        <v>1035</v>
      </c>
      <c r="G14" s="5" t="s">
        <v>1036</v>
      </c>
      <c r="J14" s="5" t="s">
        <v>3035</v>
      </c>
    </row>
    <row r="15" spans="1:10" ht="11.25">
      <c r="A15" s="5">
        <v>14</v>
      </c>
      <c r="B15" s="5" t="s">
        <v>990</v>
      </c>
      <c r="C15" s="5" t="s">
        <v>154</v>
      </c>
      <c r="D15" s="5" t="s">
        <v>1037</v>
      </c>
      <c r="E15" s="5" t="s">
        <v>1038</v>
      </c>
      <c r="F15" s="5" t="s">
        <v>1039</v>
      </c>
      <c r="G15" s="5" t="s">
        <v>1040</v>
      </c>
      <c r="J15" s="5" t="s">
        <v>3035</v>
      </c>
    </row>
    <row r="16" spans="1:10" ht="11.25">
      <c r="A16" s="5">
        <v>15</v>
      </c>
      <c r="B16" s="5" t="s">
        <v>990</v>
      </c>
      <c r="C16" s="5" t="s">
        <v>154</v>
      </c>
      <c r="D16" s="5" t="s">
        <v>1041</v>
      </c>
      <c r="E16" s="5" t="s">
        <v>1042</v>
      </c>
      <c r="F16" s="5" t="s">
        <v>1043</v>
      </c>
      <c r="G16" s="5" t="s">
        <v>1044</v>
      </c>
      <c r="J16" s="5" t="s">
        <v>3035</v>
      </c>
    </row>
    <row r="17" spans="1:10" ht="11.25">
      <c r="A17" s="5">
        <v>16</v>
      </c>
      <c r="B17" s="5" t="s">
        <v>990</v>
      </c>
      <c r="C17" s="5" t="s">
        <v>154</v>
      </c>
      <c r="D17" s="5" t="s">
        <v>1045</v>
      </c>
      <c r="E17" s="5" t="s">
        <v>1046</v>
      </c>
      <c r="F17" s="5" t="s">
        <v>1047</v>
      </c>
      <c r="G17" s="5" t="s">
        <v>1048</v>
      </c>
      <c r="J17" s="5" t="s">
        <v>3035</v>
      </c>
    </row>
    <row r="18" spans="1:10" ht="11.25">
      <c r="A18" s="5">
        <v>17</v>
      </c>
      <c r="B18" s="5" t="s">
        <v>990</v>
      </c>
      <c r="C18" s="5" t="s">
        <v>154</v>
      </c>
      <c r="D18" s="5" t="s">
        <v>1049</v>
      </c>
      <c r="E18" s="5" t="s">
        <v>1050</v>
      </c>
      <c r="F18" s="5" t="s">
        <v>1051</v>
      </c>
      <c r="G18" s="5" t="s">
        <v>1052</v>
      </c>
      <c r="H18" s="5" t="s">
        <v>1053</v>
      </c>
      <c r="J18" s="5" t="s">
        <v>3035</v>
      </c>
    </row>
    <row r="19" spans="1:10" ht="11.25">
      <c r="A19" s="5">
        <v>18</v>
      </c>
      <c r="B19" s="5" t="s">
        <v>990</v>
      </c>
      <c r="C19" s="5" t="s">
        <v>154</v>
      </c>
      <c r="D19" s="5" t="s">
        <v>1054</v>
      </c>
      <c r="E19" s="5" t="s">
        <v>1055</v>
      </c>
      <c r="F19" s="5" t="s">
        <v>1056</v>
      </c>
      <c r="G19" s="5" t="s">
        <v>1036</v>
      </c>
      <c r="J19" s="5" t="s">
        <v>3035</v>
      </c>
    </row>
    <row r="20" spans="1:10" ht="11.25">
      <c r="A20" s="5">
        <v>19</v>
      </c>
      <c r="B20" s="5" t="s">
        <v>990</v>
      </c>
      <c r="C20" s="5" t="s">
        <v>154</v>
      </c>
      <c r="D20" s="5" t="s">
        <v>1057</v>
      </c>
      <c r="E20" s="5" t="s">
        <v>1058</v>
      </c>
      <c r="F20" s="5" t="s">
        <v>1059</v>
      </c>
      <c r="G20" s="5" t="s">
        <v>1060</v>
      </c>
      <c r="J20" s="5" t="s">
        <v>3035</v>
      </c>
    </row>
    <row r="21" spans="1:10" ht="11.25">
      <c r="A21" s="5">
        <v>20</v>
      </c>
      <c r="B21" s="5" t="s">
        <v>990</v>
      </c>
      <c r="C21" s="5" t="s">
        <v>154</v>
      </c>
      <c r="D21" s="5" t="s">
        <v>1061</v>
      </c>
      <c r="E21" s="5" t="s">
        <v>1062</v>
      </c>
      <c r="F21" s="5" t="s">
        <v>1063</v>
      </c>
      <c r="G21" s="5" t="s">
        <v>1064</v>
      </c>
      <c r="H21" s="5" t="s">
        <v>1065</v>
      </c>
      <c r="J21" s="5" t="s">
        <v>3035</v>
      </c>
    </row>
    <row r="22" spans="1:10" ht="11.25">
      <c r="A22" s="5">
        <v>21</v>
      </c>
      <c r="B22" s="5" t="s">
        <v>990</v>
      </c>
      <c r="C22" s="5" t="s">
        <v>154</v>
      </c>
      <c r="D22" s="5" t="s">
        <v>1066</v>
      </c>
      <c r="E22" s="5" t="s">
        <v>1067</v>
      </c>
      <c r="F22" s="5" t="s">
        <v>1068</v>
      </c>
      <c r="G22" s="5" t="s">
        <v>1069</v>
      </c>
      <c r="J22" s="5" t="s">
        <v>3035</v>
      </c>
    </row>
    <row r="23" spans="1:10" ht="11.25">
      <c r="A23" s="5">
        <v>22</v>
      </c>
      <c r="B23" s="5" t="s">
        <v>990</v>
      </c>
      <c r="C23" s="5" t="s">
        <v>154</v>
      </c>
      <c r="D23" s="5" t="s">
        <v>1070</v>
      </c>
      <c r="E23" s="5" t="s">
        <v>1071</v>
      </c>
      <c r="F23" s="5" t="s">
        <v>1072</v>
      </c>
      <c r="G23" s="5" t="s">
        <v>1073</v>
      </c>
      <c r="J23" s="5" t="s">
        <v>3035</v>
      </c>
    </row>
    <row r="24" spans="1:10" ht="11.25">
      <c r="A24" s="5">
        <v>23</v>
      </c>
      <c r="B24" s="5" t="s">
        <v>990</v>
      </c>
      <c r="C24" s="5" t="s">
        <v>154</v>
      </c>
      <c r="D24" s="5" t="s">
        <v>1074</v>
      </c>
      <c r="E24" s="5" t="s">
        <v>1075</v>
      </c>
      <c r="F24" s="5" t="s">
        <v>1076</v>
      </c>
      <c r="G24" s="5" t="s">
        <v>1077</v>
      </c>
      <c r="J24" s="5" t="s">
        <v>3035</v>
      </c>
    </row>
    <row r="25" spans="1:10" ht="11.25">
      <c r="A25" s="5">
        <v>24</v>
      </c>
      <c r="B25" s="5" t="s">
        <v>990</v>
      </c>
      <c r="C25" s="5" t="s">
        <v>154</v>
      </c>
      <c r="D25" s="5" t="s">
        <v>1078</v>
      </c>
      <c r="E25" s="5" t="s">
        <v>1079</v>
      </c>
      <c r="F25" s="5" t="s">
        <v>1080</v>
      </c>
      <c r="G25" s="5" t="s">
        <v>1036</v>
      </c>
      <c r="I25" s="5" t="s">
        <v>3059</v>
      </c>
      <c r="J25" s="5" t="s">
        <v>3035</v>
      </c>
    </row>
    <row r="26" spans="1:10" ht="11.25">
      <c r="A26" s="5">
        <v>25</v>
      </c>
      <c r="B26" s="5" t="s">
        <v>990</v>
      </c>
      <c r="C26" s="5" t="s">
        <v>154</v>
      </c>
      <c r="D26" s="5" t="s">
        <v>1081</v>
      </c>
      <c r="E26" s="5" t="s">
        <v>1082</v>
      </c>
      <c r="F26" s="5" t="s">
        <v>1083</v>
      </c>
      <c r="G26" s="5" t="s">
        <v>1084</v>
      </c>
      <c r="J26" s="5" t="s">
        <v>3035</v>
      </c>
    </row>
    <row r="27" spans="1:10" ht="11.25">
      <c r="A27" s="5">
        <v>26</v>
      </c>
      <c r="B27" s="5" t="s">
        <v>990</v>
      </c>
      <c r="C27" s="5" t="s">
        <v>154</v>
      </c>
      <c r="D27" s="5" t="s">
        <v>1085</v>
      </c>
      <c r="E27" s="5" t="s">
        <v>1086</v>
      </c>
      <c r="F27" s="5" t="s">
        <v>1087</v>
      </c>
      <c r="G27" s="5" t="s">
        <v>1088</v>
      </c>
      <c r="H27" s="5" t="s">
        <v>1089</v>
      </c>
      <c r="J27" s="5" t="s">
        <v>3035</v>
      </c>
    </row>
    <row r="28" spans="1:10" ht="11.25">
      <c r="A28" s="5">
        <v>27</v>
      </c>
      <c r="B28" s="5" t="s">
        <v>990</v>
      </c>
      <c r="C28" s="5" t="s">
        <v>154</v>
      </c>
      <c r="D28" s="5" t="s">
        <v>1090</v>
      </c>
      <c r="E28" s="5" t="s">
        <v>1091</v>
      </c>
      <c r="F28" s="5" t="s">
        <v>1092</v>
      </c>
      <c r="G28" s="5" t="s">
        <v>1025</v>
      </c>
      <c r="J28" s="5" t="s">
        <v>3035</v>
      </c>
    </row>
    <row r="29" spans="1:10" ht="11.25">
      <c r="A29" s="5">
        <v>28</v>
      </c>
      <c r="B29" s="5" t="s">
        <v>990</v>
      </c>
      <c r="C29" s="5" t="s">
        <v>154</v>
      </c>
      <c r="D29" s="5" t="s">
        <v>1093</v>
      </c>
      <c r="E29" s="5" t="s">
        <v>1094</v>
      </c>
      <c r="F29" s="5" t="s">
        <v>1095</v>
      </c>
      <c r="G29" s="5" t="s">
        <v>1084</v>
      </c>
      <c r="J29" s="5" t="s">
        <v>3035</v>
      </c>
    </row>
    <row r="30" spans="1:10" ht="11.25">
      <c r="A30" s="5">
        <v>29</v>
      </c>
      <c r="B30" s="5" t="s">
        <v>990</v>
      </c>
      <c r="C30" s="5" t="s">
        <v>154</v>
      </c>
      <c r="D30" s="5" t="s">
        <v>1096</v>
      </c>
      <c r="E30" s="5" t="s">
        <v>1097</v>
      </c>
      <c r="F30" s="5" t="s">
        <v>1098</v>
      </c>
      <c r="G30" s="5" t="s">
        <v>1099</v>
      </c>
      <c r="J30" s="5" t="s">
        <v>3035</v>
      </c>
    </row>
    <row r="31" spans="1:10" ht="11.25">
      <c r="A31" s="5">
        <v>30</v>
      </c>
      <c r="B31" s="5" t="s">
        <v>990</v>
      </c>
      <c r="C31" s="5" t="s">
        <v>154</v>
      </c>
      <c r="D31" s="5" t="s">
        <v>1100</v>
      </c>
      <c r="E31" s="5" t="s">
        <v>1101</v>
      </c>
      <c r="F31" s="5" t="s">
        <v>1102</v>
      </c>
      <c r="G31" s="5" t="s">
        <v>1048</v>
      </c>
      <c r="H31" s="5" t="s">
        <v>1103</v>
      </c>
      <c r="J31" s="5" t="s">
        <v>3035</v>
      </c>
    </row>
    <row r="32" spans="1:10" ht="11.25">
      <c r="A32" s="5">
        <v>31</v>
      </c>
      <c r="B32" s="5" t="s">
        <v>990</v>
      </c>
      <c r="C32" s="5" t="s">
        <v>154</v>
      </c>
      <c r="D32" s="5" t="s">
        <v>1104</v>
      </c>
      <c r="E32" s="5" t="s">
        <v>1105</v>
      </c>
      <c r="F32" s="5" t="s">
        <v>1002</v>
      </c>
      <c r="G32" s="5" t="s">
        <v>1106</v>
      </c>
      <c r="H32" s="5" t="s">
        <v>1107</v>
      </c>
      <c r="J32" s="5" t="s">
        <v>3035</v>
      </c>
    </row>
    <row r="33" spans="1:10" ht="11.25">
      <c r="A33" s="5">
        <v>32</v>
      </c>
      <c r="B33" s="5" t="s">
        <v>990</v>
      </c>
      <c r="C33" s="5" t="s">
        <v>154</v>
      </c>
      <c r="D33" s="5" t="s">
        <v>1108</v>
      </c>
      <c r="E33" s="5" t="s">
        <v>1109</v>
      </c>
      <c r="F33" s="5" t="s">
        <v>1110</v>
      </c>
      <c r="G33" s="5" t="s">
        <v>1111</v>
      </c>
      <c r="H33" s="5" t="s">
        <v>1112</v>
      </c>
      <c r="J33" s="5" t="s">
        <v>3035</v>
      </c>
    </row>
    <row r="34" spans="1:10" ht="11.25">
      <c r="A34" s="5">
        <v>33</v>
      </c>
      <c r="B34" s="5" t="s">
        <v>990</v>
      </c>
      <c r="C34" s="5" t="s">
        <v>154</v>
      </c>
      <c r="D34" s="5" t="s">
        <v>1113</v>
      </c>
      <c r="E34" s="5" t="s">
        <v>1114</v>
      </c>
      <c r="F34" s="5" t="s">
        <v>1115</v>
      </c>
      <c r="G34" s="5" t="s">
        <v>1111</v>
      </c>
      <c r="H34" s="5" t="s">
        <v>1116</v>
      </c>
      <c r="J34" s="5" t="s">
        <v>3035</v>
      </c>
    </row>
    <row r="35" spans="1:10" ht="11.25">
      <c r="A35" s="5">
        <v>34</v>
      </c>
      <c r="B35" s="5" t="s">
        <v>990</v>
      </c>
      <c r="C35" s="5" t="s">
        <v>154</v>
      </c>
      <c r="D35" s="5" t="s">
        <v>1117</v>
      </c>
      <c r="E35" s="5" t="s">
        <v>1118</v>
      </c>
      <c r="F35" s="5" t="s">
        <v>1119</v>
      </c>
      <c r="G35" s="5" t="s">
        <v>1088</v>
      </c>
      <c r="H35" s="5" t="s">
        <v>1120</v>
      </c>
      <c r="J35" s="5" t="s">
        <v>3035</v>
      </c>
    </row>
    <row r="36" spans="1:10" ht="11.25">
      <c r="A36" s="5">
        <v>35</v>
      </c>
      <c r="B36" s="5" t="s">
        <v>990</v>
      </c>
      <c r="C36" s="5" t="s">
        <v>154</v>
      </c>
      <c r="D36" s="5" t="s">
        <v>1121</v>
      </c>
      <c r="E36" s="5" t="s">
        <v>1122</v>
      </c>
      <c r="F36" s="5" t="s">
        <v>1123</v>
      </c>
      <c r="G36" s="5" t="s">
        <v>1124</v>
      </c>
      <c r="J36" s="5" t="s">
        <v>3035</v>
      </c>
    </row>
    <row r="37" spans="1:10" ht="11.25">
      <c r="A37" s="5">
        <v>36</v>
      </c>
      <c r="B37" s="5" t="s">
        <v>990</v>
      </c>
      <c r="C37" s="5" t="s">
        <v>154</v>
      </c>
      <c r="D37" s="5" t="s">
        <v>1125</v>
      </c>
      <c r="E37" s="5" t="s">
        <v>1126</v>
      </c>
      <c r="F37" s="5" t="s">
        <v>1127</v>
      </c>
      <c r="G37" s="5" t="s">
        <v>1036</v>
      </c>
      <c r="J37" s="5" t="s">
        <v>3035</v>
      </c>
    </row>
    <row r="38" spans="1:10" ht="11.25">
      <c r="A38" s="5">
        <v>37</v>
      </c>
      <c r="B38" s="5" t="s">
        <v>990</v>
      </c>
      <c r="C38" s="5" t="s">
        <v>154</v>
      </c>
      <c r="D38" s="5" t="s">
        <v>1128</v>
      </c>
      <c r="E38" s="5" t="s">
        <v>1129</v>
      </c>
      <c r="F38" s="5" t="s">
        <v>1130</v>
      </c>
      <c r="G38" s="5" t="s">
        <v>1036</v>
      </c>
      <c r="J38" s="5" t="s">
        <v>3035</v>
      </c>
    </row>
    <row r="39" spans="1:10" ht="11.25">
      <c r="A39" s="5">
        <v>38</v>
      </c>
      <c r="B39" s="5" t="s">
        <v>990</v>
      </c>
      <c r="C39" s="5" t="s">
        <v>154</v>
      </c>
      <c r="D39" s="5" t="s">
        <v>1131</v>
      </c>
      <c r="E39" s="5" t="s">
        <v>1132</v>
      </c>
      <c r="F39" s="5" t="s">
        <v>1133</v>
      </c>
      <c r="G39" s="5" t="s">
        <v>1111</v>
      </c>
      <c r="J39" s="5" t="s">
        <v>3035</v>
      </c>
    </row>
    <row r="40" spans="1:10" ht="11.25">
      <c r="A40" s="5">
        <v>39</v>
      </c>
      <c r="B40" s="5" t="s">
        <v>990</v>
      </c>
      <c r="C40" s="5" t="s">
        <v>154</v>
      </c>
      <c r="D40" s="5" t="s">
        <v>1134</v>
      </c>
      <c r="E40" s="5" t="s">
        <v>1135</v>
      </c>
      <c r="F40" s="5" t="s">
        <v>1136</v>
      </c>
      <c r="G40" s="5" t="s">
        <v>1137</v>
      </c>
      <c r="J40" s="5" t="s">
        <v>3035</v>
      </c>
    </row>
    <row r="41" spans="1:10" ht="11.25">
      <c r="A41" s="5">
        <v>40</v>
      </c>
      <c r="B41" s="5" t="s">
        <v>990</v>
      </c>
      <c r="C41" s="5" t="s">
        <v>154</v>
      </c>
      <c r="D41" s="5" t="s">
        <v>1138</v>
      </c>
      <c r="E41" s="5" t="s">
        <v>1139</v>
      </c>
      <c r="F41" s="5" t="s">
        <v>1140</v>
      </c>
      <c r="G41" s="5" t="s">
        <v>1099</v>
      </c>
      <c r="H41" s="5" t="s">
        <v>1141</v>
      </c>
      <c r="J41" s="5" t="s">
        <v>3035</v>
      </c>
    </row>
    <row r="42" spans="1:10" ht="11.25">
      <c r="A42" s="5">
        <v>41</v>
      </c>
      <c r="B42" s="5" t="s">
        <v>990</v>
      </c>
      <c r="C42" s="5" t="s">
        <v>154</v>
      </c>
      <c r="D42" s="5" t="s">
        <v>1142</v>
      </c>
      <c r="E42" s="5" t="s">
        <v>1143</v>
      </c>
      <c r="F42" s="5" t="s">
        <v>1140</v>
      </c>
      <c r="G42" s="5" t="s">
        <v>1144</v>
      </c>
      <c r="J42" s="5" t="s">
        <v>3035</v>
      </c>
    </row>
    <row r="43" spans="1:10" ht="11.25">
      <c r="A43" s="5">
        <v>42</v>
      </c>
      <c r="B43" s="5" t="s">
        <v>990</v>
      </c>
      <c r="C43" s="5" t="s">
        <v>154</v>
      </c>
      <c r="D43" s="5" t="s">
        <v>1145</v>
      </c>
      <c r="E43" s="5" t="s">
        <v>1146</v>
      </c>
      <c r="F43" s="5" t="s">
        <v>1140</v>
      </c>
      <c r="G43" s="5" t="s">
        <v>1147</v>
      </c>
      <c r="J43" s="5" t="s">
        <v>3035</v>
      </c>
    </row>
    <row r="44" spans="1:10" ht="11.25">
      <c r="A44" s="5">
        <v>43</v>
      </c>
      <c r="B44" s="5" t="s">
        <v>990</v>
      </c>
      <c r="C44" s="5" t="s">
        <v>154</v>
      </c>
      <c r="D44" s="5" t="s">
        <v>1148</v>
      </c>
      <c r="E44" s="5" t="s">
        <v>1149</v>
      </c>
      <c r="F44" s="5" t="s">
        <v>1140</v>
      </c>
      <c r="G44" s="5" t="s">
        <v>1150</v>
      </c>
      <c r="J44" s="5" t="s">
        <v>3035</v>
      </c>
    </row>
    <row r="45" spans="1:10" ht="11.25">
      <c r="A45" s="5">
        <v>44</v>
      </c>
      <c r="B45" s="5" t="s">
        <v>990</v>
      </c>
      <c r="C45" s="5" t="s">
        <v>154</v>
      </c>
      <c r="D45" s="5" t="s">
        <v>1151</v>
      </c>
      <c r="E45" s="5" t="s">
        <v>1152</v>
      </c>
      <c r="F45" s="5" t="s">
        <v>1140</v>
      </c>
      <c r="G45" s="5" t="s">
        <v>1153</v>
      </c>
      <c r="J45" s="5" t="s">
        <v>3035</v>
      </c>
    </row>
    <row r="46" spans="1:10" ht="11.25">
      <c r="A46" s="5">
        <v>45</v>
      </c>
      <c r="B46" s="5" t="s">
        <v>990</v>
      </c>
      <c r="C46" s="5" t="s">
        <v>154</v>
      </c>
      <c r="D46" s="5" t="s">
        <v>1154</v>
      </c>
      <c r="E46" s="5" t="s">
        <v>1155</v>
      </c>
      <c r="F46" s="5" t="s">
        <v>1140</v>
      </c>
      <c r="G46" s="5" t="s">
        <v>1156</v>
      </c>
      <c r="J46" s="5" t="s">
        <v>3035</v>
      </c>
    </row>
    <row r="47" spans="1:10" ht="11.25">
      <c r="A47" s="5">
        <v>46</v>
      </c>
      <c r="B47" s="5" t="s">
        <v>990</v>
      </c>
      <c r="C47" s="5" t="s">
        <v>154</v>
      </c>
      <c r="D47" s="5" t="s">
        <v>1157</v>
      </c>
      <c r="E47" s="5" t="s">
        <v>1158</v>
      </c>
      <c r="F47" s="5" t="s">
        <v>1140</v>
      </c>
      <c r="G47" s="5" t="s">
        <v>1159</v>
      </c>
      <c r="J47" s="5" t="s">
        <v>3035</v>
      </c>
    </row>
    <row r="48" spans="1:10" ht="11.25">
      <c r="A48" s="5">
        <v>47</v>
      </c>
      <c r="B48" s="5" t="s">
        <v>990</v>
      </c>
      <c r="C48" s="5" t="s">
        <v>154</v>
      </c>
      <c r="D48" s="5" t="s">
        <v>1160</v>
      </c>
      <c r="E48" s="5" t="s">
        <v>1161</v>
      </c>
      <c r="F48" s="5" t="s">
        <v>1140</v>
      </c>
      <c r="G48" s="5" t="s">
        <v>1162</v>
      </c>
      <c r="J48" s="5" t="s">
        <v>3035</v>
      </c>
    </row>
    <row r="49" spans="1:10" ht="11.25">
      <c r="A49" s="5">
        <v>48</v>
      </c>
      <c r="B49" s="5" t="s">
        <v>990</v>
      </c>
      <c r="C49" s="5" t="s">
        <v>154</v>
      </c>
      <c r="D49" s="5" t="s">
        <v>1163</v>
      </c>
      <c r="E49" s="5" t="s">
        <v>1164</v>
      </c>
      <c r="F49" s="5" t="s">
        <v>1140</v>
      </c>
      <c r="G49" s="5" t="s">
        <v>1165</v>
      </c>
      <c r="J49" s="5" t="s">
        <v>3035</v>
      </c>
    </row>
    <row r="50" spans="1:10" ht="11.25">
      <c r="A50" s="5">
        <v>49</v>
      </c>
      <c r="B50" s="5" t="s">
        <v>990</v>
      </c>
      <c r="C50" s="5" t="s">
        <v>154</v>
      </c>
      <c r="D50" s="5" t="s">
        <v>1166</v>
      </c>
      <c r="E50" s="5" t="s">
        <v>1167</v>
      </c>
      <c r="F50" s="5" t="s">
        <v>1140</v>
      </c>
      <c r="G50" s="5" t="s">
        <v>1168</v>
      </c>
      <c r="J50" s="5" t="s">
        <v>3035</v>
      </c>
    </row>
    <row r="51" spans="1:10" ht="11.25">
      <c r="A51" s="5">
        <v>50</v>
      </c>
      <c r="B51" s="5" t="s">
        <v>990</v>
      </c>
      <c r="C51" s="5" t="s">
        <v>154</v>
      </c>
      <c r="D51" s="5" t="s">
        <v>1169</v>
      </c>
      <c r="E51" s="5" t="s">
        <v>1170</v>
      </c>
      <c r="F51" s="5" t="s">
        <v>1140</v>
      </c>
      <c r="G51" s="5" t="s">
        <v>1171</v>
      </c>
      <c r="J51" s="5" t="s">
        <v>3035</v>
      </c>
    </row>
    <row r="52" spans="1:10" ht="11.25">
      <c r="A52" s="5">
        <v>51</v>
      </c>
      <c r="B52" s="5" t="s">
        <v>990</v>
      </c>
      <c r="C52" s="5" t="s">
        <v>154</v>
      </c>
      <c r="D52" s="5" t="s">
        <v>1172</v>
      </c>
      <c r="E52" s="5" t="s">
        <v>1173</v>
      </c>
      <c r="F52" s="5" t="s">
        <v>1140</v>
      </c>
      <c r="G52" s="5" t="s">
        <v>1174</v>
      </c>
      <c r="J52" s="5" t="s">
        <v>3035</v>
      </c>
    </row>
    <row r="53" spans="1:10" ht="11.25">
      <c r="A53" s="5">
        <v>52</v>
      </c>
      <c r="B53" s="5" t="s">
        <v>990</v>
      </c>
      <c r="C53" s="5" t="s">
        <v>154</v>
      </c>
      <c r="D53" s="5" t="s">
        <v>1175</v>
      </c>
      <c r="E53" s="5" t="s">
        <v>1176</v>
      </c>
      <c r="F53" s="5" t="s">
        <v>1140</v>
      </c>
      <c r="G53" s="5" t="s">
        <v>1177</v>
      </c>
      <c r="J53" s="5" t="s">
        <v>3035</v>
      </c>
    </row>
    <row r="54" spans="1:10" ht="11.25">
      <c r="A54" s="5">
        <v>53</v>
      </c>
      <c r="B54" s="5" t="s">
        <v>990</v>
      </c>
      <c r="C54" s="5" t="s">
        <v>154</v>
      </c>
      <c r="D54" s="5" t="s">
        <v>1178</v>
      </c>
      <c r="E54" s="5" t="s">
        <v>1179</v>
      </c>
      <c r="F54" s="5" t="s">
        <v>1140</v>
      </c>
      <c r="G54" s="5" t="s">
        <v>1180</v>
      </c>
      <c r="J54" s="5" t="s">
        <v>3035</v>
      </c>
    </row>
    <row r="55" spans="1:10" ht="11.25">
      <c r="A55" s="5">
        <v>54</v>
      </c>
      <c r="B55" s="5" t="s">
        <v>990</v>
      </c>
      <c r="C55" s="5" t="s">
        <v>154</v>
      </c>
      <c r="D55" s="5" t="s">
        <v>1181</v>
      </c>
      <c r="E55" s="5" t="s">
        <v>1182</v>
      </c>
      <c r="F55" s="5" t="s">
        <v>1183</v>
      </c>
      <c r="G55" s="5" t="s">
        <v>1029</v>
      </c>
      <c r="H55" s="5" t="s">
        <v>1184</v>
      </c>
      <c r="J55" s="5" t="s">
        <v>3035</v>
      </c>
    </row>
    <row r="56" spans="1:10" ht="11.25">
      <c r="A56" s="5">
        <v>55</v>
      </c>
      <c r="B56" s="5" t="s">
        <v>990</v>
      </c>
      <c r="C56" s="5" t="s">
        <v>154</v>
      </c>
      <c r="D56" s="5" t="s">
        <v>1185</v>
      </c>
      <c r="E56" s="5" t="s">
        <v>1186</v>
      </c>
      <c r="F56" s="5" t="s">
        <v>1187</v>
      </c>
      <c r="G56" s="5" t="s">
        <v>1036</v>
      </c>
      <c r="H56" s="5" t="s">
        <v>1053</v>
      </c>
      <c r="J56" s="5" t="s">
        <v>3035</v>
      </c>
    </row>
    <row r="57" spans="1:10" ht="11.25">
      <c r="A57" s="5">
        <v>56</v>
      </c>
      <c r="B57" s="5" t="s">
        <v>990</v>
      </c>
      <c r="C57" s="5" t="s">
        <v>154</v>
      </c>
      <c r="D57" s="5" t="s">
        <v>2803</v>
      </c>
      <c r="E57" s="5" t="s">
        <v>3060</v>
      </c>
      <c r="F57" s="5" t="s">
        <v>2804</v>
      </c>
      <c r="G57" s="5" t="s">
        <v>1036</v>
      </c>
      <c r="J57" s="5" t="s">
        <v>3035</v>
      </c>
    </row>
    <row r="58" spans="1:10" ht="11.25">
      <c r="A58" s="5">
        <v>57</v>
      </c>
      <c r="B58" s="5" t="s">
        <v>990</v>
      </c>
      <c r="C58" s="5" t="s">
        <v>154</v>
      </c>
      <c r="D58" s="5" t="s">
        <v>1188</v>
      </c>
      <c r="E58" s="5" t="s">
        <v>1189</v>
      </c>
      <c r="F58" s="5" t="s">
        <v>1190</v>
      </c>
      <c r="G58" s="5" t="s">
        <v>1029</v>
      </c>
      <c r="H58" s="5" t="s">
        <v>1191</v>
      </c>
      <c r="J58" s="5" t="s">
        <v>3035</v>
      </c>
    </row>
    <row r="59" spans="1:10" ht="11.25">
      <c r="A59" s="5">
        <v>58</v>
      </c>
      <c r="B59" s="5" t="s">
        <v>990</v>
      </c>
      <c r="C59" s="5" t="s">
        <v>154</v>
      </c>
      <c r="D59" s="5" t="s">
        <v>1192</v>
      </c>
      <c r="E59" s="5" t="s">
        <v>1193</v>
      </c>
      <c r="F59" s="5" t="s">
        <v>1194</v>
      </c>
      <c r="G59" s="5" t="s">
        <v>1195</v>
      </c>
      <c r="J59" s="5" t="s">
        <v>3035</v>
      </c>
    </row>
    <row r="60" spans="1:10" ht="11.25">
      <c r="A60" s="5">
        <v>59</v>
      </c>
      <c r="B60" s="5" t="s">
        <v>990</v>
      </c>
      <c r="C60" s="5" t="s">
        <v>154</v>
      </c>
      <c r="D60" s="5" t="s">
        <v>3061</v>
      </c>
      <c r="E60" s="5" t="s">
        <v>3062</v>
      </c>
      <c r="F60" s="5" t="s">
        <v>1194</v>
      </c>
      <c r="G60" s="5" t="s">
        <v>1177</v>
      </c>
      <c r="J60" s="5" t="s">
        <v>3035</v>
      </c>
    </row>
    <row r="61" spans="1:10" ht="11.25">
      <c r="A61" s="5">
        <v>60</v>
      </c>
      <c r="B61" s="5" t="s">
        <v>990</v>
      </c>
      <c r="C61" s="5" t="s">
        <v>154</v>
      </c>
      <c r="D61" s="5" t="s">
        <v>1196</v>
      </c>
      <c r="E61" s="5" t="s">
        <v>1197</v>
      </c>
      <c r="F61" s="5" t="s">
        <v>1194</v>
      </c>
      <c r="G61" s="5" t="s">
        <v>1198</v>
      </c>
      <c r="J61" s="5" t="s">
        <v>3035</v>
      </c>
    </row>
    <row r="62" spans="1:10" ht="11.25">
      <c r="A62" s="5">
        <v>61</v>
      </c>
      <c r="B62" s="5" t="s">
        <v>990</v>
      </c>
      <c r="C62" s="5" t="s">
        <v>154</v>
      </c>
      <c r="D62" s="5" t="s">
        <v>1199</v>
      </c>
      <c r="E62" s="5" t="s">
        <v>1200</v>
      </c>
      <c r="F62" s="5" t="s">
        <v>1194</v>
      </c>
      <c r="G62" s="5" t="s">
        <v>1201</v>
      </c>
      <c r="J62" s="5" t="s">
        <v>3035</v>
      </c>
    </row>
    <row r="63" spans="1:10" ht="11.25">
      <c r="A63" s="5">
        <v>62</v>
      </c>
      <c r="B63" s="5" t="s">
        <v>990</v>
      </c>
      <c r="C63" s="5" t="s">
        <v>154</v>
      </c>
      <c r="D63" s="5" t="s">
        <v>1202</v>
      </c>
      <c r="E63" s="5" t="s">
        <v>1203</v>
      </c>
      <c r="F63" s="5" t="s">
        <v>1194</v>
      </c>
      <c r="G63" s="5" t="s">
        <v>1204</v>
      </c>
      <c r="J63" s="5" t="s">
        <v>3035</v>
      </c>
    </row>
    <row r="64" spans="1:10" ht="11.25">
      <c r="A64" s="5">
        <v>63</v>
      </c>
      <c r="B64" s="5" t="s">
        <v>990</v>
      </c>
      <c r="C64" s="5" t="s">
        <v>154</v>
      </c>
      <c r="D64" s="5" t="s">
        <v>1205</v>
      </c>
      <c r="E64" s="5" t="s">
        <v>1206</v>
      </c>
      <c r="F64" s="5" t="s">
        <v>1194</v>
      </c>
      <c r="G64" s="5" t="s">
        <v>1207</v>
      </c>
      <c r="J64" s="5" t="s">
        <v>3035</v>
      </c>
    </row>
    <row r="65" spans="1:10" ht="11.25">
      <c r="A65" s="5">
        <v>64</v>
      </c>
      <c r="B65" s="5" t="s">
        <v>990</v>
      </c>
      <c r="C65" s="5" t="s">
        <v>154</v>
      </c>
      <c r="D65" s="5" t="s">
        <v>1208</v>
      </c>
      <c r="E65" s="5" t="s">
        <v>1209</v>
      </c>
      <c r="F65" s="5" t="s">
        <v>1194</v>
      </c>
      <c r="G65" s="5" t="s">
        <v>1210</v>
      </c>
      <c r="J65" s="5" t="s">
        <v>3035</v>
      </c>
    </row>
    <row r="66" spans="1:10" ht="11.25">
      <c r="A66" s="5">
        <v>65</v>
      </c>
      <c r="B66" s="5" t="s">
        <v>990</v>
      </c>
      <c r="C66" s="5" t="s">
        <v>154</v>
      </c>
      <c r="D66" s="5" t="s">
        <v>1211</v>
      </c>
      <c r="E66" s="5" t="s">
        <v>1212</v>
      </c>
      <c r="F66" s="5" t="s">
        <v>1194</v>
      </c>
      <c r="G66" s="5" t="s">
        <v>1213</v>
      </c>
      <c r="J66" s="5" t="s">
        <v>3035</v>
      </c>
    </row>
    <row r="67" spans="1:10" ht="11.25">
      <c r="A67" s="5">
        <v>66</v>
      </c>
      <c r="B67" s="5" t="s">
        <v>990</v>
      </c>
      <c r="C67" s="5" t="s">
        <v>154</v>
      </c>
      <c r="D67" s="5" t="s">
        <v>1214</v>
      </c>
      <c r="E67" s="5" t="s">
        <v>1215</v>
      </c>
      <c r="F67" s="5" t="s">
        <v>1194</v>
      </c>
      <c r="G67" s="5" t="s">
        <v>1216</v>
      </c>
      <c r="J67" s="5" t="s">
        <v>3035</v>
      </c>
    </row>
    <row r="68" spans="1:10" ht="11.25">
      <c r="A68" s="5">
        <v>67</v>
      </c>
      <c r="B68" s="5" t="s">
        <v>990</v>
      </c>
      <c r="C68" s="5" t="s">
        <v>154</v>
      </c>
      <c r="D68" s="5" t="s">
        <v>1217</v>
      </c>
      <c r="E68" s="5" t="s">
        <v>1218</v>
      </c>
      <c r="F68" s="5" t="s">
        <v>1194</v>
      </c>
      <c r="G68" s="5" t="s">
        <v>1219</v>
      </c>
      <c r="J68" s="5" t="s">
        <v>3035</v>
      </c>
    </row>
    <row r="69" spans="1:10" ht="11.25">
      <c r="A69" s="5">
        <v>68</v>
      </c>
      <c r="B69" s="5" t="s">
        <v>990</v>
      </c>
      <c r="C69" s="5" t="s">
        <v>154</v>
      </c>
      <c r="D69" s="5" t="s">
        <v>1220</v>
      </c>
      <c r="E69" s="5" t="s">
        <v>1221</v>
      </c>
      <c r="F69" s="5" t="s">
        <v>1194</v>
      </c>
      <c r="G69" s="5" t="s">
        <v>1222</v>
      </c>
      <c r="J69" s="5" t="s">
        <v>3035</v>
      </c>
    </row>
    <row r="70" spans="1:10" ht="11.25">
      <c r="A70" s="5">
        <v>69</v>
      </c>
      <c r="B70" s="5" t="s">
        <v>990</v>
      </c>
      <c r="C70" s="5" t="s">
        <v>154</v>
      </c>
      <c r="D70" s="5" t="s">
        <v>1223</v>
      </c>
      <c r="E70" s="5" t="s">
        <v>1224</v>
      </c>
      <c r="F70" s="5" t="s">
        <v>1194</v>
      </c>
      <c r="G70" s="5" t="s">
        <v>1225</v>
      </c>
      <c r="J70" s="5" t="s">
        <v>3035</v>
      </c>
    </row>
    <row r="71" spans="1:10" ht="11.25">
      <c r="A71" s="5">
        <v>70</v>
      </c>
      <c r="B71" s="5" t="s">
        <v>990</v>
      </c>
      <c r="C71" s="5" t="s">
        <v>154</v>
      </c>
      <c r="D71" s="5" t="s">
        <v>1226</v>
      </c>
      <c r="E71" s="5" t="s">
        <v>1227</v>
      </c>
      <c r="F71" s="5" t="s">
        <v>1194</v>
      </c>
      <c r="G71" s="5" t="s">
        <v>1228</v>
      </c>
      <c r="J71" s="5" t="s">
        <v>3035</v>
      </c>
    </row>
    <row r="72" spans="1:10" ht="11.25">
      <c r="A72" s="5">
        <v>71</v>
      </c>
      <c r="B72" s="5" t="s">
        <v>990</v>
      </c>
      <c r="C72" s="5" t="s">
        <v>154</v>
      </c>
      <c r="D72" s="5" t="s">
        <v>1229</v>
      </c>
      <c r="E72" s="5" t="s">
        <v>1230</v>
      </c>
      <c r="F72" s="5" t="s">
        <v>1194</v>
      </c>
      <c r="G72" s="5" t="s">
        <v>1231</v>
      </c>
      <c r="J72" s="5" t="s">
        <v>3035</v>
      </c>
    </row>
    <row r="73" spans="1:10" ht="11.25">
      <c r="A73" s="5">
        <v>72</v>
      </c>
      <c r="B73" s="5" t="s">
        <v>990</v>
      </c>
      <c r="C73" s="5" t="s">
        <v>154</v>
      </c>
      <c r="D73" s="5" t="s">
        <v>1232</v>
      </c>
      <c r="E73" s="5" t="s">
        <v>1233</v>
      </c>
      <c r="F73" s="5" t="s">
        <v>1194</v>
      </c>
      <c r="G73" s="5" t="s">
        <v>1234</v>
      </c>
      <c r="J73" s="5" t="s">
        <v>3035</v>
      </c>
    </row>
    <row r="74" spans="1:10" ht="11.25">
      <c r="A74" s="5">
        <v>73</v>
      </c>
      <c r="B74" s="5" t="s">
        <v>990</v>
      </c>
      <c r="C74" s="5" t="s">
        <v>154</v>
      </c>
      <c r="D74" s="5" t="s">
        <v>1235</v>
      </c>
      <c r="E74" s="5" t="s">
        <v>1236</v>
      </c>
      <c r="F74" s="5" t="s">
        <v>1194</v>
      </c>
      <c r="G74" s="5" t="s">
        <v>1237</v>
      </c>
      <c r="J74" s="5" t="s">
        <v>3035</v>
      </c>
    </row>
    <row r="75" spans="1:10" ht="11.25">
      <c r="A75" s="5">
        <v>74</v>
      </c>
      <c r="B75" s="5" t="s">
        <v>990</v>
      </c>
      <c r="C75" s="5" t="s">
        <v>154</v>
      </c>
      <c r="D75" s="5" t="s">
        <v>1238</v>
      </c>
      <c r="E75" s="5" t="s">
        <v>1239</v>
      </c>
      <c r="F75" s="5" t="s">
        <v>1194</v>
      </c>
      <c r="G75" s="5" t="s">
        <v>1240</v>
      </c>
      <c r="J75" s="5" t="s">
        <v>3035</v>
      </c>
    </row>
    <row r="76" spans="1:10" ht="11.25">
      <c r="A76" s="5">
        <v>75</v>
      </c>
      <c r="B76" s="5" t="s">
        <v>990</v>
      </c>
      <c r="C76" s="5" t="s">
        <v>154</v>
      </c>
      <c r="D76" s="5" t="s">
        <v>1241</v>
      </c>
      <c r="E76" s="5" t="s">
        <v>1242</v>
      </c>
      <c r="F76" s="5" t="s">
        <v>1032</v>
      </c>
      <c r="G76" s="5" t="s">
        <v>1243</v>
      </c>
      <c r="J76" s="5" t="s">
        <v>3035</v>
      </c>
    </row>
    <row r="77" spans="1:10" ht="11.25">
      <c r="A77" s="5">
        <v>76</v>
      </c>
      <c r="B77" s="5" t="s">
        <v>990</v>
      </c>
      <c r="C77" s="5" t="s">
        <v>154</v>
      </c>
      <c r="D77" s="5" t="s">
        <v>1244</v>
      </c>
      <c r="E77" s="5" t="s">
        <v>1245</v>
      </c>
      <c r="F77" s="5" t="s">
        <v>1246</v>
      </c>
      <c r="G77" s="5" t="s">
        <v>1247</v>
      </c>
      <c r="J77" s="5" t="s">
        <v>3035</v>
      </c>
    </row>
    <row r="78" spans="1:10" ht="11.25">
      <c r="A78" s="5">
        <v>77</v>
      </c>
      <c r="B78" s="5" t="s">
        <v>990</v>
      </c>
      <c r="C78" s="5" t="s">
        <v>154</v>
      </c>
      <c r="D78" s="5" t="s">
        <v>1248</v>
      </c>
      <c r="E78" s="5" t="s">
        <v>1249</v>
      </c>
      <c r="F78" s="5" t="s">
        <v>1250</v>
      </c>
      <c r="G78" s="5" t="s">
        <v>1251</v>
      </c>
      <c r="J78" s="5" t="s">
        <v>3035</v>
      </c>
    </row>
    <row r="79" spans="1:10" ht="11.25">
      <c r="A79" s="5">
        <v>78</v>
      </c>
      <c r="B79" s="5" t="s">
        <v>990</v>
      </c>
      <c r="C79" s="5" t="s">
        <v>154</v>
      </c>
      <c r="D79" s="5" t="s">
        <v>1252</v>
      </c>
      <c r="E79" s="5" t="s">
        <v>1253</v>
      </c>
      <c r="F79" s="5" t="s">
        <v>1254</v>
      </c>
      <c r="G79" s="5" t="s">
        <v>1040</v>
      </c>
      <c r="J79" s="5" t="s">
        <v>3035</v>
      </c>
    </row>
    <row r="80" spans="1:10" ht="11.25">
      <c r="A80" s="5">
        <v>79</v>
      </c>
      <c r="B80" s="5" t="s">
        <v>990</v>
      </c>
      <c r="C80" s="5" t="s">
        <v>154</v>
      </c>
      <c r="D80" s="5" t="s">
        <v>1255</v>
      </c>
      <c r="E80" s="5" t="s">
        <v>1256</v>
      </c>
      <c r="F80" s="5" t="s">
        <v>1257</v>
      </c>
      <c r="G80" s="5" t="s">
        <v>1195</v>
      </c>
      <c r="J80" s="5" t="s">
        <v>3035</v>
      </c>
    </row>
    <row r="81" spans="1:10" ht="11.25">
      <c r="A81" s="5">
        <v>80</v>
      </c>
      <c r="B81" s="5" t="s">
        <v>990</v>
      </c>
      <c r="C81" s="5" t="s">
        <v>154</v>
      </c>
      <c r="D81" s="5" t="s">
        <v>1258</v>
      </c>
      <c r="E81" s="5" t="s">
        <v>1259</v>
      </c>
      <c r="F81" s="5" t="s">
        <v>1260</v>
      </c>
      <c r="G81" s="5" t="s">
        <v>1099</v>
      </c>
      <c r="J81" s="5" t="s">
        <v>3035</v>
      </c>
    </row>
    <row r="82" spans="1:10" ht="11.25">
      <c r="A82" s="5">
        <v>81</v>
      </c>
      <c r="B82" s="5" t="s">
        <v>990</v>
      </c>
      <c r="C82" s="5" t="s">
        <v>154</v>
      </c>
      <c r="D82" s="5" t="s">
        <v>1261</v>
      </c>
      <c r="E82" s="5" t="s">
        <v>1262</v>
      </c>
      <c r="F82" s="5" t="s">
        <v>1263</v>
      </c>
      <c r="G82" s="5" t="s">
        <v>1264</v>
      </c>
      <c r="J82" s="5" t="s">
        <v>3035</v>
      </c>
    </row>
    <row r="83" spans="1:10" ht="11.25">
      <c r="A83" s="5">
        <v>82</v>
      </c>
      <c r="B83" s="5" t="s">
        <v>990</v>
      </c>
      <c r="C83" s="5" t="s">
        <v>154</v>
      </c>
      <c r="D83" s="5" t="s">
        <v>1265</v>
      </c>
      <c r="E83" s="5" t="s">
        <v>1266</v>
      </c>
      <c r="F83" s="5" t="s">
        <v>1267</v>
      </c>
      <c r="G83" s="5" t="s">
        <v>1044</v>
      </c>
      <c r="J83" s="5" t="s">
        <v>3035</v>
      </c>
    </row>
    <row r="84" spans="1:10" ht="11.25">
      <c r="A84" s="5">
        <v>83</v>
      </c>
      <c r="B84" s="5" t="s">
        <v>990</v>
      </c>
      <c r="C84" s="5" t="s">
        <v>154</v>
      </c>
      <c r="D84" s="5" t="s">
        <v>1268</v>
      </c>
      <c r="E84" s="5" t="s">
        <v>1269</v>
      </c>
      <c r="F84" s="5" t="s">
        <v>1270</v>
      </c>
      <c r="G84" s="5" t="s">
        <v>1264</v>
      </c>
      <c r="H84" s="5" t="s">
        <v>1271</v>
      </c>
      <c r="J84" s="5" t="s">
        <v>3035</v>
      </c>
    </row>
    <row r="85" spans="1:10" ht="11.25">
      <c r="A85" s="5">
        <v>84</v>
      </c>
      <c r="B85" s="5" t="s">
        <v>990</v>
      </c>
      <c r="C85" s="5" t="s">
        <v>154</v>
      </c>
      <c r="D85" s="5" t="s">
        <v>1272</v>
      </c>
      <c r="E85" s="5" t="s">
        <v>1273</v>
      </c>
      <c r="F85" s="5" t="s">
        <v>1274</v>
      </c>
      <c r="G85" s="5" t="s">
        <v>1088</v>
      </c>
      <c r="J85" s="5" t="s">
        <v>3035</v>
      </c>
    </row>
    <row r="86" spans="1:10" ht="11.25">
      <c r="A86" s="5">
        <v>85</v>
      </c>
      <c r="B86" s="5" t="s">
        <v>990</v>
      </c>
      <c r="C86" s="5" t="s">
        <v>154</v>
      </c>
      <c r="D86" s="5" t="s">
        <v>1275</v>
      </c>
      <c r="E86" s="5" t="s">
        <v>1276</v>
      </c>
      <c r="F86" s="5" t="s">
        <v>1277</v>
      </c>
      <c r="G86" s="5" t="s">
        <v>1036</v>
      </c>
      <c r="J86" s="5" t="s">
        <v>3035</v>
      </c>
    </row>
    <row r="87" spans="1:10" ht="11.25">
      <c r="A87" s="5">
        <v>86</v>
      </c>
      <c r="B87" s="5" t="s">
        <v>990</v>
      </c>
      <c r="C87" s="5" t="s">
        <v>154</v>
      </c>
      <c r="D87" s="5" t="s">
        <v>1278</v>
      </c>
      <c r="E87" s="5" t="s">
        <v>1279</v>
      </c>
      <c r="F87" s="5" t="s">
        <v>1280</v>
      </c>
      <c r="G87" s="5" t="s">
        <v>1281</v>
      </c>
      <c r="J87" s="5" t="s">
        <v>3035</v>
      </c>
    </row>
    <row r="88" spans="1:10" ht="11.25">
      <c r="A88" s="5">
        <v>87</v>
      </c>
      <c r="B88" s="5" t="s">
        <v>990</v>
      </c>
      <c r="C88" s="5" t="s">
        <v>154</v>
      </c>
      <c r="D88" s="5" t="s">
        <v>1282</v>
      </c>
      <c r="E88" s="5" t="s">
        <v>1283</v>
      </c>
      <c r="F88" s="5" t="s">
        <v>1284</v>
      </c>
      <c r="G88" s="5" t="s">
        <v>1281</v>
      </c>
      <c r="H88" s="5" t="s">
        <v>1285</v>
      </c>
      <c r="J88" s="5" t="s">
        <v>3035</v>
      </c>
    </row>
    <row r="89" spans="1:10" ht="11.25">
      <c r="A89" s="5">
        <v>88</v>
      </c>
      <c r="B89" s="5" t="s">
        <v>990</v>
      </c>
      <c r="C89" s="5" t="s">
        <v>154</v>
      </c>
      <c r="D89" s="5" t="s">
        <v>1286</v>
      </c>
      <c r="E89" s="5" t="s">
        <v>1287</v>
      </c>
      <c r="F89" s="5" t="s">
        <v>1288</v>
      </c>
      <c r="G89" s="5" t="s">
        <v>1289</v>
      </c>
      <c r="H89" s="5" t="s">
        <v>1290</v>
      </c>
      <c r="J89" s="5" t="s">
        <v>3035</v>
      </c>
    </row>
    <row r="90" spans="1:10" ht="11.25">
      <c r="A90" s="5">
        <v>89</v>
      </c>
      <c r="B90" s="5" t="s">
        <v>990</v>
      </c>
      <c r="C90" s="5" t="s">
        <v>154</v>
      </c>
      <c r="D90" s="5" t="s">
        <v>2827</v>
      </c>
      <c r="E90" s="5" t="s">
        <v>3063</v>
      </c>
      <c r="F90" s="5" t="s">
        <v>2828</v>
      </c>
      <c r="G90" s="5" t="s">
        <v>1264</v>
      </c>
      <c r="H90" s="5" t="s">
        <v>2829</v>
      </c>
      <c r="J90" s="5" t="s">
        <v>3035</v>
      </c>
    </row>
    <row r="91" spans="1:10" ht="11.25">
      <c r="A91" s="5">
        <v>90</v>
      </c>
      <c r="B91" s="5" t="s">
        <v>990</v>
      </c>
      <c r="C91" s="5" t="s">
        <v>154</v>
      </c>
      <c r="D91" s="5" t="s">
        <v>1291</v>
      </c>
      <c r="E91" s="5" t="s">
        <v>1292</v>
      </c>
      <c r="F91" s="5" t="s">
        <v>1293</v>
      </c>
      <c r="G91" s="5" t="s">
        <v>1048</v>
      </c>
      <c r="H91" s="5" t="s">
        <v>1294</v>
      </c>
      <c r="J91" s="5" t="s">
        <v>3035</v>
      </c>
    </row>
    <row r="92" spans="1:10" ht="11.25">
      <c r="A92" s="5">
        <v>91</v>
      </c>
      <c r="B92" s="5" t="s">
        <v>990</v>
      </c>
      <c r="C92" s="5" t="s">
        <v>154</v>
      </c>
      <c r="D92" s="5" t="s">
        <v>1295</v>
      </c>
      <c r="E92" s="5" t="s">
        <v>1296</v>
      </c>
      <c r="F92" s="5" t="s">
        <v>1297</v>
      </c>
      <c r="G92" s="5" t="s">
        <v>1099</v>
      </c>
      <c r="J92" s="5" t="s">
        <v>3035</v>
      </c>
    </row>
    <row r="93" spans="1:10" ht="11.25">
      <c r="A93" s="5">
        <v>92</v>
      </c>
      <c r="B93" s="5" t="s">
        <v>990</v>
      </c>
      <c r="C93" s="5" t="s">
        <v>154</v>
      </c>
      <c r="D93" s="5" t="s">
        <v>1298</v>
      </c>
      <c r="E93" s="5" t="s">
        <v>1299</v>
      </c>
      <c r="F93" s="5" t="s">
        <v>1300</v>
      </c>
      <c r="G93" s="5" t="s">
        <v>1048</v>
      </c>
      <c r="J93" s="5" t="s">
        <v>3035</v>
      </c>
    </row>
    <row r="94" spans="1:10" ht="11.25">
      <c r="A94" s="5">
        <v>93</v>
      </c>
      <c r="B94" s="5" t="s">
        <v>990</v>
      </c>
      <c r="C94" s="5" t="s">
        <v>154</v>
      </c>
      <c r="D94" s="5" t="s">
        <v>1301</v>
      </c>
      <c r="E94" s="5" t="s">
        <v>1302</v>
      </c>
      <c r="F94" s="5" t="s">
        <v>1303</v>
      </c>
      <c r="G94" s="5" t="s">
        <v>1040</v>
      </c>
      <c r="J94" s="5" t="s">
        <v>3035</v>
      </c>
    </row>
    <row r="95" spans="1:10" ht="11.25">
      <c r="A95" s="5">
        <v>94</v>
      </c>
      <c r="B95" s="5" t="s">
        <v>990</v>
      </c>
      <c r="C95" s="5" t="s">
        <v>154</v>
      </c>
      <c r="D95" s="5" t="s">
        <v>1304</v>
      </c>
      <c r="E95" s="5" t="s">
        <v>1305</v>
      </c>
      <c r="F95" s="5" t="s">
        <v>1306</v>
      </c>
      <c r="G95" s="5" t="s">
        <v>1084</v>
      </c>
      <c r="H95" s="5" t="s">
        <v>1307</v>
      </c>
      <c r="J95" s="5" t="s">
        <v>3035</v>
      </c>
    </row>
    <row r="96" spans="1:10" ht="11.25">
      <c r="A96" s="5">
        <v>95</v>
      </c>
      <c r="B96" s="5" t="s">
        <v>990</v>
      </c>
      <c r="C96" s="5" t="s">
        <v>154</v>
      </c>
      <c r="D96" s="5" t="s">
        <v>1308</v>
      </c>
      <c r="E96" s="5" t="s">
        <v>1309</v>
      </c>
      <c r="F96" s="5" t="s">
        <v>1310</v>
      </c>
      <c r="G96" s="5" t="s">
        <v>1036</v>
      </c>
      <c r="J96" s="5" t="s">
        <v>3035</v>
      </c>
    </row>
    <row r="97" spans="1:10" ht="11.25">
      <c r="A97" s="5">
        <v>96</v>
      </c>
      <c r="B97" s="5" t="s">
        <v>990</v>
      </c>
      <c r="C97" s="5" t="s">
        <v>154</v>
      </c>
      <c r="D97" s="5" t="s">
        <v>1311</v>
      </c>
      <c r="E97" s="5" t="s">
        <v>1312</v>
      </c>
      <c r="F97" s="5" t="s">
        <v>1313</v>
      </c>
      <c r="G97" s="5" t="s">
        <v>1073</v>
      </c>
      <c r="J97" s="5" t="s">
        <v>3035</v>
      </c>
    </row>
    <row r="98" spans="1:10" ht="11.25">
      <c r="A98" s="5">
        <v>97</v>
      </c>
      <c r="B98" s="5" t="s">
        <v>990</v>
      </c>
      <c r="C98" s="5" t="s">
        <v>154</v>
      </c>
      <c r="D98" s="5" t="s">
        <v>1314</v>
      </c>
      <c r="E98" s="5" t="s">
        <v>1315</v>
      </c>
      <c r="F98" s="5" t="s">
        <v>1316</v>
      </c>
      <c r="G98" s="5" t="s">
        <v>1044</v>
      </c>
      <c r="J98" s="5" t="s">
        <v>3035</v>
      </c>
    </row>
    <row r="99" spans="1:10" ht="11.25">
      <c r="A99" s="5">
        <v>98</v>
      </c>
      <c r="B99" s="5" t="s">
        <v>990</v>
      </c>
      <c r="C99" s="5" t="s">
        <v>154</v>
      </c>
      <c r="D99" s="5" t="s">
        <v>1317</v>
      </c>
      <c r="E99" s="5" t="s">
        <v>1318</v>
      </c>
      <c r="F99" s="5" t="s">
        <v>1319</v>
      </c>
      <c r="G99" s="5" t="s">
        <v>1073</v>
      </c>
      <c r="J99" s="5" t="s">
        <v>3035</v>
      </c>
    </row>
    <row r="100" spans="1:10" ht="11.25">
      <c r="A100" s="5">
        <v>99</v>
      </c>
      <c r="B100" s="5" t="s">
        <v>990</v>
      </c>
      <c r="C100" s="5" t="s">
        <v>154</v>
      </c>
      <c r="D100" s="5" t="s">
        <v>1320</v>
      </c>
      <c r="E100" s="5" t="s">
        <v>1321</v>
      </c>
      <c r="F100" s="5" t="s">
        <v>1322</v>
      </c>
      <c r="G100" s="5" t="s">
        <v>1048</v>
      </c>
      <c r="J100" s="5" t="s">
        <v>3035</v>
      </c>
    </row>
    <row r="101" spans="1:10" ht="11.25">
      <c r="A101" s="5">
        <v>100</v>
      </c>
      <c r="B101" s="5" t="s">
        <v>990</v>
      </c>
      <c r="C101" s="5" t="s">
        <v>154</v>
      </c>
      <c r="D101" s="5" t="s">
        <v>1323</v>
      </c>
      <c r="E101" s="5" t="s">
        <v>1324</v>
      </c>
      <c r="F101" s="5" t="s">
        <v>1325</v>
      </c>
      <c r="G101" s="5" t="s">
        <v>1073</v>
      </c>
      <c r="J101" s="5" t="s">
        <v>3035</v>
      </c>
    </row>
    <row r="102" spans="1:10" ht="11.25">
      <c r="A102" s="5">
        <v>101</v>
      </c>
      <c r="B102" s="5" t="s">
        <v>990</v>
      </c>
      <c r="C102" s="5" t="s">
        <v>154</v>
      </c>
      <c r="D102" s="5" t="s">
        <v>1326</v>
      </c>
      <c r="E102" s="5" t="s">
        <v>1327</v>
      </c>
      <c r="F102" s="5" t="s">
        <v>1328</v>
      </c>
      <c r="G102" s="5" t="s">
        <v>1329</v>
      </c>
      <c r="H102" s="5" t="s">
        <v>1330</v>
      </c>
      <c r="J102" s="5" t="s">
        <v>3035</v>
      </c>
    </row>
    <row r="103" spans="1:10" ht="11.25">
      <c r="A103" s="5">
        <v>102</v>
      </c>
      <c r="B103" s="5" t="s">
        <v>990</v>
      </c>
      <c r="C103" s="5" t="s">
        <v>154</v>
      </c>
      <c r="D103" s="5" t="s">
        <v>1331</v>
      </c>
      <c r="E103" s="5" t="s">
        <v>1332</v>
      </c>
      <c r="F103" s="5" t="s">
        <v>1333</v>
      </c>
      <c r="G103" s="5" t="s">
        <v>1073</v>
      </c>
      <c r="J103" s="5" t="s">
        <v>3035</v>
      </c>
    </row>
    <row r="104" spans="1:10" ht="11.25">
      <c r="A104" s="5">
        <v>103</v>
      </c>
      <c r="B104" s="5" t="s">
        <v>990</v>
      </c>
      <c r="C104" s="5" t="s">
        <v>154</v>
      </c>
      <c r="D104" s="5" t="s">
        <v>1334</v>
      </c>
      <c r="E104" s="5" t="s">
        <v>1335</v>
      </c>
      <c r="F104" s="5" t="s">
        <v>1336</v>
      </c>
      <c r="G104" s="5" t="s">
        <v>1337</v>
      </c>
      <c r="J104" s="5" t="s">
        <v>3035</v>
      </c>
    </row>
    <row r="105" spans="1:10" ht="11.25">
      <c r="A105" s="5">
        <v>104</v>
      </c>
      <c r="B105" s="5" t="s">
        <v>990</v>
      </c>
      <c r="C105" s="5" t="s">
        <v>154</v>
      </c>
      <c r="D105" s="5" t="s">
        <v>1338</v>
      </c>
      <c r="E105" s="5" t="s">
        <v>1339</v>
      </c>
      <c r="F105" s="5" t="s">
        <v>1336</v>
      </c>
      <c r="G105" s="5" t="s">
        <v>1048</v>
      </c>
      <c r="H105" s="5" t="s">
        <v>1191</v>
      </c>
      <c r="J105" s="5" t="s">
        <v>3035</v>
      </c>
    </row>
    <row r="106" spans="1:10" ht="11.25">
      <c r="A106" s="5">
        <v>105</v>
      </c>
      <c r="B106" s="5" t="s">
        <v>990</v>
      </c>
      <c r="C106" s="5" t="s">
        <v>154</v>
      </c>
      <c r="D106" s="5" t="s">
        <v>1340</v>
      </c>
      <c r="E106" s="5" t="s">
        <v>1341</v>
      </c>
      <c r="F106" s="5" t="s">
        <v>1342</v>
      </c>
      <c r="G106" s="5" t="s">
        <v>1343</v>
      </c>
      <c r="J106" s="5" t="s">
        <v>3035</v>
      </c>
    </row>
    <row r="107" spans="1:10" ht="11.25">
      <c r="A107" s="5">
        <v>106</v>
      </c>
      <c r="B107" s="5" t="s">
        <v>990</v>
      </c>
      <c r="C107" s="5" t="s">
        <v>154</v>
      </c>
      <c r="D107" s="5" t="s">
        <v>1344</v>
      </c>
      <c r="E107" s="5" t="s">
        <v>1345</v>
      </c>
      <c r="F107" s="5" t="s">
        <v>1346</v>
      </c>
      <c r="G107" s="5" t="s">
        <v>1025</v>
      </c>
      <c r="H107" s="5" t="s">
        <v>1347</v>
      </c>
      <c r="J107" s="5" t="s">
        <v>3035</v>
      </c>
    </row>
    <row r="108" spans="1:10" ht="11.25">
      <c r="A108" s="5">
        <v>107</v>
      </c>
      <c r="B108" s="5" t="s">
        <v>990</v>
      </c>
      <c r="C108" s="5" t="s">
        <v>154</v>
      </c>
      <c r="D108" s="5" t="s">
        <v>1348</v>
      </c>
      <c r="E108" s="5" t="s">
        <v>1349</v>
      </c>
      <c r="F108" s="5" t="s">
        <v>1350</v>
      </c>
      <c r="G108" s="5" t="s">
        <v>1040</v>
      </c>
      <c r="J108" s="5" t="s">
        <v>3035</v>
      </c>
    </row>
    <row r="109" spans="1:10" ht="11.25">
      <c r="A109" s="5">
        <v>108</v>
      </c>
      <c r="B109" s="5" t="s">
        <v>990</v>
      </c>
      <c r="C109" s="5" t="s">
        <v>154</v>
      </c>
      <c r="D109" s="5" t="s">
        <v>1351</v>
      </c>
      <c r="E109" s="5" t="s">
        <v>1352</v>
      </c>
      <c r="F109" s="5" t="s">
        <v>1353</v>
      </c>
      <c r="G109" s="5" t="s">
        <v>1036</v>
      </c>
      <c r="J109" s="5" t="s">
        <v>3035</v>
      </c>
    </row>
    <row r="110" spans="1:10" ht="11.25">
      <c r="A110" s="5">
        <v>109</v>
      </c>
      <c r="B110" s="5" t="s">
        <v>990</v>
      </c>
      <c r="C110" s="5" t="s">
        <v>154</v>
      </c>
      <c r="D110" s="5" t="s">
        <v>1354</v>
      </c>
      <c r="E110" s="5" t="s">
        <v>1355</v>
      </c>
      <c r="F110" s="5" t="s">
        <v>1356</v>
      </c>
      <c r="G110" s="5" t="s">
        <v>1195</v>
      </c>
      <c r="H110" s="5" t="s">
        <v>1357</v>
      </c>
      <c r="J110" s="5" t="s">
        <v>3035</v>
      </c>
    </row>
    <row r="111" spans="1:10" ht="11.25">
      <c r="A111" s="5">
        <v>110</v>
      </c>
      <c r="B111" s="5" t="s">
        <v>990</v>
      </c>
      <c r="C111" s="5" t="s">
        <v>154</v>
      </c>
      <c r="D111" s="5" t="s">
        <v>1358</v>
      </c>
      <c r="E111" s="5" t="s">
        <v>1359</v>
      </c>
      <c r="F111" s="5" t="s">
        <v>1360</v>
      </c>
      <c r="G111" s="5" t="s">
        <v>1361</v>
      </c>
      <c r="H111" s="5" t="s">
        <v>1362</v>
      </c>
      <c r="J111" s="5" t="s">
        <v>3035</v>
      </c>
    </row>
    <row r="112" spans="1:10" ht="11.25">
      <c r="A112" s="5">
        <v>111</v>
      </c>
      <c r="B112" s="5" t="s">
        <v>990</v>
      </c>
      <c r="C112" s="5" t="s">
        <v>154</v>
      </c>
      <c r="D112" s="5" t="s">
        <v>1363</v>
      </c>
      <c r="E112" s="5" t="s">
        <v>1364</v>
      </c>
      <c r="F112" s="5" t="s">
        <v>1365</v>
      </c>
      <c r="G112" s="5" t="s">
        <v>1084</v>
      </c>
      <c r="H112" s="5" t="s">
        <v>1366</v>
      </c>
      <c r="J112" s="5" t="s">
        <v>3035</v>
      </c>
    </row>
    <row r="113" spans="1:10" ht="11.25">
      <c r="A113" s="5">
        <v>112</v>
      </c>
      <c r="B113" s="5" t="s">
        <v>990</v>
      </c>
      <c r="C113" s="5" t="s">
        <v>154</v>
      </c>
      <c r="D113" s="5" t="s">
        <v>1367</v>
      </c>
      <c r="E113" s="5" t="s">
        <v>1368</v>
      </c>
      <c r="F113" s="5" t="s">
        <v>1369</v>
      </c>
      <c r="G113" s="5" t="s">
        <v>1016</v>
      </c>
      <c r="J113" s="5" t="s">
        <v>3035</v>
      </c>
    </row>
    <row r="114" spans="1:10" ht="11.25">
      <c r="A114" s="5">
        <v>113</v>
      </c>
      <c r="B114" s="5" t="s">
        <v>990</v>
      </c>
      <c r="C114" s="5" t="s">
        <v>154</v>
      </c>
      <c r="D114" s="5" t="s">
        <v>1371</v>
      </c>
      <c r="E114" s="5" t="s">
        <v>1372</v>
      </c>
      <c r="F114" s="5" t="s">
        <v>1123</v>
      </c>
      <c r="G114" s="5" t="s">
        <v>1373</v>
      </c>
      <c r="J114" s="5" t="s">
        <v>3035</v>
      </c>
    </row>
    <row r="115" spans="1:10" ht="11.25">
      <c r="A115" s="5">
        <v>114</v>
      </c>
      <c r="B115" s="5" t="s">
        <v>990</v>
      </c>
      <c r="C115" s="5" t="s">
        <v>154</v>
      </c>
      <c r="D115" s="5" t="s">
        <v>1374</v>
      </c>
      <c r="E115" s="5" t="s">
        <v>1375</v>
      </c>
      <c r="F115" s="5" t="s">
        <v>1376</v>
      </c>
      <c r="G115" s="5" t="s">
        <v>1025</v>
      </c>
      <c r="J115" s="5" t="s">
        <v>3035</v>
      </c>
    </row>
    <row r="116" spans="1:10" ht="11.25">
      <c r="A116" s="5">
        <v>115</v>
      </c>
      <c r="B116" s="5" t="s">
        <v>990</v>
      </c>
      <c r="C116" s="5" t="s">
        <v>154</v>
      </c>
      <c r="D116" s="5" t="s">
        <v>1377</v>
      </c>
      <c r="E116" s="5" t="s">
        <v>1378</v>
      </c>
      <c r="F116" s="5" t="s">
        <v>1379</v>
      </c>
      <c r="G116" s="5" t="s">
        <v>1195</v>
      </c>
      <c r="J116" s="5" t="s">
        <v>3035</v>
      </c>
    </row>
    <row r="117" spans="1:10" ht="11.25">
      <c r="A117" s="5">
        <v>116</v>
      </c>
      <c r="B117" s="5" t="s">
        <v>990</v>
      </c>
      <c r="C117" s="5" t="s">
        <v>154</v>
      </c>
      <c r="D117" s="5" t="s">
        <v>1380</v>
      </c>
      <c r="E117" s="5" t="s">
        <v>1381</v>
      </c>
      <c r="F117" s="5" t="s">
        <v>1382</v>
      </c>
      <c r="G117" s="5" t="s">
        <v>1040</v>
      </c>
      <c r="J117" s="5" t="s">
        <v>3035</v>
      </c>
    </row>
    <row r="118" spans="1:10" ht="11.25">
      <c r="A118" s="5">
        <v>117</v>
      </c>
      <c r="B118" s="5" t="s">
        <v>990</v>
      </c>
      <c r="C118" s="5" t="s">
        <v>154</v>
      </c>
      <c r="D118" s="5" t="s">
        <v>1383</v>
      </c>
      <c r="E118" s="5" t="s">
        <v>1384</v>
      </c>
      <c r="F118" s="5" t="s">
        <v>1246</v>
      </c>
      <c r="G118" s="5" t="s">
        <v>1385</v>
      </c>
      <c r="J118" s="5" t="s">
        <v>3035</v>
      </c>
    </row>
    <row r="119" spans="1:10" ht="11.25">
      <c r="A119" s="5">
        <v>118</v>
      </c>
      <c r="B119" s="5" t="s">
        <v>990</v>
      </c>
      <c r="C119" s="5" t="s">
        <v>154</v>
      </c>
      <c r="D119" s="5" t="s">
        <v>1386</v>
      </c>
      <c r="E119" s="5" t="s">
        <v>1387</v>
      </c>
      <c r="F119" s="5" t="s">
        <v>1388</v>
      </c>
      <c r="G119" s="5" t="s">
        <v>1048</v>
      </c>
      <c r="J119" s="5" t="s">
        <v>3035</v>
      </c>
    </row>
    <row r="120" spans="1:10" ht="11.25">
      <c r="A120" s="5">
        <v>119</v>
      </c>
      <c r="B120" s="5" t="s">
        <v>990</v>
      </c>
      <c r="C120" s="5" t="s">
        <v>154</v>
      </c>
      <c r="D120" s="5" t="s">
        <v>1389</v>
      </c>
      <c r="E120" s="5" t="s">
        <v>1390</v>
      </c>
      <c r="F120" s="5" t="s">
        <v>1391</v>
      </c>
      <c r="G120" s="5" t="s">
        <v>1392</v>
      </c>
      <c r="J120" s="5" t="s">
        <v>3035</v>
      </c>
    </row>
    <row r="121" spans="1:10" ht="11.25">
      <c r="A121" s="5">
        <v>120</v>
      </c>
      <c r="B121" s="5" t="s">
        <v>990</v>
      </c>
      <c r="C121" s="5" t="s">
        <v>154</v>
      </c>
      <c r="D121" s="5" t="s">
        <v>1393</v>
      </c>
      <c r="E121" s="5" t="s">
        <v>1394</v>
      </c>
      <c r="F121" s="5" t="s">
        <v>1395</v>
      </c>
      <c r="G121" s="5" t="s">
        <v>1099</v>
      </c>
      <c r="J121" s="5" t="s">
        <v>3035</v>
      </c>
    </row>
    <row r="122" spans="1:10" ht="11.25">
      <c r="A122" s="5">
        <v>121</v>
      </c>
      <c r="B122" s="5" t="s">
        <v>990</v>
      </c>
      <c r="C122" s="5" t="s">
        <v>154</v>
      </c>
      <c r="D122" s="5" t="s">
        <v>1396</v>
      </c>
      <c r="E122" s="5" t="s">
        <v>1397</v>
      </c>
      <c r="F122" s="5" t="s">
        <v>1398</v>
      </c>
      <c r="G122" s="5" t="s">
        <v>1392</v>
      </c>
      <c r="J122" s="5" t="s">
        <v>3035</v>
      </c>
    </row>
    <row r="123" spans="1:10" ht="11.25">
      <c r="A123" s="5">
        <v>122</v>
      </c>
      <c r="B123" s="5" t="s">
        <v>990</v>
      </c>
      <c r="C123" s="5" t="s">
        <v>154</v>
      </c>
      <c r="D123" s="5" t="s">
        <v>1399</v>
      </c>
      <c r="E123" s="5" t="s">
        <v>1400</v>
      </c>
      <c r="F123" s="5" t="s">
        <v>1401</v>
      </c>
      <c r="G123" s="5" t="s">
        <v>1289</v>
      </c>
      <c r="J123" s="5" t="s">
        <v>3035</v>
      </c>
    </row>
    <row r="124" spans="1:10" ht="11.25">
      <c r="A124" s="5">
        <v>123</v>
      </c>
      <c r="B124" s="5" t="s">
        <v>990</v>
      </c>
      <c r="C124" s="5" t="s">
        <v>154</v>
      </c>
      <c r="D124" s="5" t="s">
        <v>1419</v>
      </c>
      <c r="E124" s="5" t="s">
        <v>3064</v>
      </c>
      <c r="F124" s="5" t="s">
        <v>1420</v>
      </c>
      <c r="G124" s="5" t="s">
        <v>1264</v>
      </c>
      <c r="J124" s="5" t="s">
        <v>3035</v>
      </c>
    </row>
    <row r="125" spans="1:10" ht="11.25">
      <c r="A125" s="5">
        <v>124</v>
      </c>
      <c r="B125" s="5" t="s">
        <v>990</v>
      </c>
      <c r="C125" s="5" t="s">
        <v>154</v>
      </c>
      <c r="D125" s="5" t="s">
        <v>1402</v>
      </c>
      <c r="E125" s="5" t="s">
        <v>1403</v>
      </c>
      <c r="F125" s="5" t="s">
        <v>1404</v>
      </c>
      <c r="G125" s="5" t="s">
        <v>1036</v>
      </c>
      <c r="H125" s="5" t="s">
        <v>1405</v>
      </c>
      <c r="J125" s="5" t="s">
        <v>3035</v>
      </c>
    </row>
    <row r="126" spans="1:10" ht="11.25">
      <c r="A126" s="5">
        <v>125</v>
      </c>
      <c r="B126" s="5" t="s">
        <v>990</v>
      </c>
      <c r="C126" s="5" t="s">
        <v>154</v>
      </c>
      <c r="D126" s="5" t="s">
        <v>1406</v>
      </c>
      <c r="E126" s="5" t="s">
        <v>1407</v>
      </c>
      <c r="F126" s="5" t="s">
        <v>1408</v>
      </c>
      <c r="G126" s="5" t="s">
        <v>1016</v>
      </c>
      <c r="J126" s="5" t="s">
        <v>3035</v>
      </c>
    </row>
    <row r="127" spans="1:10" ht="11.25">
      <c r="A127" s="5">
        <v>126</v>
      </c>
      <c r="B127" s="5" t="s">
        <v>990</v>
      </c>
      <c r="C127" s="5" t="s">
        <v>154</v>
      </c>
      <c r="D127" s="5" t="s">
        <v>1409</v>
      </c>
      <c r="E127" s="5" t="s">
        <v>1410</v>
      </c>
      <c r="F127" s="5" t="s">
        <v>1411</v>
      </c>
      <c r="G127" s="5" t="s">
        <v>1412</v>
      </c>
      <c r="J127" s="5" t="s">
        <v>3035</v>
      </c>
    </row>
    <row r="128" spans="1:10" ht="11.25">
      <c r="A128" s="5">
        <v>127</v>
      </c>
      <c r="B128" s="5" t="s">
        <v>990</v>
      </c>
      <c r="C128" s="5" t="s">
        <v>154</v>
      </c>
      <c r="D128" s="5" t="s">
        <v>1413</v>
      </c>
      <c r="E128" s="5" t="s">
        <v>1414</v>
      </c>
      <c r="F128" s="5" t="s">
        <v>1415</v>
      </c>
      <c r="G128" s="5" t="s">
        <v>1016</v>
      </c>
      <c r="J128" s="5" t="s">
        <v>3035</v>
      </c>
    </row>
    <row r="129" spans="1:10" ht="11.25">
      <c r="A129" s="5">
        <v>128</v>
      </c>
      <c r="B129" s="5" t="s">
        <v>990</v>
      </c>
      <c r="C129" s="5" t="s">
        <v>154</v>
      </c>
      <c r="D129" s="5" t="s">
        <v>1416</v>
      </c>
      <c r="E129" s="5" t="s">
        <v>1417</v>
      </c>
      <c r="F129" s="5" t="s">
        <v>1418</v>
      </c>
      <c r="G129" s="5" t="s">
        <v>1060</v>
      </c>
      <c r="J129" s="5" t="s">
        <v>3035</v>
      </c>
    </row>
    <row r="130" spans="1:10" ht="11.25">
      <c r="A130" s="5">
        <v>129</v>
      </c>
      <c r="B130" s="5" t="s">
        <v>990</v>
      </c>
      <c r="C130" s="5" t="s">
        <v>154</v>
      </c>
      <c r="D130" s="5" t="s">
        <v>1421</v>
      </c>
      <c r="E130" s="5" t="s">
        <v>1422</v>
      </c>
      <c r="F130" s="5" t="s">
        <v>1423</v>
      </c>
      <c r="G130" s="5" t="s">
        <v>1424</v>
      </c>
      <c r="J130" s="5" t="s">
        <v>3035</v>
      </c>
    </row>
    <row r="131" spans="1:10" ht="11.25">
      <c r="A131" s="5">
        <v>130</v>
      </c>
      <c r="B131" s="5" t="s">
        <v>990</v>
      </c>
      <c r="C131" s="5" t="s">
        <v>154</v>
      </c>
      <c r="D131" s="5" t="s">
        <v>1425</v>
      </c>
      <c r="E131" s="5" t="s">
        <v>1426</v>
      </c>
      <c r="F131" s="5" t="s">
        <v>1427</v>
      </c>
      <c r="G131" s="5" t="s">
        <v>1052</v>
      </c>
      <c r="J131" s="5" t="s">
        <v>3035</v>
      </c>
    </row>
    <row r="132" spans="1:10" ht="11.25">
      <c r="A132" s="5">
        <v>131</v>
      </c>
      <c r="B132" s="5" t="s">
        <v>990</v>
      </c>
      <c r="C132" s="5" t="s">
        <v>154</v>
      </c>
      <c r="D132" s="5" t="s">
        <v>1428</v>
      </c>
      <c r="E132" s="5" t="s">
        <v>1429</v>
      </c>
      <c r="F132" s="5" t="s">
        <v>1430</v>
      </c>
      <c r="G132" s="5" t="s">
        <v>1431</v>
      </c>
      <c r="J132" s="5" t="s">
        <v>3035</v>
      </c>
    </row>
    <row r="133" spans="1:10" ht="11.25">
      <c r="A133" s="5">
        <v>132</v>
      </c>
      <c r="B133" s="5" t="s">
        <v>990</v>
      </c>
      <c r="C133" s="5" t="s">
        <v>154</v>
      </c>
      <c r="D133" s="5" t="s">
        <v>1432</v>
      </c>
      <c r="E133" s="5" t="s">
        <v>1433</v>
      </c>
      <c r="F133" s="5" t="s">
        <v>1434</v>
      </c>
      <c r="G133" s="5" t="s">
        <v>1435</v>
      </c>
      <c r="H133" s="5" t="s">
        <v>1436</v>
      </c>
      <c r="J133" s="5" t="s">
        <v>3035</v>
      </c>
    </row>
    <row r="134" spans="1:10" ht="11.25">
      <c r="A134" s="5">
        <v>133</v>
      </c>
      <c r="B134" s="5" t="s">
        <v>990</v>
      </c>
      <c r="C134" s="5" t="s">
        <v>154</v>
      </c>
      <c r="D134" s="5" t="s">
        <v>1437</v>
      </c>
      <c r="E134" s="5" t="s">
        <v>1438</v>
      </c>
      <c r="F134" s="5" t="s">
        <v>1439</v>
      </c>
      <c r="G134" s="5" t="s">
        <v>1040</v>
      </c>
      <c r="J134" s="5" t="s">
        <v>3035</v>
      </c>
    </row>
    <row r="135" spans="1:10" ht="11.25">
      <c r="A135" s="5">
        <v>134</v>
      </c>
      <c r="B135" s="5" t="s">
        <v>990</v>
      </c>
      <c r="C135" s="5" t="s">
        <v>154</v>
      </c>
      <c r="D135" s="5" t="s">
        <v>1440</v>
      </c>
      <c r="E135" s="5" t="s">
        <v>1441</v>
      </c>
      <c r="F135" s="5" t="s">
        <v>1442</v>
      </c>
      <c r="G135" s="5" t="s">
        <v>1412</v>
      </c>
      <c r="J135" s="5" t="s">
        <v>3035</v>
      </c>
    </row>
    <row r="136" spans="1:10" ht="11.25">
      <c r="A136" s="5">
        <v>135</v>
      </c>
      <c r="B136" s="5" t="s">
        <v>990</v>
      </c>
      <c r="C136" s="5" t="s">
        <v>154</v>
      </c>
      <c r="D136" s="5" t="s">
        <v>1443</v>
      </c>
      <c r="E136" s="5" t="s">
        <v>1444</v>
      </c>
      <c r="F136" s="5" t="s">
        <v>1445</v>
      </c>
      <c r="G136" s="5" t="s">
        <v>1048</v>
      </c>
      <c r="J136" s="5" t="s">
        <v>3035</v>
      </c>
    </row>
    <row r="137" spans="1:10" ht="11.25">
      <c r="A137" s="5">
        <v>136</v>
      </c>
      <c r="B137" s="5" t="s">
        <v>990</v>
      </c>
      <c r="C137" s="5" t="s">
        <v>154</v>
      </c>
      <c r="D137" s="5" t="s">
        <v>1446</v>
      </c>
      <c r="E137" s="5" t="s">
        <v>1447</v>
      </c>
      <c r="F137" s="5" t="s">
        <v>1448</v>
      </c>
      <c r="G137" s="5" t="s">
        <v>1099</v>
      </c>
      <c r="J137" s="5" t="s">
        <v>3035</v>
      </c>
    </row>
    <row r="138" spans="1:10" ht="11.25">
      <c r="A138" s="5">
        <v>137</v>
      </c>
      <c r="B138" s="5" t="s">
        <v>990</v>
      </c>
      <c r="C138" s="5" t="s">
        <v>154</v>
      </c>
      <c r="D138" s="5" t="s">
        <v>1449</v>
      </c>
      <c r="E138" s="5" t="s">
        <v>1450</v>
      </c>
      <c r="F138" s="5" t="s">
        <v>1451</v>
      </c>
      <c r="G138" s="5" t="s">
        <v>1452</v>
      </c>
      <c r="J138" s="5" t="s">
        <v>3035</v>
      </c>
    </row>
    <row r="139" spans="1:10" ht="11.25">
      <c r="A139" s="5">
        <v>138</v>
      </c>
      <c r="B139" s="5" t="s">
        <v>990</v>
      </c>
      <c r="C139" s="5" t="s">
        <v>154</v>
      </c>
      <c r="D139" s="5" t="s">
        <v>1453</v>
      </c>
      <c r="E139" s="5" t="s">
        <v>1454</v>
      </c>
      <c r="F139" s="5" t="s">
        <v>1455</v>
      </c>
      <c r="G139" s="5" t="s">
        <v>1040</v>
      </c>
      <c r="J139" s="5" t="s">
        <v>3035</v>
      </c>
    </row>
    <row r="140" spans="1:10" ht="11.25">
      <c r="A140" s="5">
        <v>139</v>
      </c>
      <c r="B140" s="5" t="s">
        <v>990</v>
      </c>
      <c r="C140" s="5" t="s">
        <v>154</v>
      </c>
      <c r="D140" s="5" t="s">
        <v>1456</v>
      </c>
      <c r="E140" s="5" t="s">
        <v>1457</v>
      </c>
      <c r="F140" s="5" t="s">
        <v>1458</v>
      </c>
      <c r="G140" s="5" t="s">
        <v>1073</v>
      </c>
      <c r="H140" s="5" t="s">
        <v>1459</v>
      </c>
      <c r="J140" s="5" t="s">
        <v>3035</v>
      </c>
    </row>
    <row r="141" spans="1:10" ht="11.25">
      <c r="A141" s="5">
        <v>140</v>
      </c>
      <c r="B141" s="5" t="s">
        <v>990</v>
      </c>
      <c r="C141" s="5" t="s">
        <v>154</v>
      </c>
      <c r="D141" s="5" t="s">
        <v>1460</v>
      </c>
      <c r="E141" s="5" t="s">
        <v>1461</v>
      </c>
      <c r="F141" s="5" t="s">
        <v>1462</v>
      </c>
      <c r="G141" s="5" t="s">
        <v>1463</v>
      </c>
      <c r="J141" s="5" t="s">
        <v>3035</v>
      </c>
    </row>
    <row r="142" spans="1:10" ht="11.25">
      <c r="A142" s="5">
        <v>141</v>
      </c>
      <c r="B142" s="5" t="s">
        <v>990</v>
      </c>
      <c r="C142" s="5" t="s">
        <v>154</v>
      </c>
      <c r="D142" s="5" t="s">
        <v>1466</v>
      </c>
      <c r="E142" s="5" t="s">
        <v>1467</v>
      </c>
      <c r="F142" s="5" t="s">
        <v>1468</v>
      </c>
      <c r="G142" s="5" t="s">
        <v>1469</v>
      </c>
      <c r="H142" s="5" t="s">
        <v>1470</v>
      </c>
      <c r="J142" s="5" t="s">
        <v>3035</v>
      </c>
    </row>
    <row r="143" spans="1:10" ht="11.25">
      <c r="A143" s="5">
        <v>142</v>
      </c>
      <c r="B143" s="5" t="s">
        <v>990</v>
      </c>
      <c r="C143" s="5" t="s">
        <v>154</v>
      </c>
      <c r="D143" s="5" t="s">
        <v>1471</v>
      </c>
      <c r="E143" s="5" t="s">
        <v>1472</v>
      </c>
      <c r="F143" s="5" t="s">
        <v>1473</v>
      </c>
      <c r="G143" s="5" t="s">
        <v>1474</v>
      </c>
      <c r="J143" s="5" t="s">
        <v>3035</v>
      </c>
    </row>
    <row r="144" spans="1:10" ht="11.25">
      <c r="A144" s="5">
        <v>143</v>
      </c>
      <c r="B144" s="5" t="s">
        <v>990</v>
      </c>
      <c r="C144" s="5" t="s">
        <v>154</v>
      </c>
      <c r="D144" s="5" t="s">
        <v>1475</v>
      </c>
      <c r="E144" s="5" t="s">
        <v>1476</v>
      </c>
      <c r="F144" s="5" t="s">
        <v>1477</v>
      </c>
      <c r="G144" s="5" t="s">
        <v>1040</v>
      </c>
      <c r="H144" s="5" t="s">
        <v>1478</v>
      </c>
      <c r="J144" s="5" t="s">
        <v>3035</v>
      </c>
    </row>
    <row r="145" spans="1:10" ht="11.25">
      <c r="A145" s="5">
        <v>144</v>
      </c>
      <c r="B145" s="5" t="s">
        <v>990</v>
      </c>
      <c r="C145" s="5" t="s">
        <v>154</v>
      </c>
      <c r="D145" s="5" t="s">
        <v>1479</v>
      </c>
      <c r="E145" s="5" t="s">
        <v>1480</v>
      </c>
      <c r="F145" s="5" t="s">
        <v>1481</v>
      </c>
      <c r="G145" s="5" t="s">
        <v>1482</v>
      </c>
      <c r="J145" s="5" t="s">
        <v>3035</v>
      </c>
    </row>
    <row r="146" spans="1:10" ht="11.25">
      <c r="A146" s="5">
        <v>145</v>
      </c>
      <c r="B146" s="5" t="s">
        <v>990</v>
      </c>
      <c r="C146" s="5" t="s">
        <v>154</v>
      </c>
      <c r="D146" s="5" t="s">
        <v>1483</v>
      </c>
      <c r="E146" s="5" t="s">
        <v>1484</v>
      </c>
      <c r="F146" s="5" t="s">
        <v>1485</v>
      </c>
      <c r="G146" s="5" t="s">
        <v>1195</v>
      </c>
      <c r="J146" s="5" t="s">
        <v>3035</v>
      </c>
    </row>
    <row r="147" spans="1:10" ht="11.25">
      <c r="A147" s="5">
        <v>146</v>
      </c>
      <c r="B147" s="5" t="s">
        <v>990</v>
      </c>
      <c r="C147" s="5" t="s">
        <v>154</v>
      </c>
      <c r="D147" s="5" t="s">
        <v>1486</v>
      </c>
      <c r="E147" s="5" t="s">
        <v>1487</v>
      </c>
      <c r="F147" s="5" t="s">
        <v>1488</v>
      </c>
      <c r="G147" s="5" t="s">
        <v>1489</v>
      </c>
      <c r="J147" s="5" t="s">
        <v>3035</v>
      </c>
    </row>
    <row r="148" spans="1:10" ht="11.25">
      <c r="A148" s="5">
        <v>147</v>
      </c>
      <c r="B148" s="5" t="s">
        <v>990</v>
      </c>
      <c r="C148" s="5" t="s">
        <v>154</v>
      </c>
      <c r="D148" s="5" t="s">
        <v>1490</v>
      </c>
      <c r="E148" s="5" t="s">
        <v>1491</v>
      </c>
      <c r="F148" s="5" t="s">
        <v>1492</v>
      </c>
      <c r="G148" s="5" t="s">
        <v>1099</v>
      </c>
      <c r="H148" s="5" t="s">
        <v>1493</v>
      </c>
      <c r="J148" s="5" t="s">
        <v>3035</v>
      </c>
    </row>
    <row r="149" spans="1:10" ht="11.25">
      <c r="A149" s="5">
        <v>148</v>
      </c>
      <c r="B149" s="5" t="s">
        <v>990</v>
      </c>
      <c r="C149" s="5" t="s">
        <v>154</v>
      </c>
      <c r="D149" s="5" t="s">
        <v>1494</v>
      </c>
      <c r="E149" s="5" t="s">
        <v>1495</v>
      </c>
      <c r="F149" s="5" t="s">
        <v>1496</v>
      </c>
      <c r="G149" s="5" t="s">
        <v>1497</v>
      </c>
      <c r="J149" s="5" t="s">
        <v>3035</v>
      </c>
    </row>
    <row r="150" spans="1:10" ht="11.25">
      <c r="A150" s="5">
        <v>149</v>
      </c>
      <c r="B150" s="5" t="s">
        <v>990</v>
      </c>
      <c r="C150" s="5" t="s">
        <v>154</v>
      </c>
      <c r="D150" s="5" t="s">
        <v>1498</v>
      </c>
      <c r="E150" s="5" t="s">
        <v>1499</v>
      </c>
      <c r="F150" s="5" t="s">
        <v>1500</v>
      </c>
      <c r="G150" s="5" t="s">
        <v>1501</v>
      </c>
      <c r="J150" s="5" t="s">
        <v>3035</v>
      </c>
    </row>
    <row r="151" spans="1:10" ht="11.25">
      <c r="A151" s="5">
        <v>150</v>
      </c>
      <c r="B151" s="5" t="s">
        <v>990</v>
      </c>
      <c r="C151" s="5" t="s">
        <v>154</v>
      </c>
      <c r="D151" s="5" t="s">
        <v>1502</v>
      </c>
      <c r="E151" s="5" t="s">
        <v>1503</v>
      </c>
      <c r="F151" s="5" t="s">
        <v>1504</v>
      </c>
      <c r="G151" s="5" t="s">
        <v>1501</v>
      </c>
      <c r="J151" s="5" t="s">
        <v>3035</v>
      </c>
    </row>
    <row r="152" spans="1:10" ht="11.25">
      <c r="A152" s="5">
        <v>151</v>
      </c>
      <c r="B152" s="5" t="s">
        <v>990</v>
      </c>
      <c r="C152" s="5" t="s">
        <v>154</v>
      </c>
      <c r="D152" s="5" t="s">
        <v>1505</v>
      </c>
      <c r="E152" s="5" t="s">
        <v>1506</v>
      </c>
      <c r="F152" s="5" t="s">
        <v>1507</v>
      </c>
      <c r="G152" s="5" t="s">
        <v>1501</v>
      </c>
      <c r="J152" s="5" t="s">
        <v>3035</v>
      </c>
    </row>
    <row r="153" spans="1:10" ht="11.25">
      <c r="A153" s="5">
        <v>152</v>
      </c>
      <c r="B153" s="5" t="s">
        <v>990</v>
      </c>
      <c r="C153" s="5" t="s">
        <v>154</v>
      </c>
      <c r="D153" s="5" t="s">
        <v>1508</v>
      </c>
      <c r="E153" s="5" t="s">
        <v>1509</v>
      </c>
      <c r="F153" s="5" t="s">
        <v>1510</v>
      </c>
      <c r="G153" s="5" t="s">
        <v>1501</v>
      </c>
      <c r="J153" s="5" t="s">
        <v>3035</v>
      </c>
    </row>
    <row r="154" spans="1:10" ht="11.25">
      <c r="A154" s="5">
        <v>153</v>
      </c>
      <c r="B154" s="5" t="s">
        <v>990</v>
      </c>
      <c r="C154" s="5" t="s">
        <v>154</v>
      </c>
      <c r="D154" s="5" t="s">
        <v>1511</v>
      </c>
      <c r="E154" s="5" t="s">
        <v>1512</v>
      </c>
      <c r="F154" s="5" t="s">
        <v>1513</v>
      </c>
      <c r="G154" s="5" t="s">
        <v>1501</v>
      </c>
      <c r="J154" s="5" t="s">
        <v>3035</v>
      </c>
    </row>
    <row r="155" spans="1:10" ht="11.25">
      <c r="A155" s="5">
        <v>154</v>
      </c>
      <c r="B155" s="5" t="s">
        <v>990</v>
      </c>
      <c r="C155" s="5" t="s">
        <v>154</v>
      </c>
      <c r="D155" s="5" t="s">
        <v>1514</v>
      </c>
      <c r="E155" s="5" t="s">
        <v>1515</v>
      </c>
      <c r="F155" s="5" t="s">
        <v>1516</v>
      </c>
      <c r="G155" s="5" t="s">
        <v>1501</v>
      </c>
      <c r="J155" s="5" t="s">
        <v>3035</v>
      </c>
    </row>
    <row r="156" spans="1:10" ht="11.25">
      <c r="A156" s="5">
        <v>155</v>
      </c>
      <c r="B156" s="5" t="s">
        <v>990</v>
      </c>
      <c r="C156" s="5" t="s">
        <v>154</v>
      </c>
      <c r="D156" s="5" t="s">
        <v>3065</v>
      </c>
      <c r="E156" s="5" t="s">
        <v>3066</v>
      </c>
      <c r="F156" s="5" t="s">
        <v>3067</v>
      </c>
      <c r="G156" s="5" t="s">
        <v>1501</v>
      </c>
      <c r="J156" s="5" t="s">
        <v>3035</v>
      </c>
    </row>
    <row r="157" spans="1:10" ht="11.25">
      <c r="A157" s="5">
        <v>156</v>
      </c>
      <c r="B157" s="5" t="s">
        <v>990</v>
      </c>
      <c r="C157" s="5" t="s">
        <v>154</v>
      </c>
      <c r="D157" s="5" t="s">
        <v>1517</v>
      </c>
      <c r="E157" s="5" t="s">
        <v>1518</v>
      </c>
      <c r="F157" s="5" t="s">
        <v>1519</v>
      </c>
      <c r="G157" s="5" t="s">
        <v>1501</v>
      </c>
      <c r="J157" s="5" t="s">
        <v>3035</v>
      </c>
    </row>
    <row r="158" spans="1:10" ht="11.25">
      <c r="A158" s="5">
        <v>157</v>
      </c>
      <c r="B158" s="5" t="s">
        <v>990</v>
      </c>
      <c r="C158" s="5" t="s">
        <v>154</v>
      </c>
      <c r="D158" s="5" t="s">
        <v>1520</v>
      </c>
      <c r="E158" s="5" t="s">
        <v>1521</v>
      </c>
      <c r="F158" s="5" t="s">
        <v>1522</v>
      </c>
      <c r="G158" s="5" t="s">
        <v>1501</v>
      </c>
      <c r="J158" s="5" t="s">
        <v>3035</v>
      </c>
    </row>
    <row r="159" spans="1:10" ht="11.25">
      <c r="A159" s="5">
        <v>158</v>
      </c>
      <c r="B159" s="5" t="s">
        <v>990</v>
      </c>
      <c r="C159" s="5" t="s">
        <v>154</v>
      </c>
      <c r="D159" s="5" t="s">
        <v>1523</v>
      </c>
      <c r="E159" s="5" t="s">
        <v>1524</v>
      </c>
      <c r="F159" s="5" t="s">
        <v>1525</v>
      </c>
      <c r="G159" s="5" t="s">
        <v>1501</v>
      </c>
      <c r="H159" s="5" t="s">
        <v>1526</v>
      </c>
      <c r="J159" s="5" t="s">
        <v>3035</v>
      </c>
    </row>
    <row r="160" spans="1:10" ht="11.25">
      <c r="A160" s="5">
        <v>159</v>
      </c>
      <c r="B160" s="5" t="s">
        <v>990</v>
      </c>
      <c r="C160" s="5" t="s">
        <v>154</v>
      </c>
      <c r="D160" s="5" t="s">
        <v>1527</v>
      </c>
      <c r="E160" s="5" t="s">
        <v>1528</v>
      </c>
      <c r="F160" s="5" t="s">
        <v>1529</v>
      </c>
      <c r="G160" s="5" t="s">
        <v>1501</v>
      </c>
      <c r="H160" s="5" t="s">
        <v>1530</v>
      </c>
      <c r="J160" s="5" t="s">
        <v>3035</v>
      </c>
    </row>
    <row r="161" spans="1:10" ht="11.25">
      <c r="A161" s="5">
        <v>160</v>
      </c>
      <c r="B161" s="5" t="s">
        <v>990</v>
      </c>
      <c r="C161" s="5" t="s">
        <v>154</v>
      </c>
      <c r="D161" s="5" t="s">
        <v>1531</v>
      </c>
      <c r="E161" s="5" t="s">
        <v>1532</v>
      </c>
      <c r="F161" s="5" t="s">
        <v>1533</v>
      </c>
      <c r="G161" s="5" t="s">
        <v>1501</v>
      </c>
      <c r="J161" s="5" t="s">
        <v>3035</v>
      </c>
    </row>
    <row r="162" spans="1:10" ht="11.25">
      <c r="A162" s="5">
        <v>161</v>
      </c>
      <c r="B162" s="5" t="s">
        <v>990</v>
      </c>
      <c r="C162" s="5" t="s">
        <v>154</v>
      </c>
      <c r="D162" s="5" t="s">
        <v>1534</v>
      </c>
      <c r="E162" s="5" t="s">
        <v>1535</v>
      </c>
      <c r="F162" s="5" t="s">
        <v>1536</v>
      </c>
      <c r="G162" s="5" t="s">
        <v>1501</v>
      </c>
      <c r="J162" s="5" t="s">
        <v>3035</v>
      </c>
    </row>
    <row r="163" spans="1:10" ht="11.25">
      <c r="A163" s="5">
        <v>162</v>
      </c>
      <c r="B163" s="5" t="s">
        <v>990</v>
      </c>
      <c r="C163" s="5" t="s">
        <v>154</v>
      </c>
      <c r="D163" s="5" t="s">
        <v>1537</v>
      </c>
      <c r="E163" s="5" t="s">
        <v>1538</v>
      </c>
      <c r="F163" s="5" t="s">
        <v>1539</v>
      </c>
      <c r="G163" s="5" t="s">
        <v>1501</v>
      </c>
      <c r="H163" s="5" t="s">
        <v>1540</v>
      </c>
      <c r="J163" s="5" t="s">
        <v>3035</v>
      </c>
    </row>
    <row r="164" spans="1:10" ht="11.25">
      <c r="A164" s="5">
        <v>163</v>
      </c>
      <c r="B164" s="5" t="s">
        <v>990</v>
      </c>
      <c r="C164" s="5" t="s">
        <v>154</v>
      </c>
      <c r="D164" s="5" t="s">
        <v>1541</v>
      </c>
      <c r="E164" s="5" t="s">
        <v>1542</v>
      </c>
      <c r="F164" s="5" t="s">
        <v>1543</v>
      </c>
      <c r="G164" s="5" t="s">
        <v>1501</v>
      </c>
      <c r="J164" s="5" t="s">
        <v>3035</v>
      </c>
    </row>
    <row r="165" spans="1:10" ht="11.25">
      <c r="A165" s="5">
        <v>164</v>
      </c>
      <c r="B165" s="5" t="s">
        <v>990</v>
      </c>
      <c r="C165" s="5" t="s">
        <v>154</v>
      </c>
      <c r="D165" s="5" t="s">
        <v>1544</v>
      </c>
      <c r="E165" s="5" t="s">
        <v>1545</v>
      </c>
      <c r="F165" s="5" t="s">
        <v>1546</v>
      </c>
      <c r="G165" s="5" t="s">
        <v>1501</v>
      </c>
      <c r="H165" s="5" t="s">
        <v>1547</v>
      </c>
      <c r="J165" s="5" t="s">
        <v>3035</v>
      </c>
    </row>
    <row r="166" spans="1:10" ht="11.25">
      <c r="A166" s="5">
        <v>165</v>
      </c>
      <c r="B166" s="5" t="s">
        <v>990</v>
      </c>
      <c r="C166" s="5" t="s">
        <v>154</v>
      </c>
      <c r="D166" s="5" t="s">
        <v>1548</v>
      </c>
      <c r="E166" s="5" t="s">
        <v>1549</v>
      </c>
      <c r="F166" s="5" t="s">
        <v>1550</v>
      </c>
      <c r="G166" s="5" t="s">
        <v>1501</v>
      </c>
      <c r="J166" s="5" t="s">
        <v>3035</v>
      </c>
    </row>
    <row r="167" spans="1:10" ht="11.25">
      <c r="A167" s="5">
        <v>166</v>
      </c>
      <c r="B167" s="5" t="s">
        <v>990</v>
      </c>
      <c r="C167" s="5" t="s">
        <v>154</v>
      </c>
      <c r="D167" s="5" t="s">
        <v>1551</v>
      </c>
      <c r="E167" s="5" t="s">
        <v>1552</v>
      </c>
      <c r="F167" s="5" t="s">
        <v>1553</v>
      </c>
      <c r="G167" s="5" t="s">
        <v>1501</v>
      </c>
      <c r="J167" s="5" t="s">
        <v>3035</v>
      </c>
    </row>
    <row r="168" spans="1:10" ht="11.25">
      <c r="A168" s="5">
        <v>167</v>
      </c>
      <c r="B168" s="5" t="s">
        <v>990</v>
      </c>
      <c r="C168" s="5" t="s">
        <v>154</v>
      </c>
      <c r="D168" s="5" t="s">
        <v>1554</v>
      </c>
      <c r="E168" s="5" t="s">
        <v>1555</v>
      </c>
      <c r="F168" s="5" t="s">
        <v>1556</v>
      </c>
      <c r="G168" s="5" t="s">
        <v>1557</v>
      </c>
      <c r="J168" s="5" t="s">
        <v>3035</v>
      </c>
    </row>
    <row r="169" spans="1:10" ht="11.25">
      <c r="A169" s="5">
        <v>168</v>
      </c>
      <c r="B169" s="5" t="s">
        <v>990</v>
      </c>
      <c r="C169" s="5" t="s">
        <v>154</v>
      </c>
      <c r="D169" s="5" t="s">
        <v>1558</v>
      </c>
      <c r="E169" s="5" t="s">
        <v>1559</v>
      </c>
      <c r="F169" s="5" t="s">
        <v>1560</v>
      </c>
      <c r="G169" s="5" t="s">
        <v>1111</v>
      </c>
      <c r="J169" s="5" t="s">
        <v>3035</v>
      </c>
    </row>
    <row r="170" spans="1:10" ht="11.25">
      <c r="A170" s="5">
        <v>169</v>
      </c>
      <c r="B170" s="5" t="s">
        <v>990</v>
      </c>
      <c r="C170" s="5" t="s">
        <v>154</v>
      </c>
      <c r="D170" s="5" t="s">
        <v>1561</v>
      </c>
      <c r="E170" s="5" t="s">
        <v>1562</v>
      </c>
      <c r="F170" s="5" t="s">
        <v>1563</v>
      </c>
      <c r="G170" s="5" t="s">
        <v>1564</v>
      </c>
      <c r="J170" s="5" t="s">
        <v>3035</v>
      </c>
    </row>
    <row r="171" spans="1:10" ht="11.25">
      <c r="A171" s="5">
        <v>170</v>
      </c>
      <c r="B171" s="5" t="s">
        <v>990</v>
      </c>
      <c r="C171" s="5" t="s">
        <v>154</v>
      </c>
      <c r="D171" s="5" t="s">
        <v>1565</v>
      </c>
      <c r="E171" s="5" t="s">
        <v>1566</v>
      </c>
      <c r="F171" s="5" t="s">
        <v>1567</v>
      </c>
      <c r="G171" s="5" t="s">
        <v>1392</v>
      </c>
      <c r="J171" s="5" t="s">
        <v>3035</v>
      </c>
    </row>
    <row r="172" spans="1:10" ht="11.25">
      <c r="A172" s="5">
        <v>171</v>
      </c>
      <c r="B172" s="5" t="s">
        <v>990</v>
      </c>
      <c r="C172" s="5" t="s">
        <v>154</v>
      </c>
      <c r="D172" s="5" t="s">
        <v>3068</v>
      </c>
      <c r="E172" s="5" t="s">
        <v>3069</v>
      </c>
      <c r="F172" s="5" t="s">
        <v>3070</v>
      </c>
      <c r="G172" s="5" t="s">
        <v>1289</v>
      </c>
      <c r="J172" s="5" t="s">
        <v>3035</v>
      </c>
    </row>
    <row r="173" spans="1:10" ht="11.25">
      <c r="A173" s="5">
        <v>172</v>
      </c>
      <c r="B173" s="5" t="s">
        <v>990</v>
      </c>
      <c r="C173" s="5" t="s">
        <v>154</v>
      </c>
      <c r="D173" s="5" t="s">
        <v>1568</v>
      </c>
      <c r="E173" s="5" t="s">
        <v>1569</v>
      </c>
      <c r="F173" s="5" t="s">
        <v>1570</v>
      </c>
      <c r="G173" s="5" t="s">
        <v>1069</v>
      </c>
      <c r="J173" s="5" t="s">
        <v>3035</v>
      </c>
    </row>
    <row r="174" spans="1:10" ht="11.25">
      <c r="A174" s="5">
        <v>173</v>
      </c>
      <c r="B174" s="5" t="s">
        <v>990</v>
      </c>
      <c r="C174" s="5" t="s">
        <v>154</v>
      </c>
      <c r="D174" s="5" t="s">
        <v>1571</v>
      </c>
      <c r="E174" s="5" t="s">
        <v>1572</v>
      </c>
      <c r="F174" s="5" t="s">
        <v>1573</v>
      </c>
      <c r="G174" s="5" t="s">
        <v>1025</v>
      </c>
      <c r="J174" s="5" t="s">
        <v>3035</v>
      </c>
    </row>
    <row r="175" spans="1:10" ht="11.25">
      <c r="A175" s="5">
        <v>174</v>
      </c>
      <c r="B175" s="5" t="s">
        <v>990</v>
      </c>
      <c r="C175" s="5" t="s">
        <v>154</v>
      </c>
      <c r="D175" s="5" t="s">
        <v>1574</v>
      </c>
      <c r="E175" s="5" t="s">
        <v>1575</v>
      </c>
      <c r="F175" s="5" t="s">
        <v>1576</v>
      </c>
      <c r="G175" s="5" t="s">
        <v>1025</v>
      </c>
      <c r="J175" s="5" t="s">
        <v>3035</v>
      </c>
    </row>
    <row r="176" spans="1:10" ht="11.25">
      <c r="A176" s="5">
        <v>175</v>
      </c>
      <c r="B176" s="5" t="s">
        <v>990</v>
      </c>
      <c r="C176" s="5" t="s">
        <v>154</v>
      </c>
      <c r="D176" s="5" t="s">
        <v>1577</v>
      </c>
      <c r="E176" s="5" t="s">
        <v>1578</v>
      </c>
      <c r="F176" s="5" t="s">
        <v>1579</v>
      </c>
      <c r="G176" s="5" t="s">
        <v>1289</v>
      </c>
      <c r="J176" s="5" t="s">
        <v>3035</v>
      </c>
    </row>
    <row r="177" spans="1:10" ht="11.25">
      <c r="A177" s="5">
        <v>176</v>
      </c>
      <c r="B177" s="5" t="s">
        <v>990</v>
      </c>
      <c r="C177" s="5" t="s">
        <v>154</v>
      </c>
      <c r="D177" s="5" t="s">
        <v>1580</v>
      </c>
      <c r="E177" s="5" t="s">
        <v>1581</v>
      </c>
      <c r="F177" s="5" t="s">
        <v>1582</v>
      </c>
      <c r="G177" s="5" t="s">
        <v>1583</v>
      </c>
      <c r="J177" s="5" t="s">
        <v>3035</v>
      </c>
    </row>
    <row r="178" spans="1:10" ht="11.25">
      <c r="A178" s="5">
        <v>177</v>
      </c>
      <c r="B178" s="5" t="s">
        <v>990</v>
      </c>
      <c r="C178" s="5" t="s">
        <v>154</v>
      </c>
      <c r="D178" s="5" t="s">
        <v>1584</v>
      </c>
      <c r="E178" s="5" t="s">
        <v>1585</v>
      </c>
      <c r="F178" s="5" t="s">
        <v>1586</v>
      </c>
      <c r="G178" s="5" t="s">
        <v>1069</v>
      </c>
      <c r="J178" s="5" t="s">
        <v>3035</v>
      </c>
    </row>
    <row r="179" spans="1:10" ht="11.25">
      <c r="A179" s="5">
        <v>178</v>
      </c>
      <c r="B179" s="5" t="s">
        <v>990</v>
      </c>
      <c r="C179" s="5" t="s">
        <v>154</v>
      </c>
      <c r="D179" s="5" t="s">
        <v>1587</v>
      </c>
      <c r="E179" s="5" t="s">
        <v>1588</v>
      </c>
      <c r="F179" s="5" t="s">
        <v>1589</v>
      </c>
      <c r="G179" s="5" t="s">
        <v>1435</v>
      </c>
      <c r="H179" s="5" t="s">
        <v>1590</v>
      </c>
      <c r="J179" s="5" t="s">
        <v>3035</v>
      </c>
    </row>
    <row r="180" spans="1:10" ht="11.25">
      <c r="A180" s="5">
        <v>179</v>
      </c>
      <c r="B180" s="5" t="s">
        <v>990</v>
      </c>
      <c r="C180" s="5" t="s">
        <v>154</v>
      </c>
      <c r="D180" s="5" t="s">
        <v>3071</v>
      </c>
      <c r="E180" s="5" t="s">
        <v>3072</v>
      </c>
      <c r="F180" s="5" t="s">
        <v>3073</v>
      </c>
      <c r="G180" s="5" t="s">
        <v>1281</v>
      </c>
      <c r="J180" s="5" t="s">
        <v>3035</v>
      </c>
    </row>
    <row r="181" spans="1:10" ht="11.25">
      <c r="A181" s="5">
        <v>180</v>
      </c>
      <c r="B181" s="5" t="s">
        <v>990</v>
      </c>
      <c r="C181" s="5" t="s">
        <v>154</v>
      </c>
      <c r="D181" s="5" t="s">
        <v>1591</v>
      </c>
      <c r="E181" s="5" t="s">
        <v>1592</v>
      </c>
      <c r="F181" s="5" t="s">
        <v>1593</v>
      </c>
      <c r="G181" s="5" t="s">
        <v>1016</v>
      </c>
      <c r="J181" s="5" t="s">
        <v>3035</v>
      </c>
    </row>
    <row r="182" spans="1:10" ht="11.25">
      <c r="A182" s="5">
        <v>181</v>
      </c>
      <c r="B182" s="5" t="s">
        <v>990</v>
      </c>
      <c r="C182" s="5" t="s">
        <v>154</v>
      </c>
      <c r="D182" s="5" t="s">
        <v>1594</v>
      </c>
      <c r="E182" s="5" t="s">
        <v>1595</v>
      </c>
      <c r="F182" s="5" t="s">
        <v>1596</v>
      </c>
      <c r="G182" s="5" t="s">
        <v>1597</v>
      </c>
      <c r="J182" s="5" t="s">
        <v>3035</v>
      </c>
    </row>
    <row r="183" spans="1:10" ht="11.25">
      <c r="A183" s="5">
        <v>182</v>
      </c>
      <c r="B183" s="5" t="s">
        <v>990</v>
      </c>
      <c r="C183" s="5" t="s">
        <v>154</v>
      </c>
      <c r="D183" s="5" t="s">
        <v>1598</v>
      </c>
      <c r="E183" s="5" t="s">
        <v>1599</v>
      </c>
      <c r="F183" s="5" t="s">
        <v>1600</v>
      </c>
      <c r="G183" s="5" t="s">
        <v>1601</v>
      </c>
      <c r="J183" s="5" t="s">
        <v>3035</v>
      </c>
    </row>
    <row r="184" spans="1:10" ht="11.25">
      <c r="A184" s="5">
        <v>183</v>
      </c>
      <c r="B184" s="5" t="s">
        <v>990</v>
      </c>
      <c r="C184" s="5" t="s">
        <v>154</v>
      </c>
      <c r="D184" s="5" t="s">
        <v>1602</v>
      </c>
      <c r="E184" s="5" t="s">
        <v>1603</v>
      </c>
      <c r="F184" s="5" t="s">
        <v>1604</v>
      </c>
      <c r="G184" s="5" t="s">
        <v>1605</v>
      </c>
      <c r="J184" s="5" t="s">
        <v>3035</v>
      </c>
    </row>
    <row r="185" spans="1:10" ht="11.25">
      <c r="A185" s="5">
        <v>184</v>
      </c>
      <c r="B185" s="5" t="s">
        <v>990</v>
      </c>
      <c r="C185" s="5" t="s">
        <v>154</v>
      </c>
      <c r="D185" s="5" t="s">
        <v>1606</v>
      </c>
      <c r="E185" s="5" t="s">
        <v>1607</v>
      </c>
      <c r="F185" s="5" t="s">
        <v>1608</v>
      </c>
      <c r="G185" s="5" t="s">
        <v>1609</v>
      </c>
      <c r="J185" s="5" t="s">
        <v>3035</v>
      </c>
    </row>
    <row r="186" spans="1:10" ht="11.25">
      <c r="A186" s="5">
        <v>185</v>
      </c>
      <c r="B186" s="5" t="s">
        <v>990</v>
      </c>
      <c r="C186" s="5" t="s">
        <v>154</v>
      </c>
      <c r="D186" s="5" t="s">
        <v>1610</v>
      </c>
      <c r="E186" s="5" t="s">
        <v>1611</v>
      </c>
      <c r="F186" s="5" t="s">
        <v>1612</v>
      </c>
      <c r="G186" s="5" t="s">
        <v>1392</v>
      </c>
      <c r="H186" s="5" t="s">
        <v>1613</v>
      </c>
      <c r="J186" s="5" t="s">
        <v>3035</v>
      </c>
    </row>
    <row r="187" spans="1:10" ht="11.25">
      <c r="A187" s="5">
        <v>186</v>
      </c>
      <c r="B187" s="5" t="s">
        <v>990</v>
      </c>
      <c r="C187" s="5" t="s">
        <v>154</v>
      </c>
      <c r="D187" s="5" t="s">
        <v>1614</v>
      </c>
      <c r="E187" s="5" t="s">
        <v>1615</v>
      </c>
      <c r="F187" s="5" t="s">
        <v>1616</v>
      </c>
      <c r="G187" s="5" t="s">
        <v>1392</v>
      </c>
      <c r="H187" s="5" t="s">
        <v>1617</v>
      </c>
      <c r="J187" s="5" t="s">
        <v>3035</v>
      </c>
    </row>
    <row r="188" spans="1:10" ht="11.25">
      <c r="A188" s="5">
        <v>187</v>
      </c>
      <c r="B188" s="5" t="s">
        <v>990</v>
      </c>
      <c r="C188" s="5" t="s">
        <v>154</v>
      </c>
      <c r="D188" s="5" t="s">
        <v>1618</v>
      </c>
      <c r="E188" s="5" t="s">
        <v>1619</v>
      </c>
      <c r="F188" s="5" t="s">
        <v>1620</v>
      </c>
      <c r="G188" s="5" t="s">
        <v>1392</v>
      </c>
      <c r="H188" s="5" t="s">
        <v>1621</v>
      </c>
      <c r="J188" s="5" t="s">
        <v>3035</v>
      </c>
    </row>
    <row r="189" spans="1:10" ht="11.25">
      <c r="A189" s="5">
        <v>188</v>
      </c>
      <c r="B189" s="5" t="s">
        <v>990</v>
      </c>
      <c r="C189" s="5" t="s">
        <v>154</v>
      </c>
      <c r="D189" s="5" t="s">
        <v>1622</v>
      </c>
      <c r="E189" s="5" t="s">
        <v>1623</v>
      </c>
      <c r="F189" s="5" t="s">
        <v>1624</v>
      </c>
      <c r="G189" s="5" t="s">
        <v>1392</v>
      </c>
      <c r="H189" s="5" t="s">
        <v>1625</v>
      </c>
      <c r="J189" s="5" t="s">
        <v>3035</v>
      </c>
    </row>
    <row r="190" spans="1:10" ht="11.25">
      <c r="A190" s="5">
        <v>189</v>
      </c>
      <c r="B190" s="5" t="s">
        <v>990</v>
      </c>
      <c r="C190" s="5" t="s">
        <v>154</v>
      </c>
      <c r="D190" s="5" t="s">
        <v>1626</v>
      </c>
      <c r="E190" s="5" t="s">
        <v>1627</v>
      </c>
      <c r="F190" s="5" t="s">
        <v>1628</v>
      </c>
      <c r="G190" s="5" t="s">
        <v>1392</v>
      </c>
      <c r="J190" s="5" t="s">
        <v>3035</v>
      </c>
    </row>
    <row r="191" spans="1:10" ht="11.25">
      <c r="A191" s="5">
        <v>190</v>
      </c>
      <c r="B191" s="5" t="s">
        <v>990</v>
      </c>
      <c r="C191" s="5" t="s">
        <v>154</v>
      </c>
      <c r="D191" s="5" t="s">
        <v>1629</v>
      </c>
      <c r="E191" s="5" t="s">
        <v>1630</v>
      </c>
      <c r="F191" s="5" t="s">
        <v>1631</v>
      </c>
      <c r="G191" s="5" t="s">
        <v>1609</v>
      </c>
      <c r="J191" s="5" t="s">
        <v>3035</v>
      </c>
    </row>
    <row r="192" spans="1:10" ht="11.25">
      <c r="A192" s="5">
        <v>191</v>
      </c>
      <c r="B192" s="5" t="s">
        <v>990</v>
      </c>
      <c r="C192" s="5" t="s">
        <v>154</v>
      </c>
      <c r="D192" s="5" t="s">
        <v>1632</v>
      </c>
      <c r="E192" s="5" t="s">
        <v>1633</v>
      </c>
      <c r="F192" s="5" t="s">
        <v>1634</v>
      </c>
      <c r="G192" s="5" t="s">
        <v>1609</v>
      </c>
      <c r="J192" s="5" t="s">
        <v>3035</v>
      </c>
    </row>
    <row r="193" spans="1:10" ht="11.25">
      <c r="A193" s="5">
        <v>192</v>
      </c>
      <c r="B193" s="5" t="s">
        <v>990</v>
      </c>
      <c r="C193" s="5" t="s">
        <v>154</v>
      </c>
      <c r="D193" s="5" t="s">
        <v>1635</v>
      </c>
      <c r="E193" s="5" t="s">
        <v>1636</v>
      </c>
      <c r="F193" s="5" t="s">
        <v>1637</v>
      </c>
      <c r="G193" s="5" t="s">
        <v>1609</v>
      </c>
      <c r="J193" s="5" t="s">
        <v>3035</v>
      </c>
    </row>
    <row r="194" spans="1:10" ht="11.25">
      <c r="A194" s="5">
        <v>193</v>
      </c>
      <c r="B194" s="5" t="s">
        <v>990</v>
      </c>
      <c r="C194" s="5" t="s">
        <v>154</v>
      </c>
      <c r="D194" s="5" t="s">
        <v>1638</v>
      </c>
      <c r="E194" s="5" t="s">
        <v>1639</v>
      </c>
      <c r="F194" s="5" t="s">
        <v>1640</v>
      </c>
      <c r="G194" s="5" t="s">
        <v>1583</v>
      </c>
      <c r="H194" s="5" t="s">
        <v>1641</v>
      </c>
      <c r="J194" s="5" t="s">
        <v>3035</v>
      </c>
    </row>
    <row r="195" spans="1:10" ht="11.25">
      <c r="A195" s="5">
        <v>194</v>
      </c>
      <c r="B195" s="5" t="s">
        <v>990</v>
      </c>
      <c r="C195" s="5" t="s">
        <v>154</v>
      </c>
      <c r="D195" s="5" t="s">
        <v>1642</v>
      </c>
      <c r="E195" s="5" t="s">
        <v>1643</v>
      </c>
      <c r="F195" s="5" t="s">
        <v>1644</v>
      </c>
      <c r="G195" s="5" t="s">
        <v>1583</v>
      </c>
      <c r="J195" s="5" t="s">
        <v>3035</v>
      </c>
    </row>
    <row r="196" spans="1:10" ht="11.25">
      <c r="A196" s="5">
        <v>195</v>
      </c>
      <c r="B196" s="5" t="s">
        <v>990</v>
      </c>
      <c r="C196" s="5" t="s">
        <v>154</v>
      </c>
      <c r="D196" s="5" t="s">
        <v>1645</v>
      </c>
      <c r="E196" s="5" t="s">
        <v>1646</v>
      </c>
      <c r="F196" s="5" t="s">
        <v>1647</v>
      </c>
      <c r="G196" s="5" t="s">
        <v>1036</v>
      </c>
      <c r="H196" s="5" t="s">
        <v>1648</v>
      </c>
      <c r="J196" s="5" t="s">
        <v>3035</v>
      </c>
    </row>
    <row r="197" spans="1:10" ht="11.25">
      <c r="A197" s="5">
        <v>196</v>
      </c>
      <c r="B197" s="5" t="s">
        <v>990</v>
      </c>
      <c r="C197" s="5" t="s">
        <v>154</v>
      </c>
      <c r="D197" s="5" t="s">
        <v>1649</v>
      </c>
      <c r="E197" s="5" t="s">
        <v>1650</v>
      </c>
      <c r="F197" s="5" t="s">
        <v>1651</v>
      </c>
      <c r="G197" s="5" t="s">
        <v>1289</v>
      </c>
      <c r="J197" s="5" t="s">
        <v>3035</v>
      </c>
    </row>
    <row r="198" spans="1:10" ht="11.25">
      <c r="A198" s="5">
        <v>197</v>
      </c>
      <c r="B198" s="5" t="s">
        <v>990</v>
      </c>
      <c r="C198" s="5" t="s">
        <v>154</v>
      </c>
      <c r="D198" s="5" t="s">
        <v>1652</v>
      </c>
      <c r="E198" s="5" t="s">
        <v>1653</v>
      </c>
      <c r="F198" s="5" t="s">
        <v>1654</v>
      </c>
      <c r="G198" s="5" t="s">
        <v>1064</v>
      </c>
      <c r="H198" s="5" t="s">
        <v>1655</v>
      </c>
      <c r="J198" s="5" t="s">
        <v>3035</v>
      </c>
    </row>
    <row r="199" spans="1:10" ht="11.25">
      <c r="A199" s="5">
        <v>198</v>
      </c>
      <c r="B199" s="5" t="s">
        <v>990</v>
      </c>
      <c r="C199" s="5" t="s">
        <v>154</v>
      </c>
      <c r="D199" s="5" t="s">
        <v>1656</v>
      </c>
      <c r="E199" s="5" t="s">
        <v>1657</v>
      </c>
      <c r="F199" s="5" t="s">
        <v>1658</v>
      </c>
      <c r="G199" s="5" t="s">
        <v>1289</v>
      </c>
      <c r="J199" s="5" t="s">
        <v>3035</v>
      </c>
    </row>
    <row r="200" spans="1:10" ht="11.25">
      <c r="A200" s="5">
        <v>199</v>
      </c>
      <c r="B200" s="5" t="s">
        <v>990</v>
      </c>
      <c r="C200" s="5" t="s">
        <v>154</v>
      </c>
      <c r="D200" s="5" t="s">
        <v>1659</v>
      </c>
      <c r="E200" s="5" t="s">
        <v>1660</v>
      </c>
      <c r="F200" s="5" t="s">
        <v>1661</v>
      </c>
      <c r="G200" s="5" t="s">
        <v>1025</v>
      </c>
      <c r="H200" s="5" t="s">
        <v>1662</v>
      </c>
      <c r="J200" s="5" t="s">
        <v>3035</v>
      </c>
    </row>
    <row r="201" spans="1:10" ht="11.25">
      <c r="A201" s="5">
        <v>200</v>
      </c>
      <c r="B201" s="5" t="s">
        <v>990</v>
      </c>
      <c r="C201" s="5" t="s">
        <v>154</v>
      </c>
      <c r="D201" s="5" t="s">
        <v>1663</v>
      </c>
      <c r="E201" s="5" t="s">
        <v>1664</v>
      </c>
      <c r="F201" s="5" t="s">
        <v>1665</v>
      </c>
      <c r="G201" s="5" t="s">
        <v>1583</v>
      </c>
      <c r="H201" s="5" t="s">
        <v>1666</v>
      </c>
      <c r="J201" s="5" t="s">
        <v>3035</v>
      </c>
    </row>
    <row r="202" spans="1:10" ht="11.25">
      <c r="A202" s="5">
        <v>201</v>
      </c>
      <c r="B202" s="5" t="s">
        <v>990</v>
      </c>
      <c r="C202" s="5" t="s">
        <v>154</v>
      </c>
      <c r="D202" s="5" t="s">
        <v>1667</v>
      </c>
      <c r="E202" s="5" t="s">
        <v>1668</v>
      </c>
      <c r="F202" s="5" t="s">
        <v>1669</v>
      </c>
      <c r="G202" s="5" t="s">
        <v>1670</v>
      </c>
      <c r="J202" s="5" t="s">
        <v>3035</v>
      </c>
    </row>
    <row r="203" spans="1:10" ht="11.25">
      <c r="A203" s="5">
        <v>202</v>
      </c>
      <c r="B203" s="5" t="s">
        <v>990</v>
      </c>
      <c r="C203" s="5" t="s">
        <v>154</v>
      </c>
      <c r="D203" s="5" t="s">
        <v>1671</v>
      </c>
      <c r="E203" s="5" t="s">
        <v>1672</v>
      </c>
      <c r="F203" s="5" t="s">
        <v>1673</v>
      </c>
      <c r="G203" s="5" t="s">
        <v>1195</v>
      </c>
      <c r="H203" s="5" t="s">
        <v>1674</v>
      </c>
      <c r="J203" s="5" t="s">
        <v>3035</v>
      </c>
    </row>
    <row r="204" spans="1:10" ht="11.25">
      <c r="A204" s="5">
        <v>203</v>
      </c>
      <c r="B204" s="5" t="s">
        <v>990</v>
      </c>
      <c r="C204" s="5" t="s">
        <v>154</v>
      </c>
      <c r="D204" s="5" t="s">
        <v>1675</v>
      </c>
      <c r="E204" s="5" t="s">
        <v>1676</v>
      </c>
      <c r="F204" s="5" t="s">
        <v>1677</v>
      </c>
      <c r="G204" s="5" t="s">
        <v>1029</v>
      </c>
      <c r="J204" s="5" t="s">
        <v>3035</v>
      </c>
    </row>
    <row r="205" spans="1:10" ht="11.25">
      <c r="A205" s="5">
        <v>204</v>
      </c>
      <c r="B205" s="5" t="s">
        <v>990</v>
      </c>
      <c r="C205" s="5" t="s">
        <v>154</v>
      </c>
      <c r="D205" s="5" t="s">
        <v>1678</v>
      </c>
      <c r="E205" s="5" t="s">
        <v>1679</v>
      </c>
      <c r="F205" s="5" t="s">
        <v>1680</v>
      </c>
      <c r="G205" s="5" t="s">
        <v>1016</v>
      </c>
      <c r="J205" s="5" t="s">
        <v>3035</v>
      </c>
    </row>
    <row r="206" spans="1:10" ht="11.25">
      <c r="A206" s="5">
        <v>205</v>
      </c>
      <c r="B206" s="5" t="s">
        <v>990</v>
      </c>
      <c r="C206" s="5" t="s">
        <v>154</v>
      </c>
      <c r="D206" s="5" t="s">
        <v>1681</v>
      </c>
      <c r="E206" s="5" t="s">
        <v>1682</v>
      </c>
      <c r="F206" s="5" t="s">
        <v>1683</v>
      </c>
      <c r="G206" s="5" t="s">
        <v>1060</v>
      </c>
      <c r="J206" s="5" t="s">
        <v>3035</v>
      </c>
    </row>
    <row r="207" spans="1:10" ht="11.25">
      <c r="A207" s="5">
        <v>206</v>
      </c>
      <c r="B207" s="5" t="s">
        <v>990</v>
      </c>
      <c r="C207" s="5" t="s">
        <v>154</v>
      </c>
      <c r="D207" s="5" t="s">
        <v>1685</v>
      </c>
      <c r="E207" s="5" t="s">
        <v>1686</v>
      </c>
      <c r="F207" s="5" t="s">
        <v>1687</v>
      </c>
      <c r="G207" s="5" t="s">
        <v>1060</v>
      </c>
      <c r="H207" s="5" t="s">
        <v>1688</v>
      </c>
      <c r="J207" s="5" t="s">
        <v>3035</v>
      </c>
    </row>
    <row r="208" spans="1:10" ht="11.25">
      <c r="A208" s="5">
        <v>207</v>
      </c>
      <c r="B208" s="5" t="s">
        <v>990</v>
      </c>
      <c r="C208" s="5" t="s">
        <v>154</v>
      </c>
      <c r="D208" s="5" t="s">
        <v>1689</v>
      </c>
      <c r="E208" s="5" t="s">
        <v>1690</v>
      </c>
      <c r="F208" s="5" t="s">
        <v>1691</v>
      </c>
      <c r="G208" s="5" t="s">
        <v>1052</v>
      </c>
      <c r="H208" s="5" t="s">
        <v>1692</v>
      </c>
      <c r="J208" s="5" t="s">
        <v>3035</v>
      </c>
    </row>
    <row r="209" spans="1:10" ht="11.25">
      <c r="A209" s="5">
        <v>208</v>
      </c>
      <c r="B209" s="5" t="s">
        <v>990</v>
      </c>
      <c r="C209" s="5" t="s">
        <v>154</v>
      </c>
      <c r="D209" s="5" t="s">
        <v>1693</v>
      </c>
      <c r="E209" s="5" t="s">
        <v>1694</v>
      </c>
      <c r="F209" s="5" t="s">
        <v>1695</v>
      </c>
      <c r="G209" s="5" t="s">
        <v>1392</v>
      </c>
      <c r="J209" s="5" t="s">
        <v>3035</v>
      </c>
    </row>
    <row r="210" spans="1:10" ht="11.25">
      <c r="A210" s="5">
        <v>209</v>
      </c>
      <c r="B210" s="5" t="s">
        <v>990</v>
      </c>
      <c r="C210" s="5" t="s">
        <v>154</v>
      </c>
      <c r="D210" s="5" t="s">
        <v>1696</v>
      </c>
      <c r="E210" s="5" t="s">
        <v>1697</v>
      </c>
      <c r="F210" s="5" t="s">
        <v>1698</v>
      </c>
      <c r="G210" s="5" t="s">
        <v>1060</v>
      </c>
      <c r="J210" s="5" t="s">
        <v>3035</v>
      </c>
    </row>
    <row r="211" spans="1:10" ht="11.25">
      <c r="A211" s="5">
        <v>210</v>
      </c>
      <c r="B211" s="5" t="s">
        <v>990</v>
      </c>
      <c r="C211" s="5" t="s">
        <v>154</v>
      </c>
      <c r="D211" s="5" t="s">
        <v>1699</v>
      </c>
      <c r="E211" s="5" t="s">
        <v>1700</v>
      </c>
      <c r="F211" s="5" t="s">
        <v>1701</v>
      </c>
      <c r="G211" s="5" t="s">
        <v>1702</v>
      </c>
      <c r="H211" s="5" t="s">
        <v>1703</v>
      </c>
      <c r="J211" s="5" t="s">
        <v>3035</v>
      </c>
    </row>
    <row r="212" spans="1:10" ht="11.25">
      <c r="A212" s="5">
        <v>211</v>
      </c>
      <c r="B212" s="5" t="s">
        <v>990</v>
      </c>
      <c r="C212" s="5" t="s">
        <v>154</v>
      </c>
      <c r="D212" s="5" t="s">
        <v>1704</v>
      </c>
      <c r="E212" s="5" t="s">
        <v>1705</v>
      </c>
      <c r="F212" s="5" t="s">
        <v>1706</v>
      </c>
      <c r="G212" s="5" t="s">
        <v>1289</v>
      </c>
      <c r="H212" s="5" t="s">
        <v>1707</v>
      </c>
      <c r="J212" s="5" t="s">
        <v>3035</v>
      </c>
    </row>
    <row r="213" spans="1:10" ht="11.25">
      <c r="A213" s="5">
        <v>212</v>
      </c>
      <c r="B213" s="5" t="s">
        <v>990</v>
      </c>
      <c r="C213" s="5" t="s">
        <v>154</v>
      </c>
      <c r="D213" s="5" t="s">
        <v>1708</v>
      </c>
      <c r="E213" s="5" t="s">
        <v>1709</v>
      </c>
      <c r="F213" s="5" t="s">
        <v>1710</v>
      </c>
      <c r="G213" s="5" t="s">
        <v>1289</v>
      </c>
      <c r="H213" s="5" t="s">
        <v>1711</v>
      </c>
      <c r="J213" s="5" t="s">
        <v>3035</v>
      </c>
    </row>
    <row r="214" spans="1:10" ht="11.25">
      <c r="A214" s="5">
        <v>213</v>
      </c>
      <c r="B214" s="5" t="s">
        <v>990</v>
      </c>
      <c r="C214" s="5" t="s">
        <v>154</v>
      </c>
      <c r="D214" s="5" t="s">
        <v>1712</v>
      </c>
      <c r="E214" s="5" t="s">
        <v>1713</v>
      </c>
      <c r="F214" s="5" t="s">
        <v>1714</v>
      </c>
      <c r="G214" s="5" t="s">
        <v>1281</v>
      </c>
      <c r="J214" s="5" t="s">
        <v>3035</v>
      </c>
    </row>
    <row r="215" spans="1:10" ht="11.25">
      <c r="A215" s="5">
        <v>214</v>
      </c>
      <c r="B215" s="5" t="s">
        <v>990</v>
      </c>
      <c r="C215" s="5" t="s">
        <v>154</v>
      </c>
      <c r="D215" s="5" t="s">
        <v>1715</v>
      </c>
      <c r="E215" s="5" t="s">
        <v>1716</v>
      </c>
      <c r="F215" s="5" t="s">
        <v>1717</v>
      </c>
      <c r="G215" s="5" t="s">
        <v>1064</v>
      </c>
      <c r="H215" s="5" t="s">
        <v>1718</v>
      </c>
      <c r="J215" s="5" t="s">
        <v>3035</v>
      </c>
    </row>
    <row r="216" spans="1:10" ht="11.25">
      <c r="A216" s="5">
        <v>215</v>
      </c>
      <c r="B216" s="5" t="s">
        <v>990</v>
      </c>
      <c r="C216" s="5" t="s">
        <v>154</v>
      </c>
      <c r="D216" s="5" t="s">
        <v>1719</v>
      </c>
      <c r="E216" s="5" t="s">
        <v>1720</v>
      </c>
      <c r="F216" s="5" t="s">
        <v>1721</v>
      </c>
      <c r="G216" s="5" t="s">
        <v>1392</v>
      </c>
      <c r="H216" s="5" t="s">
        <v>1722</v>
      </c>
      <c r="J216" s="5" t="s">
        <v>3035</v>
      </c>
    </row>
    <row r="217" spans="1:10" ht="11.25">
      <c r="A217" s="5">
        <v>216</v>
      </c>
      <c r="B217" s="5" t="s">
        <v>990</v>
      </c>
      <c r="C217" s="5" t="s">
        <v>154</v>
      </c>
      <c r="D217" s="5" t="s">
        <v>1723</v>
      </c>
      <c r="E217" s="5" t="s">
        <v>1724</v>
      </c>
      <c r="F217" s="5" t="s">
        <v>1725</v>
      </c>
      <c r="G217" s="5" t="s">
        <v>1064</v>
      </c>
      <c r="H217" s="5" t="s">
        <v>1726</v>
      </c>
      <c r="J217" s="5" t="s">
        <v>3035</v>
      </c>
    </row>
    <row r="218" spans="1:10" ht="11.25">
      <c r="A218" s="5">
        <v>217</v>
      </c>
      <c r="B218" s="5" t="s">
        <v>990</v>
      </c>
      <c r="C218" s="5" t="s">
        <v>154</v>
      </c>
      <c r="D218" s="5" t="s">
        <v>1727</v>
      </c>
      <c r="E218" s="5" t="s">
        <v>1728</v>
      </c>
      <c r="F218" s="5" t="s">
        <v>1729</v>
      </c>
      <c r="G218" s="5" t="s">
        <v>1069</v>
      </c>
      <c r="J218" s="5" t="s">
        <v>3035</v>
      </c>
    </row>
    <row r="219" spans="1:10" ht="11.25">
      <c r="A219" s="5">
        <v>218</v>
      </c>
      <c r="B219" s="5" t="s">
        <v>990</v>
      </c>
      <c r="C219" s="5" t="s">
        <v>154</v>
      </c>
      <c r="D219" s="5" t="s">
        <v>1730</v>
      </c>
      <c r="E219" s="5" t="s">
        <v>1731</v>
      </c>
      <c r="F219" s="5" t="s">
        <v>1732</v>
      </c>
      <c r="G219" s="5" t="s">
        <v>1016</v>
      </c>
      <c r="J219" s="5" t="s">
        <v>3035</v>
      </c>
    </row>
    <row r="220" spans="1:10" ht="11.25">
      <c r="A220" s="5">
        <v>219</v>
      </c>
      <c r="B220" s="5" t="s">
        <v>990</v>
      </c>
      <c r="C220" s="5" t="s">
        <v>154</v>
      </c>
      <c r="D220" s="5" t="s">
        <v>1733</v>
      </c>
      <c r="E220" s="5" t="s">
        <v>1734</v>
      </c>
      <c r="F220" s="5" t="s">
        <v>1735</v>
      </c>
      <c r="G220" s="5" t="s">
        <v>1583</v>
      </c>
      <c r="J220" s="5" t="s">
        <v>3035</v>
      </c>
    </row>
    <row r="221" spans="1:10" ht="11.25">
      <c r="A221" s="5">
        <v>220</v>
      </c>
      <c r="B221" s="5" t="s">
        <v>990</v>
      </c>
      <c r="C221" s="5" t="s">
        <v>154</v>
      </c>
      <c r="D221" s="5" t="s">
        <v>1736</v>
      </c>
      <c r="E221" s="5" t="s">
        <v>1737</v>
      </c>
      <c r="F221" s="5" t="s">
        <v>1738</v>
      </c>
      <c r="G221" s="5" t="s">
        <v>1739</v>
      </c>
      <c r="J221" s="5" t="s">
        <v>3035</v>
      </c>
    </row>
    <row r="222" spans="1:10" ht="11.25">
      <c r="A222" s="5">
        <v>221</v>
      </c>
      <c r="B222" s="5" t="s">
        <v>990</v>
      </c>
      <c r="C222" s="5" t="s">
        <v>154</v>
      </c>
      <c r="D222" s="5" t="s">
        <v>1740</v>
      </c>
      <c r="E222" s="5" t="s">
        <v>1741</v>
      </c>
      <c r="F222" s="5" t="s">
        <v>1742</v>
      </c>
      <c r="G222" s="5" t="s">
        <v>1025</v>
      </c>
      <c r="H222" s="5" t="s">
        <v>1743</v>
      </c>
      <c r="J222" s="5" t="s">
        <v>3035</v>
      </c>
    </row>
    <row r="223" spans="1:10" ht="11.25">
      <c r="A223" s="5">
        <v>222</v>
      </c>
      <c r="B223" s="5" t="s">
        <v>990</v>
      </c>
      <c r="C223" s="5" t="s">
        <v>154</v>
      </c>
      <c r="D223" s="5" t="s">
        <v>1744</v>
      </c>
      <c r="E223" s="5" t="s">
        <v>1745</v>
      </c>
      <c r="F223" s="5" t="s">
        <v>1746</v>
      </c>
      <c r="G223" s="5" t="s">
        <v>1064</v>
      </c>
      <c r="H223" s="5" t="s">
        <v>1747</v>
      </c>
      <c r="J223" s="5" t="s">
        <v>3035</v>
      </c>
    </row>
    <row r="224" spans="1:10" ht="11.25">
      <c r="A224" s="5">
        <v>223</v>
      </c>
      <c r="B224" s="5" t="s">
        <v>990</v>
      </c>
      <c r="C224" s="5" t="s">
        <v>154</v>
      </c>
      <c r="D224" s="5" t="s">
        <v>1748</v>
      </c>
      <c r="E224" s="5" t="s">
        <v>1749</v>
      </c>
      <c r="F224" s="5" t="s">
        <v>1750</v>
      </c>
      <c r="G224" s="5" t="s">
        <v>1289</v>
      </c>
      <c r="H224" s="5" t="s">
        <v>1751</v>
      </c>
      <c r="J224" s="5" t="s">
        <v>3035</v>
      </c>
    </row>
    <row r="225" spans="1:10" ht="11.25">
      <c r="A225" s="5">
        <v>224</v>
      </c>
      <c r="B225" s="5" t="s">
        <v>990</v>
      </c>
      <c r="C225" s="5" t="s">
        <v>154</v>
      </c>
      <c r="D225" s="5" t="s">
        <v>1752</v>
      </c>
      <c r="E225" s="5" t="s">
        <v>1753</v>
      </c>
      <c r="F225" s="5" t="s">
        <v>1754</v>
      </c>
      <c r="G225" s="5" t="s">
        <v>1025</v>
      </c>
      <c r="H225" s="5" t="s">
        <v>1755</v>
      </c>
      <c r="J225" s="5" t="s">
        <v>3035</v>
      </c>
    </row>
    <row r="226" spans="1:10" ht="11.25">
      <c r="A226" s="5">
        <v>225</v>
      </c>
      <c r="B226" s="5" t="s">
        <v>990</v>
      </c>
      <c r="C226" s="5" t="s">
        <v>154</v>
      </c>
      <c r="D226" s="5" t="s">
        <v>1756</v>
      </c>
      <c r="E226" s="5" t="s">
        <v>1757</v>
      </c>
      <c r="F226" s="5" t="s">
        <v>1758</v>
      </c>
      <c r="G226" s="5" t="s">
        <v>1016</v>
      </c>
      <c r="H226" s="5" t="s">
        <v>1759</v>
      </c>
      <c r="J226" s="5" t="s">
        <v>3035</v>
      </c>
    </row>
    <row r="227" spans="1:10" ht="11.25">
      <c r="A227" s="5">
        <v>226</v>
      </c>
      <c r="B227" s="5" t="s">
        <v>990</v>
      </c>
      <c r="C227" s="5" t="s">
        <v>154</v>
      </c>
      <c r="D227" s="5" t="s">
        <v>1760</v>
      </c>
      <c r="E227" s="5" t="s">
        <v>1761</v>
      </c>
      <c r="F227" s="5" t="s">
        <v>1762</v>
      </c>
      <c r="G227" s="5" t="s">
        <v>1016</v>
      </c>
      <c r="H227" s="5" t="s">
        <v>1707</v>
      </c>
      <c r="J227" s="5" t="s">
        <v>3035</v>
      </c>
    </row>
    <row r="228" spans="1:10" ht="11.25">
      <c r="A228" s="5">
        <v>227</v>
      </c>
      <c r="B228" s="5" t="s">
        <v>990</v>
      </c>
      <c r="C228" s="5" t="s">
        <v>154</v>
      </c>
      <c r="D228" s="5" t="s">
        <v>1763</v>
      </c>
      <c r="E228" s="5" t="s">
        <v>1764</v>
      </c>
      <c r="F228" s="5" t="s">
        <v>1765</v>
      </c>
      <c r="G228" s="5" t="s">
        <v>1016</v>
      </c>
      <c r="H228" s="5" t="s">
        <v>1766</v>
      </c>
      <c r="J228" s="5" t="s">
        <v>3035</v>
      </c>
    </row>
    <row r="229" spans="1:10" ht="11.25">
      <c r="A229" s="5">
        <v>228</v>
      </c>
      <c r="B229" s="5" t="s">
        <v>990</v>
      </c>
      <c r="C229" s="5" t="s">
        <v>154</v>
      </c>
      <c r="D229" s="5" t="s">
        <v>1768</v>
      </c>
      <c r="E229" s="5" t="s">
        <v>1769</v>
      </c>
      <c r="F229" s="5" t="s">
        <v>1770</v>
      </c>
      <c r="G229" s="5" t="s">
        <v>1025</v>
      </c>
      <c r="J229" s="5" t="s">
        <v>3035</v>
      </c>
    </row>
    <row r="230" spans="1:10" ht="11.25">
      <c r="A230" s="5">
        <v>229</v>
      </c>
      <c r="B230" s="5" t="s">
        <v>990</v>
      </c>
      <c r="C230" s="5" t="s">
        <v>154</v>
      </c>
      <c r="D230" s="5" t="s">
        <v>1771</v>
      </c>
      <c r="E230" s="5" t="s">
        <v>1772</v>
      </c>
      <c r="F230" s="5" t="s">
        <v>1773</v>
      </c>
      <c r="G230" s="5" t="s">
        <v>1064</v>
      </c>
      <c r="H230" s="5" t="s">
        <v>1774</v>
      </c>
      <c r="J230" s="5" t="s">
        <v>3035</v>
      </c>
    </row>
    <row r="231" spans="1:10" ht="11.25">
      <c r="A231" s="5">
        <v>230</v>
      </c>
      <c r="B231" s="5" t="s">
        <v>990</v>
      </c>
      <c r="C231" s="5" t="s">
        <v>154</v>
      </c>
      <c r="D231" s="5" t="s">
        <v>1775</v>
      </c>
      <c r="E231" s="5" t="s">
        <v>1776</v>
      </c>
      <c r="F231" s="5" t="s">
        <v>1777</v>
      </c>
      <c r="G231" s="5" t="s">
        <v>1060</v>
      </c>
      <c r="H231" s="5" t="s">
        <v>1778</v>
      </c>
      <c r="J231" s="5" t="s">
        <v>3035</v>
      </c>
    </row>
    <row r="232" spans="1:10" ht="11.25">
      <c r="A232" s="5">
        <v>231</v>
      </c>
      <c r="B232" s="5" t="s">
        <v>990</v>
      </c>
      <c r="C232" s="5" t="s">
        <v>154</v>
      </c>
      <c r="D232" s="5" t="s">
        <v>1779</v>
      </c>
      <c r="E232" s="5" t="s">
        <v>1780</v>
      </c>
      <c r="F232" s="5" t="s">
        <v>1781</v>
      </c>
      <c r="G232" s="5" t="s">
        <v>1060</v>
      </c>
      <c r="H232" s="5" t="s">
        <v>1782</v>
      </c>
      <c r="J232" s="5" t="s">
        <v>3035</v>
      </c>
    </row>
    <row r="233" spans="1:10" ht="11.25">
      <c r="A233" s="5">
        <v>232</v>
      </c>
      <c r="B233" s="5" t="s">
        <v>990</v>
      </c>
      <c r="C233" s="5" t="s">
        <v>154</v>
      </c>
      <c r="D233" s="5" t="s">
        <v>1783</v>
      </c>
      <c r="E233" s="5" t="s">
        <v>1784</v>
      </c>
      <c r="F233" s="5" t="s">
        <v>1785</v>
      </c>
      <c r="G233" s="5" t="s">
        <v>1060</v>
      </c>
      <c r="H233" s="5" t="s">
        <v>1786</v>
      </c>
      <c r="J233" s="5" t="s">
        <v>3035</v>
      </c>
    </row>
    <row r="234" spans="1:10" ht="11.25">
      <c r="A234" s="5">
        <v>233</v>
      </c>
      <c r="B234" s="5" t="s">
        <v>990</v>
      </c>
      <c r="C234" s="5" t="s">
        <v>154</v>
      </c>
      <c r="D234" s="5" t="s">
        <v>1787</v>
      </c>
      <c r="E234" s="5" t="s">
        <v>1788</v>
      </c>
      <c r="F234" s="5" t="s">
        <v>1789</v>
      </c>
      <c r="G234" s="5" t="s">
        <v>1601</v>
      </c>
      <c r="J234" s="5" t="s">
        <v>3035</v>
      </c>
    </row>
    <row r="235" spans="1:10" ht="11.25">
      <c r="A235" s="5">
        <v>234</v>
      </c>
      <c r="B235" s="5" t="s">
        <v>990</v>
      </c>
      <c r="C235" s="5" t="s">
        <v>154</v>
      </c>
      <c r="D235" s="5" t="s">
        <v>1790</v>
      </c>
      <c r="E235" s="5" t="s">
        <v>1791</v>
      </c>
      <c r="F235" s="5" t="s">
        <v>1792</v>
      </c>
      <c r="G235" s="5" t="s">
        <v>1392</v>
      </c>
      <c r="H235" s="5" t="s">
        <v>1465</v>
      </c>
      <c r="J235" s="5" t="s">
        <v>3035</v>
      </c>
    </row>
    <row r="236" spans="1:10" ht="11.25">
      <c r="A236" s="5">
        <v>235</v>
      </c>
      <c r="B236" s="5" t="s">
        <v>990</v>
      </c>
      <c r="C236" s="5" t="s">
        <v>154</v>
      </c>
      <c r="D236" s="5" t="s">
        <v>1793</v>
      </c>
      <c r="E236" s="5" t="s">
        <v>1794</v>
      </c>
      <c r="F236" s="5" t="s">
        <v>1795</v>
      </c>
      <c r="G236" s="5" t="s">
        <v>1029</v>
      </c>
      <c r="H236" s="5" t="s">
        <v>1796</v>
      </c>
      <c r="J236" s="5" t="s">
        <v>3035</v>
      </c>
    </row>
    <row r="237" spans="1:10" ht="11.25">
      <c r="A237" s="5">
        <v>236</v>
      </c>
      <c r="B237" s="5" t="s">
        <v>990</v>
      </c>
      <c r="C237" s="5" t="s">
        <v>154</v>
      </c>
      <c r="D237" s="5" t="s">
        <v>1797</v>
      </c>
      <c r="E237" s="5" t="s">
        <v>1798</v>
      </c>
      <c r="F237" s="5" t="s">
        <v>1799</v>
      </c>
      <c r="G237" s="5" t="s">
        <v>1289</v>
      </c>
      <c r="J237" s="5" t="s">
        <v>3035</v>
      </c>
    </row>
    <row r="238" spans="1:10" ht="11.25">
      <c r="A238" s="5">
        <v>237</v>
      </c>
      <c r="B238" s="5" t="s">
        <v>990</v>
      </c>
      <c r="C238" s="5" t="s">
        <v>154</v>
      </c>
      <c r="D238" s="5" t="s">
        <v>1800</v>
      </c>
      <c r="E238" s="5" t="s">
        <v>1801</v>
      </c>
      <c r="F238" s="5" t="s">
        <v>1802</v>
      </c>
      <c r="G238" s="5" t="s">
        <v>1111</v>
      </c>
      <c r="H238" s="5" t="s">
        <v>1803</v>
      </c>
      <c r="J238" s="5" t="s">
        <v>3035</v>
      </c>
    </row>
    <row r="239" spans="1:10" ht="11.25">
      <c r="A239" s="5">
        <v>238</v>
      </c>
      <c r="B239" s="5" t="s">
        <v>990</v>
      </c>
      <c r="C239" s="5" t="s">
        <v>154</v>
      </c>
      <c r="D239" s="5" t="s">
        <v>1804</v>
      </c>
      <c r="E239" s="5" t="s">
        <v>1805</v>
      </c>
      <c r="F239" s="5" t="s">
        <v>1806</v>
      </c>
      <c r="G239" s="5" t="s">
        <v>1807</v>
      </c>
      <c r="H239" s="5" t="s">
        <v>1808</v>
      </c>
      <c r="J239" s="5" t="s">
        <v>3035</v>
      </c>
    </row>
    <row r="240" spans="1:10" ht="11.25">
      <c r="A240" s="5">
        <v>239</v>
      </c>
      <c r="B240" s="5" t="s">
        <v>990</v>
      </c>
      <c r="C240" s="5" t="s">
        <v>154</v>
      </c>
      <c r="D240" s="5" t="s">
        <v>1809</v>
      </c>
      <c r="E240" s="5" t="s">
        <v>1810</v>
      </c>
      <c r="F240" s="5" t="s">
        <v>1811</v>
      </c>
      <c r="G240" s="5" t="s">
        <v>1099</v>
      </c>
      <c r="J240" s="5" t="s">
        <v>3035</v>
      </c>
    </row>
    <row r="241" spans="1:10" ht="11.25">
      <c r="A241" s="5">
        <v>240</v>
      </c>
      <c r="B241" s="5" t="s">
        <v>990</v>
      </c>
      <c r="C241" s="5" t="s">
        <v>154</v>
      </c>
      <c r="D241" s="5" t="s">
        <v>1812</v>
      </c>
      <c r="E241" s="5" t="s">
        <v>1813</v>
      </c>
      <c r="F241" s="5" t="s">
        <v>1814</v>
      </c>
      <c r="G241" s="5" t="s">
        <v>1064</v>
      </c>
      <c r="H241" s="5" t="s">
        <v>1815</v>
      </c>
      <c r="J241" s="5" t="s">
        <v>3035</v>
      </c>
    </row>
    <row r="242" spans="1:10" ht="11.25">
      <c r="A242" s="5">
        <v>241</v>
      </c>
      <c r="B242" s="5" t="s">
        <v>990</v>
      </c>
      <c r="C242" s="5" t="s">
        <v>154</v>
      </c>
      <c r="D242" s="5" t="s">
        <v>1816</v>
      </c>
      <c r="E242" s="5" t="s">
        <v>1817</v>
      </c>
      <c r="F242" s="5" t="s">
        <v>1818</v>
      </c>
      <c r="G242" s="5" t="s">
        <v>1060</v>
      </c>
      <c r="H242" s="5" t="s">
        <v>1819</v>
      </c>
      <c r="J242" s="5" t="s">
        <v>3035</v>
      </c>
    </row>
    <row r="243" spans="1:10" ht="11.25">
      <c r="A243" s="5">
        <v>242</v>
      </c>
      <c r="B243" s="5" t="s">
        <v>990</v>
      </c>
      <c r="C243" s="5" t="s">
        <v>154</v>
      </c>
      <c r="D243" s="5" t="s">
        <v>1820</v>
      </c>
      <c r="E243" s="5" t="s">
        <v>1821</v>
      </c>
      <c r="F243" s="5" t="s">
        <v>1822</v>
      </c>
      <c r="G243" s="5" t="s">
        <v>1060</v>
      </c>
      <c r="H243" s="5" t="s">
        <v>1823</v>
      </c>
      <c r="J243" s="5" t="s">
        <v>3035</v>
      </c>
    </row>
    <row r="244" spans="1:10" ht="11.25">
      <c r="A244" s="5">
        <v>243</v>
      </c>
      <c r="B244" s="5" t="s">
        <v>990</v>
      </c>
      <c r="C244" s="5" t="s">
        <v>154</v>
      </c>
      <c r="D244" s="5" t="s">
        <v>1824</v>
      </c>
      <c r="E244" s="5" t="s">
        <v>1825</v>
      </c>
      <c r="F244" s="5" t="s">
        <v>1826</v>
      </c>
      <c r="G244" s="5" t="s">
        <v>1807</v>
      </c>
      <c r="J244" s="5" t="s">
        <v>3035</v>
      </c>
    </row>
    <row r="245" spans="1:10" ht="11.25">
      <c r="A245" s="5">
        <v>244</v>
      </c>
      <c r="B245" s="5" t="s">
        <v>990</v>
      </c>
      <c r="C245" s="5" t="s">
        <v>154</v>
      </c>
      <c r="D245" s="5" t="s">
        <v>1828</v>
      </c>
      <c r="E245" s="5" t="s">
        <v>1829</v>
      </c>
      <c r="F245" s="5" t="s">
        <v>1830</v>
      </c>
      <c r="G245" s="5" t="s">
        <v>1392</v>
      </c>
      <c r="J245" s="5" t="s">
        <v>3035</v>
      </c>
    </row>
    <row r="246" spans="1:10" ht="11.25">
      <c r="A246" s="5">
        <v>245</v>
      </c>
      <c r="B246" s="5" t="s">
        <v>990</v>
      </c>
      <c r="C246" s="5" t="s">
        <v>154</v>
      </c>
      <c r="D246" s="5" t="s">
        <v>1831</v>
      </c>
      <c r="E246" s="5" t="s">
        <v>1832</v>
      </c>
      <c r="F246" s="5" t="s">
        <v>1833</v>
      </c>
      <c r="G246" s="5" t="s">
        <v>1392</v>
      </c>
      <c r="J246" s="5" t="s">
        <v>3035</v>
      </c>
    </row>
    <row r="247" spans="1:10" ht="11.25">
      <c r="A247" s="5">
        <v>246</v>
      </c>
      <c r="B247" s="5" t="s">
        <v>990</v>
      </c>
      <c r="C247" s="5" t="s">
        <v>154</v>
      </c>
      <c r="D247" s="5" t="s">
        <v>1834</v>
      </c>
      <c r="E247" s="5" t="s">
        <v>1835</v>
      </c>
      <c r="F247" s="5" t="s">
        <v>1836</v>
      </c>
      <c r="G247" s="5" t="s">
        <v>1392</v>
      </c>
      <c r="J247" s="5" t="s">
        <v>3035</v>
      </c>
    </row>
    <row r="248" spans="1:10" ht="11.25">
      <c r="A248" s="5">
        <v>247</v>
      </c>
      <c r="B248" s="5" t="s">
        <v>990</v>
      </c>
      <c r="C248" s="5" t="s">
        <v>154</v>
      </c>
      <c r="D248" s="5" t="s">
        <v>1837</v>
      </c>
      <c r="E248" s="5" t="s">
        <v>1838</v>
      </c>
      <c r="F248" s="5" t="s">
        <v>1839</v>
      </c>
      <c r="G248" s="5" t="s">
        <v>1392</v>
      </c>
      <c r="H248" s="5" t="s">
        <v>1827</v>
      </c>
      <c r="J248" s="5" t="s">
        <v>3035</v>
      </c>
    </row>
    <row r="249" spans="1:10" ht="11.25">
      <c r="A249" s="5">
        <v>248</v>
      </c>
      <c r="B249" s="5" t="s">
        <v>990</v>
      </c>
      <c r="C249" s="5" t="s">
        <v>154</v>
      </c>
      <c r="D249" s="5" t="s">
        <v>1840</v>
      </c>
      <c r="E249" s="5" t="s">
        <v>1841</v>
      </c>
      <c r="F249" s="5" t="s">
        <v>1842</v>
      </c>
      <c r="G249" s="5" t="s">
        <v>1392</v>
      </c>
      <c r="H249" s="5" t="s">
        <v>1843</v>
      </c>
      <c r="J249" s="5" t="s">
        <v>3035</v>
      </c>
    </row>
    <row r="250" spans="1:10" ht="11.25">
      <c r="A250" s="5">
        <v>249</v>
      </c>
      <c r="B250" s="5" t="s">
        <v>990</v>
      </c>
      <c r="C250" s="5" t="s">
        <v>154</v>
      </c>
      <c r="D250" s="5" t="s">
        <v>1844</v>
      </c>
      <c r="E250" s="5" t="s">
        <v>1845</v>
      </c>
      <c r="F250" s="5" t="s">
        <v>1846</v>
      </c>
      <c r="G250" s="5" t="s">
        <v>1060</v>
      </c>
      <c r="J250" s="5" t="s">
        <v>3035</v>
      </c>
    </row>
    <row r="251" spans="1:10" ht="11.25">
      <c r="A251" s="5">
        <v>250</v>
      </c>
      <c r="B251" s="5" t="s">
        <v>990</v>
      </c>
      <c r="C251" s="5" t="s">
        <v>154</v>
      </c>
      <c r="D251" s="5" t="s">
        <v>1847</v>
      </c>
      <c r="E251" s="5" t="s">
        <v>1848</v>
      </c>
      <c r="F251" s="5" t="s">
        <v>1849</v>
      </c>
      <c r="G251" s="5" t="s">
        <v>1069</v>
      </c>
      <c r="H251" s="5" t="s">
        <v>1850</v>
      </c>
      <c r="J251" s="5" t="s">
        <v>3035</v>
      </c>
    </row>
    <row r="252" spans="1:10" ht="11.25">
      <c r="A252" s="5">
        <v>251</v>
      </c>
      <c r="B252" s="5" t="s">
        <v>990</v>
      </c>
      <c r="C252" s="5" t="s">
        <v>154</v>
      </c>
      <c r="D252" s="5" t="s">
        <v>1851</v>
      </c>
      <c r="E252" s="5" t="s">
        <v>1852</v>
      </c>
      <c r="F252" s="5" t="s">
        <v>1853</v>
      </c>
      <c r="G252" s="5" t="s">
        <v>1069</v>
      </c>
      <c r="H252" s="5" t="s">
        <v>1854</v>
      </c>
      <c r="J252" s="5" t="s">
        <v>3035</v>
      </c>
    </row>
    <row r="253" spans="1:10" ht="11.25">
      <c r="A253" s="5">
        <v>252</v>
      </c>
      <c r="B253" s="5" t="s">
        <v>990</v>
      </c>
      <c r="C253" s="5" t="s">
        <v>154</v>
      </c>
      <c r="D253" s="5" t="s">
        <v>1855</v>
      </c>
      <c r="E253" s="5" t="s">
        <v>1856</v>
      </c>
      <c r="F253" s="5" t="s">
        <v>1857</v>
      </c>
      <c r="G253" s="5" t="s">
        <v>1392</v>
      </c>
      <c r="J253" s="5" t="s">
        <v>3035</v>
      </c>
    </row>
    <row r="254" spans="1:10" ht="11.25">
      <c r="A254" s="5">
        <v>253</v>
      </c>
      <c r="B254" s="5" t="s">
        <v>990</v>
      </c>
      <c r="C254" s="5" t="s">
        <v>154</v>
      </c>
      <c r="D254" s="5" t="s">
        <v>1858</v>
      </c>
      <c r="E254" s="5" t="s">
        <v>1859</v>
      </c>
      <c r="F254" s="5" t="s">
        <v>1860</v>
      </c>
      <c r="G254" s="5" t="s">
        <v>1016</v>
      </c>
      <c r="H254" s="5" t="s">
        <v>1861</v>
      </c>
      <c r="J254" s="5" t="s">
        <v>3035</v>
      </c>
    </row>
    <row r="255" spans="1:10" ht="11.25">
      <c r="A255" s="5">
        <v>254</v>
      </c>
      <c r="B255" s="5" t="s">
        <v>990</v>
      </c>
      <c r="C255" s="5" t="s">
        <v>154</v>
      </c>
      <c r="D255" s="5" t="s">
        <v>1862</v>
      </c>
      <c r="E255" s="5" t="s">
        <v>1863</v>
      </c>
      <c r="F255" s="5" t="s">
        <v>1864</v>
      </c>
      <c r="G255" s="5" t="s">
        <v>1865</v>
      </c>
      <c r="J255" s="5" t="s">
        <v>3035</v>
      </c>
    </row>
    <row r="256" spans="1:10" ht="11.25">
      <c r="A256" s="5">
        <v>255</v>
      </c>
      <c r="B256" s="5" t="s">
        <v>990</v>
      </c>
      <c r="C256" s="5" t="s">
        <v>154</v>
      </c>
      <c r="D256" s="5" t="s">
        <v>1866</v>
      </c>
      <c r="E256" s="5" t="s">
        <v>1867</v>
      </c>
      <c r="F256" s="5" t="s">
        <v>1868</v>
      </c>
      <c r="G256" s="5" t="s">
        <v>1111</v>
      </c>
      <c r="J256" s="5" t="s">
        <v>3035</v>
      </c>
    </row>
    <row r="257" spans="1:10" ht="11.25">
      <c r="A257" s="5">
        <v>256</v>
      </c>
      <c r="B257" s="5" t="s">
        <v>990</v>
      </c>
      <c r="C257" s="5" t="s">
        <v>154</v>
      </c>
      <c r="D257" s="5" t="s">
        <v>1869</v>
      </c>
      <c r="E257" s="5" t="s">
        <v>1870</v>
      </c>
      <c r="F257" s="5" t="s">
        <v>1871</v>
      </c>
      <c r="G257" s="5" t="s">
        <v>1264</v>
      </c>
      <c r="H257" s="5" t="s">
        <v>1722</v>
      </c>
      <c r="J257" s="5" t="s">
        <v>3035</v>
      </c>
    </row>
    <row r="258" spans="1:10" ht="11.25">
      <c r="A258" s="5">
        <v>257</v>
      </c>
      <c r="B258" s="5" t="s">
        <v>990</v>
      </c>
      <c r="C258" s="5" t="s">
        <v>154</v>
      </c>
      <c r="D258" s="5" t="s">
        <v>1872</v>
      </c>
      <c r="E258" s="5" t="s">
        <v>1873</v>
      </c>
      <c r="F258" s="5" t="s">
        <v>1874</v>
      </c>
      <c r="G258" s="5" t="s">
        <v>1289</v>
      </c>
      <c r="J258" s="5" t="s">
        <v>3035</v>
      </c>
    </row>
    <row r="259" spans="1:10" ht="11.25">
      <c r="A259" s="5">
        <v>258</v>
      </c>
      <c r="B259" s="5" t="s">
        <v>990</v>
      </c>
      <c r="C259" s="5" t="s">
        <v>154</v>
      </c>
      <c r="D259" s="5" t="s">
        <v>1875</v>
      </c>
      <c r="E259" s="5" t="s">
        <v>1876</v>
      </c>
      <c r="F259" s="5" t="s">
        <v>1877</v>
      </c>
      <c r="G259" s="5" t="s">
        <v>1392</v>
      </c>
      <c r="H259" s="5" t="s">
        <v>1878</v>
      </c>
      <c r="J259" s="5" t="s">
        <v>3035</v>
      </c>
    </row>
    <row r="260" spans="1:10" ht="11.25">
      <c r="A260" s="5">
        <v>259</v>
      </c>
      <c r="B260" s="5" t="s">
        <v>990</v>
      </c>
      <c r="C260" s="5" t="s">
        <v>154</v>
      </c>
      <c r="D260" s="5" t="s">
        <v>1879</v>
      </c>
      <c r="E260" s="5" t="s">
        <v>1880</v>
      </c>
      <c r="F260" s="5" t="s">
        <v>1881</v>
      </c>
      <c r="G260" s="5" t="s">
        <v>1882</v>
      </c>
      <c r="J260" s="5" t="s">
        <v>3035</v>
      </c>
    </row>
    <row r="261" spans="1:10" ht="11.25">
      <c r="A261" s="5">
        <v>260</v>
      </c>
      <c r="B261" s="5" t="s">
        <v>990</v>
      </c>
      <c r="C261" s="5" t="s">
        <v>154</v>
      </c>
      <c r="D261" s="5" t="s">
        <v>1883</v>
      </c>
      <c r="E261" s="5" t="s">
        <v>1884</v>
      </c>
      <c r="F261" s="5" t="s">
        <v>1885</v>
      </c>
      <c r="G261" s="5" t="s">
        <v>1289</v>
      </c>
      <c r="J261" s="5" t="s">
        <v>3035</v>
      </c>
    </row>
    <row r="262" spans="1:10" ht="11.25">
      <c r="A262" s="5">
        <v>261</v>
      </c>
      <c r="B262" s="5" t="s">
        <v>990</v>
      </c>
      <c r="C262" s="5" t="s">
        <v>154</v>
      </c>
      <c r="D262" s="5" t="s">
        <v>1886</v>
      </c>
      <c r="E262" s="5" t="s">
        <v>1887</v>
      </c>
      <c r="F262" s="5" t="s">
        <v>1888</v>
      </c>
      <c r="G262" s="5" t="s">
        <v>1289</v>
      </c>
      <c r="H262" s="5" t="s">
        <v>1889</v>
      </c>
      <c r="J262" s="5" t="s">
        <v>3035</v>
      </c>
    </row>
    <row r="263" spans="1:10" ht="11.25">
      <c r="A263" s="5">
        <v>262</v>
      </c>
      <c r="B263" s="5" t="s">
        <v>990</v>
      </c>
      <c r="C263" s="5" t="s">
        <v>154</v>
      </c>
      <c r="D263" s="5" t="s">
        <v>1890</v>
      </c>
      <c r="E263" s="5" t="s">
        <v>1891</v>
      </c>
      <c r="F263" s="5" t="s">
        <v>1892</v>
      </c>
      <c r="G263" s="5" t="s">
        <v>1893</v>
      </c>
      <c r="J263" s="5" t="s">
        <v>3035</v>
      </c>
    </row>
    <row r="264" spans="1:10" ht="11.25">
      <c r="A264" s="5">
        <v>263</v>
      </c>
      <c r="B264" s="5" t="s">
        <v>990</v>
      </c>
      <c r="C264" s="5" t="s">
        <v>154</v>
      </c>
      <c r="D264" s="5" t="s">
        <v>1894</v>
      </c>
      <c r="E264" s="5" t="s">
        <v>1895</v>
      </c>
      <c r="F264" s="5" t="s">
        <v>1896</v>
      </c>
      <c r="G264" s="5" t="s">
        <v>1029</v>
      </c>
      <c r="H264" s="5" t="s">
        <v>1897</v>
      </c>
      <c r="J264" s="5" t="s">
        <v>3035</v>
      </c>
    </row>
    <row r="265" spans="1:10" ht="11.25">
      <c r="A265" s="5">
        <v>264</v>
      </c>
      <c r="B265" s="5" t="s">
        <v>990</v>
      </c>
      <c r="C265" s="5" t="s">
        <v>154</v>
      </c>
      <c r="D265" s="5" t="s">
        <v>1898</v>
      </c>
      <c r="E265" s="5" t="s">
        <v>1899</v>
      </c>
      <c r="F265" s="5" t="s">
        <v>1900</v>
      </c>
      <c r="G265" s="5" t="s">
        <v>1901</v>
      </c>
      <c r="H265" s="5" t="s">
        <v>1902</v>
      </c>
      <c r="J265" s="5" t="s">
        <v>3035</v>
      </c>
    </row>
    <row r="266" spans="1:10" ht="11.25">
      <c r="A266" s="5">
        <v>265</v>
      </c>
      <c r="B266" s="5" t="s">
        <v>990</v>
      </c>
      <c r="C266" s="5" t="s">
        <v>154</v>
      </c>
      <c r="D266" s="5" t="s">
        <v>1903</v>
      </c>
      <c r="E266" s="5" t="s">
        <v>1904</v>
      </c>
      <c r="F266" s="5" t="s">
        <v>1905</v>
      </c>
      <c r="G266" s="5" t="s">
        <v>1583</v>
      </c>
      <c r="H266" s="5" t="s">
        <v>1906</v>
      </c>
      <c r="J266" s="5" t="s">
        <v>3035</v>
      </c>
    </row>
    <row r="267" spans="1:10" ht="11.25">
      <c r="A267" s="5">
        <v>266</v>
      </c>
      <c r="B267" s="5" t="s">
        <v>990</v>
      </c>
      <c r="C267" s="5" t="s">
        <v>154</v>
      </c>
      <c r="D267" s="5" t="s">
        <v>1907</v>
      </c>
      <c r="E267" s="5" t="s">
        <v>1908</v>
      </c>
      <c r="F267" s="5" t="s">
        <v>1909</v>
      </c>
      <c r="G267" s="5" t="s">
        <v>1025</v>
      </c>
      <c r="J267" s="5" t="s">
        <v>3035</v>
      </c>
    </row>
    <row r="268" spans="1:10" ht="11.25">
      <c r="A268" s="5">
        <v>267</v>
      </c>
      <c r="B268" s="5" t="s">
        <v>990</v>
      </c>
      <c r="C268" s="5" t="s">
        <v>154</v>
      </c>
      <c r="D268" s="5" t="s">
        <v>1910</v>
      </c>
      <c r="E268" s="5" t="s">
        <v>1911</v>
      </c>
      <c r="F268" s="5" t="s">
        <v>1912</v>
      </c>
      <c r="G268" s="5" t="s">
        <v>1016</v>
      </c>
      <c r="J268" s="5" t="s">
        <v>3035</v>
      </c>
    </row>
    <row r="269" spans="1:10" ht="11.25">
      <c r="A269" s="5">
        <v>268</v>
      </c>
      <c r="B269" s="5" t="s">
        <v>990</v>
      </c>
      <c r="C269" s="5" t="s">
        <v>154</v>
      </c>
      <c r="D269" s="5" t="s">
        <v>1913</v>
      </c>
      <c r="E269" s="5" t="s">
        <v>1914</v>
      </c>
      <c r="F269" s="5" t="s">
        <v>1915</v>
      </c>
      <c r="G269" s="5" t="s">
        <v>1036</v>
      </c>
      <c r="H269" s="5" t="s">
        <v>1916</v>
      </c>
      <c r="J269" s="5" t="s">
        <v>3035</v>
      </c>
    </row>
    <row r="270" spans="1:10" ht="11.25">
      <c r="A270" s="5">
        <v>269</v>
      </c>
      <c r="B270" s="5" t="s">
        <v>990</v>
      </c>
      <c r="C270" s="5" t="s">
        <v>154</v>
      </c>
      <c r="D270" s="5" t="s">
        <v>1917</v>
      </c>
      <c r="E270" s="5" t="s">
        <v>1918</v>
      </c>
      <c r="F270" s="5" t="s">
        <v>1919</v>
      </c>
      <c r="G270" s="5" t="s">
        <v>1025</v>
      </c>
      <c r="H270" s="5" t="s">
        <v>1920</v>
      </c>
      <c r="J270" s="5" t="s">
        <v>3035</v>
      </c>
    </row>
    <row r="271" spans="1:10" ht="11.25">
      <c r="A271" s="5">
        <v>270</v>
      </c>
      <c r="B271" s="5" t="s">
        <v>990</v>
      </c>
      <c r="C271" s="5" t="s">
        <v>154</v>
      </c>
      <c r="D271" s="5" t="s">
        <v>1921</v>
      </c>
      <c r="E271" s="5" t="s">
        <v>1922</v>
      </c>
      <c r="F271" s="5" t="s">
        <v>1923</v>
      </c>
      <c r="G271" s="5" t="s">
        <v>1036</v>
      </c>
      <c r="H271" s="5" t="s">
        <v>1924</v>
      </c>
      <c r="J271" s="5" t="s">
        <v>3035</v>
      </c>
    </row>
    <row r="272" spans="1:10" ht="11.25">
      <c r="A272" s="5">
        <v>271</v>
      </c>
      <c r="B272" s="5" t="s">
        <v>990</v>
      </c>
      <c r="C272" s="5" t="s">
        <v>154</v>
      </c>
      <c r="D272" s="5" t="s">
        <v>1925</v>
      </c>
      <c r="E272" s="5" t="s">
        <v>1926</v>
      </c>
      <c r="F272" s="5" t="s">
        <v>1927</v>
      </c>
      <c r="G272" s="5" t="s">
        <v>1016</v>
      </c>
      <c r="J272" s="5" t="s">
        <v>3035</v>
      </c>
    </row>
    <row r="273" spans="1:10" ht="11.25">
      <c r="A273" s="5">
        <v>272</v>
      </c>
      <c r="B273" s="5" t="s">
        <v>990</v>
      </c>
      <c r="C273" s="5" t="s">
        <v>154</v>
      </c>
      <c r="D273" s="5" t="s">
        <v>1928</v>
      </c>
      <c r="E273" s="5" t="s">
        <v>1929</v>
      </c>
      <c r="F273" s="5" t="s">
        <v>1930</v>
      </c>
      <c r="G273" s="5" t="s">
        <v>1016</v>
      </c>
      <c r="H273" s="5" t="s">
        <v>1931</v>
      </c>
      <c r="J273" s="5" t="s">
        <v>3035</v>
      </c>
    </row>
    <row r="274" spans="1:10" ht="11.25">
      <c r="A274" s="5">
        <v>273</v>
      </c>
      <c r="B274" s="5" t="s">
        <v>990</v>
      </c>
      <c r="C274" s="5" t="s">
        <v>154</v>
      </c>
      <c r="D274" s="5" t="s">
        <v>1932</v>
      </c>
      <c r="E274" s="5" t="s">
        <v>1933</v>
      </c>
      <c r="F274" s="5" t="s">
        <v>1934</v>
      </c>
      <c r="G274" s="5" t="s">
        <v>1016</v>
      </c>
      <c r="J274" s="5" t="s">
        <v>3035</v>
      </c>
    </row>
    <row r="275" spans="1:10" ht="11.25">
      <c r="A275" s="5">
        <v>274</v>
      </c>
      <c r="B275" s="5" t="s">
        <v>990</v>
      </c>
      <c r="C275" s="5" t="s">
        <v>154</v>
      </c>
      <c r="D275" s="5" t="s">
        <v>1935</v>
      </c>
      <c r="E275" s="5" t="s">
        <v>1936</v>
      </c>
      <c r="F275" s="5" t="s">
        <v>1937</v>
      </c>
      <c r="G275" s="5" t="s">
        <v>1289</v>
      </c>
      <c r="H275" s="5" t="s">
        <v>1938</v>
      </c>
      <c r="J275" s="5" t="s">
        <v>3035</v>
      </c>
    </row>
    <row r="276" spans="1:10" ht="11.25">
      <c r="A276" s="5">
        <v>275</v>
      </c>
      <c r="B276" s="5" t="s">
        <v>990</v>
      </c>
      <c r="C276" s="5" t="s">
        <v>154</v>
      </c>
      <c r="D276" s="5" t="s">
        <v>1939</v>
      </c>
      <c r="E276" s="5" t="s">
        <v>1940</v>
      </c>
      <c r="F276" s="5" t="s">
        <v>1941</v>
      </c>
      <c r="G276" s="5" t="s">
        <v>1289</v>
      </c>
      <c r="H276" s="5" t="s">
        <v>1942</v>
      </c>
      <c r="J276" s="5" t="s">
        <v>3035</v>
      </c>
    </row>
    <row r="277" spans="1:10" ht="11.25">
      <c r="A277" s="5">
        <v>276</v>
      </c>
      <c r="B277" s="5" t="s">
        <v>990</v>
      </c>
      <c r="C277" s="5" t="s">
        <v>154</v>
      </c>
      <c r="D277" s="5" t="s">
        <v>1943</v>
      </c>
      <c r="E277" s="5" t="s">
        <v>1944</v>
      </c>
      <c r="F277" s="5" t="s">
        <v>1945</v>
      </c>
      <c r="G277" s="5" t="s">
        <v>1036</v>
      </c>
      <c r="H277" s="5" t="s">
        <v>1946</v>
      </c>
      <c r="J277" s="5" t="s">
        <v>3035</v>
      </c>
    </row>
    <row r="278" spans="1:10" ht="11.25">
      <c r="A278" s="5">
        <v>277</v>
      </c>
      <c r="B278" s="5" t="s">
        <v>990</v>
      </c>
      <c r="C278" s="5" t="s">
        <v>154</v>
      </c>
      <c r="D278" s="5" t="s">
        <v>1947</v>
      </c>
      <c r="E278" s="5" t="s">
        <v>1948</v>
      </c>
      <c r="F278" s="5" t="s">
        <v>1949</v>
      </c>
      <c r="G278" s="5" t="s">
        <v>1060</v>
      </c>
      <c r="H278" s="5" t="s">
        <v>1950</v>
      </c>
      <c r="J278" s="5" t="s">
        <v>3035</v>
      </c>
    </row>
    <row r="279" spans="1:10" ht="11.25">
      <c r="A279" s="5">
        <v>278</v>
      </c>
      <c r="B279" s="5" t="s">
        <v>990</v>
      </c>
      <c r="C279" s="5" t="s">
        <v>154</v>
      </c>
      <c r="D279" s="5" t="s">
        <v>1951</v>
      </c>
      <c r="E279" s="5" t="s">
        <v>1952</v>
      </c>
      <c r="F279" s="5" t="s">
        <v>1953</v>
      </c>
      <c r="G279" s="5" t="s">
        <v>1289</v>
      </c>
      <c r="H279" s="5" t="s">
        <v>1954</v>
      </c>
      <c r="J279" s="5" t="s">
        <v>3035</v>
      </c>
    </row>
    <row r="280" spans="1:10" ht="11.25">
      <c r="A280" s="5">
        <v>279</v>
      </c>
      <c r="B280" s="5" t="s">
        <v>990</v>
      </c>
      <c r="C280" s="5" t="s">
        <v>154</v>
      </c>
      <c r="D280" s="5" t="s">
        <v>1955</v>
      </c>
      <c r="E280" s="5" t="s">
        <v>1956</v>
      </c>
      <c r="F280" s="5" t="s">
        <v>1957</v>
      </c>
      <c r="G280" s="5" t="s">
        <v>1463</v>
      </c>
      <c r="H280" s="5" t="s">
        <v>1958</v>
      </c>
      <c r="J280" s="5" t="s">
        <v>3035</v>
      </c>
    </row>
    <row r="281" spans="1:10" ht="11.25">
      <c r="A281" s="5">
        <v>280</v>
      </c>
      <c r="B281" s="5" t="s">
        <v>990</v>
      </c>
      <c r="C281" s="5" t="s">
        <v>154</v>
      </c>
      <c r="D281" s="5" t="s">
        <v>1959</v>
      </c>
      <c r="E281" s="5" t="s">
        <v>1960</v>
      </c>
      <c r="F281" s="5" t="s">
        <v>1961</v>
      </c>
      <c r="G281" s="5" t="s">
        <v>1601</v>
      </c>
      <c r="J281" s="5" t="s">
        <v>3035</v>
      </c>
    </row>
    <row r="282" spans="1:10" ht="11.25">
      <c r="A282" s="5">
        <v>281</v>
      </c>
      <c r="B282" s="5" t="s">
        <v>990</v>
      </c>
      <c r="C282" s="5" t="s">
        <v>154</v>
      </c>
      <c r="D282" s="5" t="s">
        <v>1962</v>
      </c>
      <c r="E282" s="5" t="s">
        <v>1963</v>
      </c>
      <c r="F282" s="5" t="s">
        <v>1964</v>
      </c>
      <c r="G282" s="5" t="s">
        <v>1901</v>
      </c>
      <c r="H282" s="5" t="s">
        <v>1965</v>
      </c>
      <c r="J282" s="5" t="s">
        <v>3035</v>
      </c>
    </row>
    <row r="283" spans="1:10" ht="11.25">
      <c r="A283" s="5">
        <v>282</v>
      </c>
      <c r="B283" s="5" t="s">
        <v>990</v>
      </c>
      <c r="C283" s="5" t="s">
        <v>154</v>
      </c>
      <c r="D283" s="5" t="s">
        <v>1966</v>
      </c>
      <c r="E283" s="5" t="s">
        <v>1967</v>
      </c>
      <c r="F283" s="5" t="s">
        <v>1968</v>
      </c>
      <c r="G283" s="5" t="s">
        <v>1025</v>
      </c>
      <c r="J283" s="5" t="s">
        <v>3035</v>
      </c>
    </row>
    <row r="284" spans="1:10" ht="11.25">
      <c r="A284" s="5">
        <v>283</v>
      </c>
      <c r="B284" s="5" t="s">
        <v>990</v>
      </c>
      <c r="C284" s="5" t="s">
        <v>154</v>
      </c>
      <c r="D284" s="5" t="s">
        <v>3074</v>
      </c>
      <c r="E284" s="5" t="s">
        <v>3075</v>
      </c>
      <c r="F284" s="5" t="s">
        <v>3076</v>
      </c>
      <c r="G284" s="5" t="s">
        <v>1025</v>
      </c>
      <c r="J284" s="5" t="s">
        <v>3035</v>
      </c>
    </row>
    <row r="285" spans="1:10" ht="11.25">
      <c r="A285" s="5">
        <v>284</v>
      </c>
      <c r="B285" s="5" t="s">
        <v>990</v>
      </c>
      <c r="C285" s="5" t="s">
        <v>154</v>
      </c>
      <c r="D285" s="5" t="s">
        <v>1969</v>
      </c>
      <c r="E285" s="5" t="s">
        <v>1970</v>
      </c>
      <c r="F285" s="5" t="s">
        <v>1971</v>
      </c>
      <c r="G285" s="5" t="s">
        <v>1972</v>
      </c>
      <c r="H285" s="5" t="s">
        <v>1973</v>
      </c>
      <c r="J285" s="5" t="s">
        <v>3035</v>
      </c>
    </row>
    <row r="286" spans="1:10" ht="11.25">
      <c r="A286" s="5">
        <v>285</v>
      </c>
      <c r="B286" s="5" t="s">
        <v>990</v>
      </c>
      <c r="C286" s="5" t="s">
        <v>154</v>
      </c>
      <c r="D286" s="5" t="s">
        <v>1974</v>
      </c>
      <c r="E286" s="5" t="s">
        <v>1975</v>
      </c>
      <c r="F286" s="5" t="s">
        <v>1976</v>
      </c>
      <c r="G286" s="5" t="s">
        <v>1025</v>
      </c>
      <c r="J286" s="5" t="s">
        <v>3035</v>
      </c>
    </row>
    <row r="287" spans="1:10" ht="11.25">
      <c r="A287" s="5">
        <v>286</v>
      </c>
      <c r="B287" s="5" t="s">
        <v>990</v>
      </c>
      <c r="C287" s="5" t="s">
        <v>154</v>
      </c>
      <c r="D287" s="5" t="s">
        <v>1979</v>
      </c>
      <c r="E287" s="5" t="s">
        <v>1980</v>
      </c>
      <c r="F287" s="5" t="s">
        <v>1981</v>
      </c>
      <c r="G287" s="5" t="s">
        <v>1982</v>
      </c>
      <c r="J287" s="5" t="s">
        <v>3035</v>
      </c>
    </row>
    <row r="288" spans="1:10" ht="11.25">
      <c r="A288" s="5">
        <v>287</v>
      </c>
      <c r="B288" s="5" t="s">
        <v>990</v>
      </c>
      <c r="C288" s="5" t="s">
        <v>154</v>
      </c>
      <c r="D288" s="5" t="s">
        <v>1983</v>
      </c>
      <c r="E288" s="5" t="s">
        <v>1984</v>
      </c>
      <c r="F288" s="5" t="s">
        <v>1985</v>
      </c>
      <c r="G288" s="5" t="s">
        <v>1392</v>
      </c>
      <c r="J288" s="5" t="s">
        <v>3035</v>
      </c>
    </row>
    <row r="289" spans="1:10" ht="11.25">
      <c r="A289" s="5">
        <v>288</v>
      </c>
      <c r="B289" s="5" t="s">
        <v>990</v>
      </c>
      <c r="C289" s="5" t="s">
        <v>154</v>
      </c>
      <c r="D289" s="5" t="s">
        <v>1986</v>
      </c>
      <c r="E289" s="5" t="s">
        <v>1987</v>
      </c>
      <c r="F289" s="5" t="s">
        <v>1988</v>
      </c>
      <c r="G289" s="5" t="s">
        <v>1392</v>
      </c>
      <c r="J289" s="5" t="s">
        <v>3035</v>
      </c>
    </row>
    <row r="290" spans="1:10" ht="11.25">
      <c r="A290" s="5">
        <v>289</v>
      </c>
      <c r="B290" s="5" t="s">
        <v>990</v>
      </c>
      <c r="C290" s="5" t="s">
        <v>154</v>
      </c>
      <c r="D290" s="5" t="s">
        <v>1989</v>
      </c>
      <c r="E290" s="5" t="s">
        <v>1990</v>
      </c>
      <c r="F290" s="5" t="s">
        <v>1991</v>
      </c>
      <c r="G290" s="5" t="s">
        <v>1048</v>
      </c>
      <c r="J290" s="5" t="s">
        <v>3035</v>
      </c>
    </row>
    <row r="291" spans="1:10" ht="11.25">
      <c r="A291" s="5">
        <v>290</v>
      </c>
      <c r="B291" s="5" t="s">
        <v>990</v>
      </c>
      <c r="C291" s="5" t="s">
        <v>154</v>
      </c>
      <c r="D291" s="5" t="s">
        <v>1992</v>
      </c>
      <c r="E291" s="5" t="s">
        <v>1993</v>
      </c>
      <c r="F291" s="5" t="s">
        <v>1994</v>
      </c>
      <c r="G291" s="5" t="s">
        <v>1901</v>
      </c>
      <c r="J291" s="5" t="s">
        <v>3035</v>
      </c>
    </row>
    <row r="292" spans="1:10" ht="11.25">
      <c r="A292" s="5">
        <v>291</v>
      </c>
      <c r="B292" s="5" t="s">
        <v>990</v>
      </c>
      <c r="C292" s="5" t="s">
        <v>154</v>
      </c>
      <c r="D292" s="5" t="s">
        <v>1995</v>
      </c>
      <c r="E292" s="5" t="s">
        <v>1996</v>
      </c>
      <c r="F292" s="5" t="s">
        <v>1997</v>
      </c>
      <c r="G292" s="5" t="s">
        <v>1099</v>
      </c>
      <c r="J292" s="5" t="s">
        <v>3035</v>
      </c>
    </row>
    <row r="293" spans="1:10" ht="11.25">
      <c r="A293" s="5">
        <v>292</v>
      </c>
      <c r="B293" s="5" t="s">
        <v>990</v>
      </c>
      <c r="C293" s="5" t="s">
        <v>154</v>
      </c>
      <c r="D293" s="5" t="s">
        <v>1998</v>
      </c>
      <c r="E293" s="5" t="s">
        <v>1999</v>
      </c>
      <c r="F293" s="5" t="s">
        <v>2000</v>
      </c>
      <c r="G293" s="5" t="s">
        <v>1025</v>
      </c>
      <c r="J293" s="5" t="s">
        <v>3035</v>
      </c>
    </row>
    <row r="294" spans="1:10" ht="11.25">
      <c r="A294" s="5">
        <v>293</v>
      </c>
      <c r="B294" s="5" t="s">
        <v>990</v>
      </c>
      <c r="C294" s="5" t="s">
        <v>154</v>
      </c>
      <c r="D294" s="5" t="s">
        <v>2001</v>
      </c>
      <c r="E294" s="5" t="s">
        <v>2002</v>
      </c>
      <c r="F294" s="5" t="s">
        <v>2003</v>
      </c>
      <c r="G294" s="5" t="s">
        <v>1289</v>
      </c>
      <c r="J294" s="5" t="s">
        <v>3035</v>
      </c>
    </row>
    <row r="295" spans="1:10" ht="11.25">
      <c r="A295" s="5">
        <v>294</v>
      </c>
      <c r="B295" s="5" t="s">
        <v>990</v>
      </c>
      <c r="C295" s="5" t="s">
        <v>154</v>
      </c>
      <c r="D295" s="5" t="s">
        <v>2004</v>
      </c>
      <c r="E295" s="5" t="s">
        <v>2005</v>
      </c>
      <c r="F295" s="5" t="s">
        <v>2006</v>
      </c>
      <c r="G295" s="5" t="s">
        <v>1036</v>
      </c>
      <c r="J295" s="5" t="s">
        <v>3035</v>
      </c>
    </row>
    <row r="296" spans="1:10" ht="11.25">
      <c r="A296" s="5">
        <v>295</v>
      </c>
      <c r="B296" s="5" t="s">
        <v>990</v>
      </c>
      <c r="C296" s="5" t="s">
        <v>154</v>
      </c>
      <c r="D296" s="5" t="s">
        <v>2007</v>
      </c>
      <c r="E296" s="5" t="s">
        <v>2008</v>
      </c>
      <c r="F296" s="5" t="s">
        <v>2009</v>
      </c>
      <c r="G296" s="5" t="s">
        <v>1036</v>
      </c>
      <c r="J296" s="5" t="s">
        <v>3035</v>
      </c>
    </row>
    <row r="297" spans="1:10" ht="11.25">
      <c r="A297" s="5">
        <v>296</v>
      </c>
      <c r="B297" s="5" t="s">
        <v>990</v>
      </c>
      <c r="C297" s="5" t="s">
        <v>154</v>
      </c>
      <c r="D297" s="5" t="s">
        <v>2010</v>
      </c>
      <c r="E297" s="5" t="s">
        <v>2011</v>
      </c>
      <c r="F297" s="5" t="s">
        <v>2012</v>
      </c>
      <c r="G297" s="5" t="s">
        <v>1036</v>
      </c>
      <c r="J297" s="5" t="s">
        <v>3035</v>
      </c>
    </row>
    <row r="298" spans="1:10" ht="11.25">
      <c r="A298" s="5">
        <v>297</v>
      </c>
      <c r="B298" s="5" t="s">
        <v>990</v>
      </c>
      <c r="C298" s="5" t="s">
        <v>154</v>
      </c>
      <c r="D298" s="5" t="s">
        <v>2013</v>
      </c>
      <c r="E298" s="5" t="s">
        <v>2014</v>
      </c>
      <c r="F298" s="5" t="s">
        <v>2015</v>
      </c>
      <c r="G298" s="5" t="s">
        <v>1099</v>
      </c>
      <c r="J298" s="5" t="s">
        <v>3035</v>
      </c>
    </row>
    <row r="299" spans="1:10" ht="11.25">
      <c r="A299" s="5">
        <v>298</v>
      </c>
      <c r="B299" s="5" t="s">
        <v>990</v>
      </c>
      <c r="C299" s="5" t="s">
        <v>154</v>
      </c>
      <c r="D299" s="5" t="s">
        <v>2016</v>
      </c>
      <c r="E299" s="5" t="s">
        <v>2017</v>
      </c>
      <c r="F299" s="5" t="s">
        <v>2018</v>
      </c>
      <c r="G299" s="5" t="s">
        <v>2019</v>
      </c>
      <c r="H299" s="5" t="s">
        <v>2020</v>
      </c>
      <c r="J299" s="5" t="s">
        <v>3035</v>
      </c>
    </row>
    <row r="300" spans="1:10" ht="11.25">
      <c r="A300" s="5">
        <v>299</v>
      </c>
      <c r="B300" s="5" t="s">
        <v>990</v>
      </c>
      <c r="C300" s="5" t="s">
        <v>154</v>
      </c>
      <c r="D300" s="5" t="s">
        <v>2021</v>
      </c>
      <c r="E300" s="5" t="s">
        <v>2022</v>
      </c>
      <c r="F300" s="5" t="s">
        <v>2023</v>
      </c>
      <c r="G300" s="5" t="s">
        <v>1392</v>
      </c>
      <c r="J300" s="5" t="s">
        <v>3035</v>
      </c>
    </row>
    <row r="301" spans="1:10" ht="11.25">
      <c r="A301" s="5">
        <v>300</v>
      </c>
      <c r="B301" s="5" t="s">
        <v>990</v>
      </c>
      <c r="C301" s="5" t="s">
        <v>154</v>
      </c>
      <c r="D301" s="5" t="s">
        <v>2024</v>
      </c>
      <c r="E301" s="5" t="s">
        <v>2025</v>
      </c>
      <c r="F301" s="5" t="s">
        <v>2026</v>
      </c>
      <c r="G301" s="5" t="s">
        <v>1048</v>
      </c>
      <c r="J301" s="5" t="s">
        <v>3035</v>
      </c>
    </row>
    <row r="302" spans="1:10" ht="11.25">
      <c r="A302" s="5">
        <v>301</v>
      </c>
      <c r="B302" s="5" t="s">
        <v>990</v>
      </c>
      <c r="C302" s="5" t="s">
        <v>154</v>
      </c>
      <c r="D302" s="5" t="s">
        <v>2027</v>
      </c>
      <c r="E302" s="5" t="s">
        <v>2028</v>
      </c>
      <c r="F302" s="5" t="s">
        <v>2029</v>
      </c>
      <c r="G302" s="5" t="s">
        <v>1036</v>
      </c>
      <c r="J302" s="5" t="s">
        <v>3035</v>
      </c>
    </row>
    <row r="303" spans="1:10" ht="11.25">
      <c r="A303" s="5">
        <v>302</v>
      </c>
      <c r="B303" s="5" t="s">
        <v>990</v>
      </c>
      <c r="C303" s="5" t="s">
        <v>154</v>
      </c>
      <c r="D303" s="5" t="s">
        <v>2030</v>
      </c>
      <c r="E303" s="5" t="s">
        <v>2031</v>
      </c>
      <c r="F303" s="5" t="s">
        <v>2032</v>
      </c>
      <c r="G303" s="5" t="s">
        <v>1099</v>
      </c>
      <c r="J303" s="5" t="s">
        <v>3035</v>
      </c>
    </row>
    <row r="304" spans="1:10" ht="11.25">
      <c r="A304" s="5">
        <v>303</v>
      </c>
      <c r="B304" s="5" t="s">
        <v>990</v>
      </c>
      <c r="C304" s="5" t="s">
        <v>154</v>
      </c>
      <c r="D304" s="5" t="s">
        <v>2033</v>
      </c>
      <c r="E304" s="5" t="s">
        <v>2034</v>
      </c>
      <c r="F304" s="5" t="s">
        <v>2035</v>
      </c>
      <c r="G304" s="5" t="s">
        <v>2036</v>
      </c>
      <c r="J304" s="5" t="s">
        <v>3035</v>
      </c>
    </row>
    <row r="305" spans="1:10" ht="11.25">
      <c r="A305" s="5">
        <v>304</v>
      </c>
      <c r="B305" s="5" t="s">
        <v>990</v>
      </c>
      <c r="C305" s="5" t="s">
        <v>154</v>
      </c>
      <c r="D305" s="5" t="s">
        <v>3077</v>
      </c>
      <c r="E305" s="5" t="s">
        <v>3078</v>
      </c>
      <c r="F305" s="5" t="s">
        <v>3079</v>
      </c>
      <c r="G305" s="5" t="s">
        <v>1040</v>
      </c>
      <c r="J305" s="5" t="s">
        <v>3035</v>
      </c>
    </row>
    <row r="306" spans="1:10" ht="11.25">
      <c r="A306" s="5">
        <v>305</v>
      </c>
      <c r="B306" s="5" t="s">
        <v>990</v>
      </c>
      <c r="C306" s="5" t="s">
        <v>154</v>
      </c>
      <c r="D306" s="5" t="s">
        <v>2037</v>
      </c>
      <c r="E306" s="5" t="s">
        <v>2038</v>
      </c>
      <c r="F306" s="5" t="s">
        <v>2039</v>
      </c>
      <c r="G306" s="5" t="s">
        <v>2040</v>
      </c>
      <c r="J306" s="5" t="s">
        <v>3035</v>
      </c>
    </row>
    <row r="307" spans="1:10" ht="11.25">
      <c r="A307" s="5">
        <v>306</v>
      </c>
      <c r="B307" s="5" t="s">
        <v>990</v>
      </c>
      <c r="C307" s="5" t="s">
        <v>154</v>
      </c>
      <c r="D307" s="5" t="s">
        <v>2041</v>
      </c>
      <c r="E307" s="5" t="s">
        <v>2042</v>
      </c>
      <c r="F307" s="5" t="s">
        <v>2043</v>
      </c>
      <c r="G307" s="5" t="s">
        <v>1040</v>
      </c>
      <c r="J307" s="5" t="s">
        <v>3035</v>
      </c>
    </row>
    <row r="308" spans="1:10" ht="11.25">
      <c r="A308" s="5">
        <v>307</v>
      </c>
      <c r="B308" s="5" t="s">
        <v>990</v>
      </c>
      <c r="C308" s="5" t="s">
        <v>154</v>
      </c>
      <c r="D308" s="5" t="s">
        <v>2044</v>
      </c>
      <c r="E308" s="5" t="s">
        <v>2045</v>
      </c>
      <c r="F308" s="5" t="s">
        <v>2046</v>
      </c>
      <c r="G308" s="5" t="s">
        <v>1040</v>
      </c>
      <c r="J308" s="5" t="s">
        <v>3035</v>
      </c>
    </row>
    <row r="309" spans="1:10" ht="11.25">
      <c r="A309" s="5">
        <v>308</v>
      </c>
      <c r="B309" s="5" t="s">
        <v>990</v>
      </c>
      <c r="C309" s="5" t="s">
        <v>154</v>
      </c>
      <c r="D309" s="5" t="s">
        <v>2047</v>
      </c>
      <c r="E309" s="5" t="s">
        <v>2048</v>
      </c>
      <c r="F309" s="5" t="s">
        <v>2049</v>
      </c>
      <c r="G309" s="5" t="s">
        <v>1195</v>
      </c>
      <c r="J309" s="5" t="s">
        <v>3035</v>
      </c>
    </row>
    <row r="310" spans="1:10" ht="11.25">
      <c r="A310" s="5">
        <v>309</v>
      </c>
      <c r="B310" s="5" t="s">
        <v>990</v>
      </c>
      <c r="C310" s="5" t="s">
        <v>154</v>
      </c>
      <c r="D310" s="5" t="s">
        <v>2050</v>
      </c>
      <c r="E310" s="5" t="s">
        <v>2051</v>
      </c>
      <c r="F310" s="5" t="s">
        <v>2052</v>
      </c>
      <c r="G310" s="5" t="s">
        <v>1264</v>
      </c>
      <c r="J310" s="5" t="s">
        <v>3035</v>
      </c>
    </row>
    <row r="311" spans="1:10" ht="11.25">
      <c r="A311" s="5">
        <v>310</v>
      </c>
      <c r="B311" s="5" t="s">
        <v>990</v>
      </c>
      <c r="C311" s="5" t="s">
        <v>154</v>
      </c>
      <c r="D311" s="5" t="s">
        <v>2053</v>
      </c>
      <c r="E311" s="5" t="s">
        <v>2054</v>
      </c>
      <c r="F311" s="5" t="s">
        <v>2055</v>
      </c>
      <c r="G311" s="5" t="s">
        <v>1099</v>
      </c>
      <c r="J311" s="5" t="s">
        <v>3035</v>
      </c>
    </row>
    <row r="312" spans="1:10" ht="11.25">
      <c r="A312" s="5">
        <v>311</v>
      </c>
      <c r="B312" s="5" t="s">
        <v>990</v>
      </c>
      <c r="C312" s="5" t="s">
        <v>154</v>
      </c>
      <c r="D312" s="5" t="s">
        <v>3080</v>
      </c>
      <c r="E312" s="5" t="s">
        <v>3081</v>
      </c>
      <c r="F312" s="5" t="s">
        <v>3082</v>
      </c>
      <c r="G312" s="5" t="s">
        <v>1264</v>
      </c>
      <c r="J312" s="5" t="s">
        <v>3035</v>
      </c>
    </row>
    <row r="313" spans="1:10" ht="11.25">
      <c r="A313" s="5">
        <v>312</v>
      </c>
      <c r="B313" s="5" t="s">
        <v>990</v>
      </c>
      <c r="C313" s="5" t="s">
        <v>154</v>
      </c>
      <c r="D313" s="5" t="s">
        <v>2056</v>
      </c>
      <c r="E313" s="5" t="s">
        <v>2057</v>
      </c>
      <c r="F313" s="5" t="s">
        <v>2058</v>
      </c>
      <c r="G313" s="5" t="s">
        <v>1392</v>
      </c>
      <c r="J313" s="5" t="s">
        <v>3035</v>
      </c>
    </row>
    <row r="314" spans="1:10" ht="11.25">
      <c r="A314" s="5">
        <v>313</v>
      </c>
      <c r="B314" s="5" t="s">
        <v>990</v>
      </c>
      <c r="C314" s="5" t="s">
        <v>154</v>
      </c>
      <c r="D314" s="5" t="s">
        <v>2059</v>
      </c>
      <c r="E314" s="5" t="s">
        <v>2060</v>
      </c>
      <c r="F314" s="5" t="s">
        <v>2061</v>
      </c>
      <c r="G314" s="5" t="s">
        <v>1195</v>
      </c>
      <c r="J314" s="5" t="s">
        <v>3035</v>
      </c>
    </row>
    <row r="315" spans="1:10" ht="11.25">
      <c r="A315" s="5">
        <v>314</v>
      </c>
      <c r="B315" s="5" t="s">
        <v>990</v>
      </c>
      <c r="C315" s="5" t="s">
        <v>154</v>
      </c>
      <c r="D315" s="5" t="s">
        <v>2062</v>
      </c>
      <c r="E315" s="5" t="s">
        <v>2063</v>
      </c>
      <c r="F315" s="5" t="s">
        <v>2064</v>
      </c>
      <c r="G315" s="5" t="s">
        <v>1289</v>
      </c>
      <c r="J315" s="5" t="s">
        <v>3035</v>
      </c>
    </row>
    <row r="316" spans="1:10" ht="11.25">
      <c r="A316" s="5">
        <v>315</v>
      </c>
      <c r="B316" s="5" t="s">
        <v>990</v>
      </c>
      <c r="C316" s="5" t="s">
        <v>154</v>
      </c>
      <c r="D316" s="5" t="s">
        <v>2065</v>
      </c>
      <c r="E316" s="5" t="s">
        <v>2066</v>
      </c>
      <c r="F316" s="5" t="s">
        <v>2067</v>
      </c>
      <c r="G316" s="5" t="s">
        <v>1036</v>
      </c>
      <c r="J316" s="5" t="s">
        <v>3035</v>
      </c>
    </row>
    <row r="317" spans="1:10" ht="11.25">
      <c r="A317" s="5">
        <v>316</v>
      </c>
      <c r="B317" s="5" t="s">
        <v>990</v>
      </c>
      <c r="C317" s="5" t="s">
        <v>154</v>
      </c>
      <c r="D317" s="5" t="s">
        <v>2068</v>
      </c>
      <c r="E317" s="5" t="s">
        <v>2069</v>
      </c>
      <c r="F317" s="5" t="s">
        <v>2070</v>
      </c>
      <c r="G317" s="5" t="s">
        <v>1264</v>
      </c>
      <c r="J317" s="5" t="s">
        <v>3035</v>
      </c>
    </row>
    <row r="318" spans="1:10" ht="11.25">
      <c r="A318" s="5">
        <v>317</v>
      </c>
      <c r="B318" s="5" t="s">
        <v>990</v>
      </c>
      <c r="C318" s="5" t="s">
        <v>154</v>
      </c>
      <c r="D318" s="5" t="s">
        <v>2071</v>
      </c>
      <c r="E318" s="5" t="s">
        <v>2072</v>
      </c>
      <c r="F318" s="5" t="s">
        <v>2073</v>
      </c>
      <c r="G318" s="5" t="s">
        <v>1392</v>
      </c>
      <c r="J318" s="5" t="s">
        <v>3035</v>
      </c>
    </row>
    <row r="319" spans="1:10" ht="11.25">
      <c r="A319" s="5">
        <v>318</v>
      </c>
      <c r="B319" s="5" t="s">
        <v>990</v>
      </c>
      <c r="C319" s="5" t="s">
        <v>154</v>
      </c>
      <c r="D319" s="5" t="s">
        <v>2074</v>
      </c>
      <c r="E319" s="5" t="s">
        <v>2075</v>
      </c>
      <c r="F319" s="5" t="s">
        <v>2076</v>
      </c>
      <c r="G319" s="5" t="s">
        <v>1099</v>
      </c>
      <c r="J319" s="5" t="s">
        <v>3035</v>
      </c>
    </row>
    <row r="320" spans="1:10" ht="11.25">
      <c r="A320" s="5">
        <v>319</v>
      </c>
      <c r="B320" s="5" t="s">
        <v>990</v>
      </c>
      <c r="C320" s="5" t="s">
        <v>154</v>
      </c>
      <c r="D320" s="5" t="s">
        <v>2077</v>
      </c>
      <c r="E320" s="5" t="s">
        <v>2078</v>
      </c>
      <c r="F320" s="5" t="s">
        <v>2079</v>
      </c>
      <c r="G320" s="5" t="s">
        <v>1281</v>
      </c>
      <c r="J320" s="5" t="s">
        <v>3035</v>
      </c>
    </row>
    <row r="321" spans="1:10" ht="11.25">
      <c r="A321" s="5">
        <v>320</v>
      </c>
      <c r="B321" s="5" t="s">
        <v>990</v>
      </c>
      <c r="C321" s="5" t="s">
        <v>154</v>
      </c>
      <c r="D321" s="5" t="s">
        <v>2080</v>
      </c>
      <c r="E321" s="5" t="s">
        <v>2081</v>
      </c>
      <c r="F321" s="5" t="s">
        <v>2082</v>
      </c>
      <c r="G321" s="5" t="s">
        <v>1392</v>
      </c>
      <c r="J321" s="5" t="s">
        <v>3035</v>
      </c>
    </row>
    <row r="322" spans="1:10" ht="11.25">
      <c r="A322" s="5">
        <v>321</v>
      </c>
      <c r="B322" s="5" t="s">
        <v>990</v>
      </c>
      <c r="C322" s="5" t="s">
        <v>154</v>
      </c>
      <c r="D322" s="5" t="s">
        <v>2083</v>
      </c>
      <c r="E322" s="5" t="s">
        <v>2084</v>
      </c>
      <c r="F322" s="5" t="s">
        <v>2085</v>
      </c>
      <c r="G322" s="5" t="s">
        <v>1036</v>
      </c>
      <c r="J322" s="5" t="s">
        <v>3035</v>
      </c>
    </row>
    <row r="323" spans="1:10" ht="11.25">
      <c r="A323" s="5">
        <v>322</v>
      </c>
      <c r="B323" s="5" t="s">
        <v>990</v>
      </c>
      <c r="C323" s="5" t="s">
        <v>154</v>
      </c>
      <c r="D323" s="5" t="s">
        <v>2086</v>
      </c>
      <c r="E323" s="5" t="s">
        <v>2087</v>
      </c>
      <c r="F323" s="5" t="s">
        <v>2088</v>
      </c>
      <c r="G323" s="5" t="s">
        <v>1036</v>
      </c>
      <c r="J323" s="5" t="s">
        <v>3035</v>
      </c>
    </row>
    <row r="324" spans="1:10" ht="11.25">
      <c r="A324" s="5">
        <v>323</v>
      </c>
      <c r="B324" s="5" t="s">
        <v>990</v>
      </c>
      <c r="C324" s="5" t="s">
        <v>154</v>
      </c>
      <c r="D324" s="5" t="s">
        <v>2089</v>
      </c>
      <c r="E324" s="5" t="s">
        <v>2090</v>
      </c>
      <c r="F324" s="5" t="s">
        <v>2091</v>
      </c>
      <c r="G324" s="5" t="s">
        <v>1281</v>
      </c>
      <c r="J324" s="5" t="s">
        <v>3035</v>
      </c>
    </row>
    <row r="325" spans="1:10" ht="11.25">
      <c r="A325" s="5">
        <v>324</v>
      </c>
      <c r="B325" s="5" t="s">
        <v>990</v>
      </c>
      <c r="C325" s="5" t="s">
        <v>154</v>
      </c>
      <c r="D325" s="5" t="s">
        <v>2092</v>
      </c>
      <c r="E325" s="5" t="s">
        <v>2093</v>
      </c>
      <c r="F325" s="5" t="s">
        <v>2094</v>
      </c>
      <c r="G325" s="5" t="s">
        <v>1281</v>
      </c>
      <c r="J325" s="5" t="s">
        <v>3035</v>
      </c>
    </row>
    <row r="326" spans="1:10" ht="11.25">
      <c r="A326" s="5">
        <v>325</v>
      </c>
      <c r="B326" s="5" t="s">
        <v>990</v>
      </c>
      <c r="C326" s="5" t="s">
        <v>154</v>
      </c>
      <c r="D326" s="5" t="s">
        <v>2095</v>
      </c>
      <c r="E326" s="5" t="s">
        <v>2096</v>
      </c>
      <c r="F326" s="5" t="s">
        <v>2097</v>
      </c>
      <c r="G326" s="5" t="s">
        <v>1025</v>
      </c>
      <c r="J326" s="5" t="s">
        <v>3035</v>
      </c>
    </row>
    <row r="327" spans="1:10" ht="11.25">
      <c r="A327" s="5">
        <v>326</v>
      </c>
      <c r="B327" s="5" t="s">
        <v>990</v>
      </c>
      <c r="C327" s="5" t="s">
        <v>154</v>
      </c>
      <c r="D327" s="5" t="s">
        <v>2098</v>
      </c>
      <c r="E327" s="5" t="s">
        <v>2099</v>
      </c>
      <c r="F327" s="5" t="s">
        <v>2100</v>
      </c>
      <c r="G327" s="5" t="s">
        <v>1048</v>
      </c>
      <c r="J327" s="5" t="s">
        <v>3035</v>
      </c>
    </row>
    <row r="328" spans="1:10" ht="11.25">
      <c r="A328" s="5">
        <v>327</v>
      </c>
      <c r="B328" s="5" t="s">
        <v>990</v>
      </c>
      <c r="C328" s="5" t="s">
        <v>154</v>
      </c>
      <c r="D328" s="5" t="s">
        <v>2101</v>
      </c>
      <c r="E328" s="5" t="s">
        <v>2102</v>
      </c>
      <c r="F328" s="5" t="s">
        <v>2103</v>
      </c>
      <c r="G328" s="5" t="s">
        <v>1264</v>
      </c>
      <c r="J328" s="5" t="s">
        <v>3035</v>
      </c>
    </row>
    <row r="329" spans="1:10" ht="11.25">
      <c r="A329" s="5">
        <v>328</v>
      </c>
      <c r="B329" s="5" t="s">
        <v>990</v>
      </c>
      <c r="C329" s="5" t="s">
        <v>154</v>
      </c>
      <c r="D329" s="5" t="s">
        <v>2104</v>
      </c>
      <c r="E329" s="5" t="s">
        <v>2105</v>
      </c>
      <c r="F329" s="5" t="s">
        <v>2106</v>
      </c>
      <c r="G329" s="5" t="s">
        <v>1040</v>
      </c>
      <c r="J329" s="5" t="s">
        <v>3035</v>
      </c>
    </row>
    <row r="330" spans="1:10" ht="11.25">
      <c r="A330" s="5">
        <v>329</v>
      </c>
      <c r="B330" s="5" t="s">
        <v>990</v>
      </c>
      <c r="C330" s="5" t="s">
        <v>154</v>
      </c>
      <c r="D330" s="5" t="s">
        <v>2107</v>
      </c>
      <c r="E330" s="5" t="s">
        <v>2108</v>
      </c>
      <c r="F330" s="5" t="s">
        <v>2109</v>
      </c>
      <c r="G330" s="5" t="s">
        <v>1048</v>
      </c>
      <c r="J330" s="5" t="s">
        <v>3035</v>
      </c>
    </row>
    <row r="331" spans="1:10" ht="11.25">
      <c r="A331" s="5">
        <v>330</v>
      </c>
      <c r="B331" s="5" t="s">
        <v>990</v>
      </c>
      <c r="C331" s="5" t="s">
        <v>154</v>
      </c>
      <c r="D331" s="5" t="s">
        <v>2110</v>
      </c>
      <c r="E331" s="5" t="s">
        <v>2111</v>
      </c>
      <c r="F331" s="5" t="s">
        <v>2112</v>
      </c>
      <c r="G331" s="5" t="s">
        <v>1264</v>
      </c>
      <c r="J331" s="5" t="s">
        <v>3035</v>
      </c>
    </row>
    <row r="332" spans="1:10" ht="11.25">
      <c r="A332" s="5">
        <v>331</v>
      </c>
      <c r="B332" s="5" t="s">
        <v>990</v>
      </c>
      <c r="C332" s="5" t="s">
        <v>154</v>
      </c>
      <c r="D332" s="5" t="s">
        <v>2113</v>
      </c>
      <c r="E332" s="5" t="s">
        <v>2114</v>
      </c>
      <c r="F332" s="5" t="s">
        <v>2115</v>
      </c>
      <c r="G332" s="5" t="s">
        <v>2116</v>
      </c>
      <c r="J332" s="5" t="s">
        <v>3035</v>
      </c>
    </row>
    <row r="333" spans="1:10" ht="11.25">
      <c r="A333" s="5">
        <v>332</v>
      </c>
      <c r="B333" s="5" t="s">
        <v>990</v>
      </c>
      <c r="C333" s="5" t="s">
        <v>154</v>
      </c>
      <c r="D333" s="5" t="s">
        <v>2117</v>
      </c>
      <c r="E333" s="5" t="s">
        <v>2118</v>
      </c>
      <c r="F333" s="5" t="s">
        <v>2119</v>
      </c>
      <c r="G333" s="5" t="s">
        <v>2120</v>
      </c>
      <c r="J333" s="5" t="s">
        <v>3035</v>
      </c>
    </row>
    <row r="334" spans="1:10" ht="11.25">
      <c r="A334" s="5">
        <v>333</v>
      </c>
      <c r="B334" s="5" t="s">
        <v>990</v>
      </c>
      <c r="C334" s="5" t="s">
        <v>154</v>
      </c>
      <c r="D334" s="5" t="s">
        <v>2121</v>
      </c>
      <c r="E334" s="5" t="s">
        <v>2122</v>
      </c>
      <c r="F334" s="5" t="s">
        <v>2123</v>
      </c>
      <c r="G334" s="5" t="s">
        <v>1392</v>
      </c>
      <c r="J334" s="5" t="s">
        <v>3035</v>
      </c>
    </row>
    <row r="335" spans="1:10" ht="11.25">
      <c r="A335" s="5">
        <v>334</v>
      </c>
      <c r="B335" s="5" t="s">
        <v>990</v>
      </c>
      <c r="C335" s="5" t="s">
        <v>154</v>
      </c>
      <c r="D335" s="5" t="s">
        <v>2124</v>
      </c>
      <c r="E335" s="5" t="s">
        <v>2125</v>
      </c>
      <c r="F335" s="5" t="s">
        <v>2126</v>
      </c>
      <c r="G335" s="5" t="s">
        <v>2127</v>
      </c>
      <c r="J335" s="5" t="s">
        <v>3035</v>
      </c>
    </row>
    <row r="336" spans="1:10" ht="11.25">
      <c r="A336" s="5">
        <v>335</v>
      </c>
      <c r="B336" s="5" t="s">
        <v>990</v>
      </c>
      <c r="C336" s="5" t="s">
        <v>154</v>
      </c>
      <c r="D336" s="5" t="s">
        <v>2128</v>
      </c>
      <c r="E336" s="5" t="s">
        <v>2129</v>
      </c>
      <c r="F336" s="5" t="s">
        <v>2130</v>
      </c>
      <c r="G336" s="5" t="s">
        <v>1111</v>
      </c>
      <c r="J336" s="5" t="s">
        <v>3035</v>
      </c>
    </row>
    <row r="337" spans="1:10" ht="11.25">
      <c r="A337" s="5">
        <v>336</v>
      </c>
      <c r="B337" s="5" t="s">
        <v>990</v>
      </c>
      <c r="C337" s="5" t="s">
        <v>154</v>
      </c>
      <c r="D337" s="5" t="s">
        <v>2131</v>
      </c>
      <c r="E337" s="5" t="s">
        <v>2132</v>
      </c>
      <c r="F337" s="5" t="s">
        <v>2133</v>
      </c>
      <c r="G337" s="5" t="s">
        <v>1036</v>
      </c>
      <c r="J337" s="5" t="s">
        <v>3035</v>
      </c>
    </row>
    <row r="338" spans="1:10" ht="11.25">
      <c r="A338" s="5">
        <v>337</v>
      </c>
      <c r="B338" s="5" t="s">
        <v>990</v>
      </c>
      <c r="C338" s="5" t="s">
        <v>154</v>
      </c>
      <c r="D338" s="5" t="s">
        <v>3083</v>
      </c>
      <c r="E338" s="5" t="s">
        <v>3084</v>
      </c>
      <c r="F338" s="5" t="s">
        <v>3085</v>
      </c>
      <c r="G338" s="5" t="s">
        <v>1040</v>
      </c>
      <c r="J338" s="5" t="s">
        <v>3035</v>
      </c>
    </row>
    <row r="339" spans="1:10" ht="11.25">
      <c r="A339" s="5">
        <v>338</v>
      </c>
      <c r="B339" s="5" t="s">
        <v>990</v>
      </c>
      <c r="C339" s="5" t="s">
        <v>154</v>
      </c>
      <c r="D339" s="5" t="s">
        <v>2134</v>
      </c>
      <c r="E339" s="5" t="s">
        <v>2135</v>
      </c>
      <c r="F339" s="5" t="s">
        <v>2136</v>
      </c>
      <c r="G339" s="5" t="s">
        <v>1264</v>
      </c>
      <c r="J339" s="5" t="s">
        <v>3035</v>
      </c>
    </row>
    <row r="340" spans="1:10" ht="11.25">
      <c r="A340" s="5">
        <v>339</v>
      </c>
      <c r="B340" s="5" t="s">
        <v>990</v>
      </c>
      <c r="C340" s="5" t="s">
        <v>154</v>
      </c>
      <c r="D340" s="5" t="s">
        <v>2137</v>
      </c>
      <c r="E340" s="5" t="s">
        <v>2138</v>
      </c>
      <c r="F340" s="5" t="s">
        <v>2139</v>
      </c>
      <c r="G340" s="5" t="s">
        <v>1036</v>
      </c>
      <c r="J340" s="5" t="s">
        <v>3035</v>
      </c>
    </row>
    <row r="341" spans="1:10" ht="11.25">
      <c r="A341" s="5">
        <v>340</v>
      </c>
      <c r="B341" s="5" t="s">
        <v>990</v>
      </c>
      <c r="C341" s="5" t="s">
        <v>154</v>
      </c>
      <c r="D341" s="5" t="s">
        <v>2140</v>
      </c>
      <c r="E341" s="5" t="s">
        <v>2141</v>
      </c>
      <c r="F341" s="5" t="s">
        <v>2142</v>
      </c>
      <c r="G341" s="5" t="s">
        <v>1073</v>
      </c>
      <c r="J341" s="5" t="s">
        <v>3035</v>
      </c>
    </row>
    <row r="342" spans="1:10" ht="11.25">
      <c r="A342" s="5">
        <v>341</v>
      </c>
      <c r="B342" s="5" t="s">
        <v>990</v>
      </c>
      <c r="C342" s="5" t="s">
        <v>154</v>
      </c>
      <c r="D342" s="5" t="s">
        <v>2143</v>
      </c>
      <c r="E342" s="5" t="s">
        <v>2144</v>
      </c>
      <c r="F342" s="5" t="s">
        <v>2145</v>
      </c>
      <c r="G342" s="5" t="s">
        <v>1029</v>
      </c>
      <c r="J342" s="5" t="s">
        <v>3035</v>
      </c>
    </row>
    <row r="343" spans="1:10" ht="11.25">
      <c r="A343" s="5">
        <v>342</v>
      </c>
      <c r="B343" s="5" t="s">
        <v>990</v>
      </c>
      <c r="C343" s="5" t="s">
        <v>154</v>
      </c>
      <c r="D343" s="5" t="s">
        <v>3086</v>
      </c>
      <c r="E343" s="5" t="s">
        <v>3087</v>
      </c>
      <c r="F343" s="5" t="s">
        <v>3088</v>
      </c>
      <c r="G343" s="5" t="s">
        <v>1099</v>
      </c>
      <c r="J343" s="5" t="s">
        <v>3035</v>
      </c>
    </row>
    <row r="344" spans="1:10" ht="11.25">
      <c r="A344" s="5">
        <v>343</v>
      </c>
      <c r="B344" s="5" t="s">
        <v>990</v>
      </c>
      <c r="C344" s="5" t="s">
        <v>154</v>
      </c>
      <c r="D344" s="5" t="s">
        <v>2146</v>
      </c>
      <c r="E344" s="5" t="s">
        <v>2147</v>
      </c>
      <c r="F344" s="5" t="s">
        <v>2026</v>
      </c>
      <c r="G344" s="5" t="s">
        <v>1195</v>
      </c>
      <c r="J344" s="5" t="s">
        <v>3035</v>
      </c>
    </row>
    <row r="345" spans="1:10" ht="11.25">
      <c r="A345" s="5">
        <v>344</v>
      </c>
      <c r="B345" s="5" t="s">
        <v>990</v>
      </c>
      <c r="C345" s="5" t="s">
        <v>154</v>
      </c>
      <c r="D345" s="5" t="s">
        <v>2148</v>
      </c>
      <c r="E345" s="5" t="s">
        <v>2149</v>
      </c>
      <c r="F345" s="5" t="s">
        <v>2150</v>
      </c>
      <c r="G345" s="5" t="s">
        <v>1036</v>
      </c>
      <c r="J345" s="5" t="s">
        <v>3035</v>
      </c>
    </row>
    <row r="346" spans="1:10" ht="11.25">
      <c r="A346" s="5">
        <v>345</v>
      </c>
      <c r="B346" s="5" t="s">
        <v>990</v>
      </c>
      <c r="C346" s="5" t="s">
        <v>154</v>
      </c>
      <c r="D346" s="5" t="s">
        <v>2151</v>
      </c>
      <c r="E346" s="5" t="s">
        <v>2152</v>
      </c>
      <c r="F346" s="5" t="s">
        <v>2153</v>
      </c>
      <c r="G346" s="5" t="s">
        <v>1040</v>
      </c>
      <c r="J346" s="5" t="s">
        <v>3035</v>
      </c>
    </row>
    <row r="347" spans="1:10" ht="11.25">
      <c r="A347" s="5">
        <v>346</v>
      </c>
      <c r="B347" s="5" t="s">
        <v>990</v>
      </c>
      <c r="C347" s="5" t="s">
        <v>154</v>
      </c>
      <c r="D347" s="5" t="s">
        <v>2154</v>
      </c>
      <c r="E347" s="5" t="s">
        <v>2155</v>
      </c>
      <c r="F347" s="5" t="s">
        <v>2156</v>
      </c>
      <c r="G347" s="5" t="s">
        <v>1264</v>
      </c>
      <c r="J347" s="5" t="s">
        <v>3035</v>
      </c>
    </row>
    <row r="348" spans="1:10" ht="11.25">
      <c r="A348" s="5">
        <v>347</v>
      </c>
      <c r="B348" s="5" t="s">
        <v>990</v>
      </c>
      <c r="C348" s="5" t="s">
        <v>154</v>
      </c>
      <c r="D348" s="5" t="s">
        <v>2157</v>
      </c>
      <c r="E348" s="5" t="s">
        <v>2158</v>
      </c>
      <c r="F348" s="5" t="s">
        <v>2159</v>
      </c>
      <c r="G348" s="5" t="s">
        <v>1195</v>
      </c>
      <c r="J348" s="5" t="s">
        <v>3035</v>
      </c>
    </row>
    <row r="349" spans="1:10" ht="11.25">
      <c r="A349" s="5">
        <v>348</v>
      </c>
      <c r="B349" s="5" t="s">
        <v>990</v>
      </c>
      <c r="C349" s="5" t="s">
        <v>154</v>
      </c>
      <c r="D349" s="5" t="s">
        <v>2160</v>
      </c>
      <c r="E349" s="5" t="s">
        <v>2161</v>
      </c>
      <c r="F349" s="5" t="s">
        <v>2162</v>
      </c>
      <c r="G349" s="5" t="s">
        <v>1036</v>
      </c>
      <c r="J349" s="5" t="s">
        <v>3035</v>
      </c>
    </row>
    <row r="350" spans="1:10" ht="11.25">
      <c r="A350" s="5">
        <v>349</v>
      </c>
      <c r="B350" s="5" t="s">
        <v>990</v>
      </c>
      <c r="C350" s="5" t="s">
        <v>154</v>
      </c>
      <c r="D350" s="5" t="s">
        <v>2163</v>
      </c>
      <c r="E350" s="5" t="s">
        <v>2164</v>
      </c>
      <c r="F350" s="5" t="s">
        <v>2165</v>
      </c>
      <c r="G350" s="5" t="s">
        <v>1040</v>
      </c>
      <c r="J350" s="5" t="s">
        <v>3035</v>
      </c>
    </row>
    <row r="351" spans="1:10" ht="11.25">
      <c r="A351" s="5">
        <v>350</v>
      </c>
      <c r="B351" s="5" t="s">
        <v>990</v>
      </c>
      <c r="C351" s="5" t="s">
        <v>154</v>
      </c>
      <c r="D351" s="5" t="s">
        <v>3089</v>
      </c>
      <c r="E351" s="5" t="s">
        <v>3090</v>
      </c>
      <c r="F351" s="5" t="s">
        <v>3091</v>
      </c>
      <c r="G351" s="5" t="s">
        <v>1111</v>
      </c>
      <c r="J351" s="5" t="s">
        <v>3035</v>
      </c>
    </row>
    <row r="352" spans="1:10" ht="11.25">
      <c r="A352" s="5">
        <v>351</v>
      </c>
      <c r="B352" s="5" t="s">
        <v>990</v>
      </c>
      <c r="C352" s="5" t="s">
        <v>154</v>
      </c>
      <c r="D352" s="5" t="s">
        <v>2166</v>
      </c>
      <c r="E352" s="5" t="s">
        <v>2167</v>
      </c>
      <c r="F352" s="5" t="s">
        <v>2168</v>
      </c>
      <c r="G352" s="5" t="s">
        <v>1040</v>
      </c>
      <c r="J352" s="5" t="s">
        <v>3035</v>
      </c>
    </row>
    <row r="353" spans="1:10" ht="11.25">
      <c r="A353" s="5">
        <v>352</v>
      </c>
      <c r="B353" s="5" t="s">
        <v>990</v>
      </c>
      <c r="C353" s="5" t="s">
        <v>154</v>
      </c>
      <c r="D353" s="5" t="s">
        <v>3092</v>
      </c>
      <c r="E353" s="5" t="s">
        <v>3093</v>
      </c>
      <c r="F353" s="5" t="s">
        <v>3094</v>
      </c>
      <c r="G353" s="5" t="s">
        <v>1048</v>
      </c>
      <c r="J353" s="5" t="s">
        <v>3035</v>
      </c>
    </row>
    <row r="354" spans="1:10" ht="11.25">
      <c r="A354" s="5">
        <v>353</v>
      </c>
      <c r="B354" s="5" t="s">
        <v>990</v>
      </c>
      <c r="C354" s="5" t="s">
        <v>154</v>
      </c>
      <c r="D354" s="5" t="s">
        <v>2169</v>
      </c>
      <c r="E354" s="5" t="s">
        <v>2170</v>
      </c>
      <c r="F354" s="5" t="s">
        <v>997</v>
      </c>
      <c r="G354" s="5" t="s">
        <v>1177</v>
      </c>
      <c r="J354" s="5" t="s">
        <v>3035</v>
      </c>
    </row>
    <row r="355" spans="1:10" ht="11.25">
      <c r="A355" s="5">
        <v>354</v>
      </c>
      <c r="B355" s="5" t="s">
        <v>990</v>
      </c>
      <c r="C355" s="5" t="s">
        <v>154</v>
      </c>
      <c r="D355" s="5" t="s">
        <v>2171</v>
      </c>
      <c r="E355" s="5" t="s">
        <v>2172</v>
      </c>
      <c r="F355" s="5" t="s">
        <v>1119</v>
      </c>
      <c r="G355" s="5" t="s">
        <v>2173</v>
      </c>
      <c r="H355" s="5" t="s">
        <v>1120</v>
      </c>
      <c r="J355" s="5" t="s">
        <v>3035</v>
      </c>
    </row>
    <row r="356" spans="1:10" ht="11.25">
      <c r="A356" s="5">
        <v>355</v>
      </c>
      <c r="B356" s="5" t="s">
        <v>990</v>
      </c>
      <c r="C356" s="5" t="s">
        <v>154</v>
      </c>
      <c r="D356" s="5" t="s">
        <v>2174</v>
      </c>
      <c r="E356" s="5" t="s">
        <v>2175</v>
      </c>
      <c r="F356" s="5" t="s">
        <v>2176</v>
      </c>
      <c r="G356" s="5" t="s">
        <v>1289</v>
      </c>
      <c r="J356" s="5" t="s">
        <v>3035</v>
      </c>
    </row>
    <row r="357" spans="1:10" ht="11.25">
      <c r="A357" s="5">
        <v>356</v>
      </c>
      <c r="B357" s="5" t="s">
        <v>990</v>
      </c>
      <c r="C357" s="5" t="s">
        <v>154</v>
      </c>
      <c r="D357" s="5" t="s">
        <v>2177</v>
      </c>
      <c r="E357" s="5" t="s">
        <v>2178</v>
      </c>
      <c r="F357" s="5" t="s">
        <v>2179</v>
      </c>
      <c r="G357" s="5" t="s">
        <v>1048</v>
      </c>
      <c r="J357" s="5" t="s">
        <v>3035</v>
      </c>
    </row>
    <row r="358" spans="1:10" ht="11.25">
      <c r="A358" s="5">
        <v>357</v>
      </c>
      <c r="B358" s="5" t="s">
        <v>990</v>
      </c>
      <c r="C358" s="5" t="s">
        <v>154</v>
      </c>
      <c r="D358" s="5" t="s">
        <v>2180</v>
      </c>
      <c r="E358" s="5" t="s">
        <v>2181</v>
      </c>
      <c r="F358" s="5" t="s">
        <v>2182</v>
      </c>
      <c r="G358" s="5" t="s">
        <v>1040</v>
      </c>
      <c r="J358" s="5" t="s">
        <v>3035</v>
      </c>
    </row>
    <row r="359" spans="1:10" ht="11.25">
      <c r="A359" s="5">
        <v>358</v>
      </c>
      <c r="B359" s="5" t="s">
        <v>990</v>
      </c>
      <c r="C359" s="5" t="s">
        <v>154</v>
      </c>
      <c r="D359" s="5" t="s">
        <v>2183</v>
      </c>
      <c r="E359" s="5" t="s">
        <v>2184</v>
      </c>
      <c r="F359" s="5" t="s">
        <v>2185</v>
      </c>
      <c r="G359" s="5" t="s">
        <v>1036</v>
      </c>
      <c r="J359" s="5" t="s">
        <v>3035</v>
      </c>
    </row>
    <row r="360" spans="1:10" ht="11.25">
      <c r="A360" s="5">
        <v>359</v>
      </c>
      <c r="B360" s="5" t="s">
        <v>990</v>
      </c>
      <c r="C360" s="5" t="s">
        <v>154</v>
      </c>
      <c r="D360" s="5" t="s">
        <v>2186</v>
      </c>
      <c r="E360" s="5" t="s">
        <v>2187</v>
      </c>
      <c r="F360" s="5" t="s">
        <v>2188</v>
      </c>
      <c r="G360" s="5" t="s">
        <v>1099</v>
      </c>
      <c r="J360" s="5" t="s">
        <v>3035</v>
      </c>
    </row>
    <row r="361" spans="1:10" ht="11.25">
      <c r="A361" s="5">
        <v>360</v>
      </c>
      <c r="B361" s="5" t="s">
        <v>990</v>
      </c>
      <c r="C361" s="5" t="s">
        <v>154</v>
      </c>
      <c r="D361" s="5" t="s">
        <v>2189</v>
      </c>
      <c r="E361" s="5" t="s">
        <v>2190</v>
      </c>
      <c r="F361" s="5" t="s">
        <v>2191</v>
      </c>
      <c r="G361" s="5" t="s">
        <v>1073</v>
      </c>
      <c r="J361" s="5" t="s">
        <v>3035</v>
      </c>
    </row>
    <row r="362" spans="1:10" ht="11.25">
      <c r="A362" s="5">
        <v>361</v>
      </c>
      <c r="B362" s="5" t="s">
        <v>990</v>
      </c>
      <c r="C362" s="5" t="s">
        <v>154</v>
      </c>
      <c r="D362" s="5" t="s">
        <v>2192</v>
      </c>
      <c r="E362" s="5" t="s">
        <v>2193</v>
      </c>
      <c r="F362" s="5" t="s">
        <v>2194</v>
      </c>
      <c r="G362" s="5" t="s">
        <v>1289</v>
      </c>
      <c r="J362" s="5" t="s">
        <v>3035</v>
      </c>
    </row>
    <row r="363" spans="1:10" ht="11.25">
      <c r="A363" s="5">
        <v>362</v>
      </c>
      <c r="B363" s="5" t="s">
        <v>990</v>
      </c>
      <c r="C363" s="5" t="s">
        <v>154</v>
      </c>
      <c r="D363" s="5" t="s">
        <v>2195</v>
      </c>
      <c r="E363" s="5" t="s">
        <v>2196</v>
      </c>
      <c r="F363" s="5" t="s">
        <v>2197</v>
      </c>
      <c r="G363" s="5" t="s">
        <v>1435</v>
      </c>
      <c r="H363" s="5" t="s">
        <v>2198</v>
      </c>
      <c r="J363" s="5" t="s">
        <v>3035</v>
      </c>
    </row>
    <row r="364" spans="1:10" ht="11.25">
      <c r="A364" s="5">
        <v>363</v>
      </c>
      <c r="B364" s="5" t="s">
        <v>990</v>
      </c>
      <c r="C364" s="5" t="s">
        <v>154</v>
      </c>
      <c r="D364" s="5" t="s">
        <v>2199</v>
      </c>
      <c r="E364" s="5" t="s">
        <v>2200</v>
      </c>
      <c r="F364" s="5" t="s">
        <v>2201</v>
      </c>
      <c r="G364" s="5" t="s">
        <v>1195</v>
      </c>
      <c r="J364" s="5" t="s">
        <v>3035</v>
      </c>
    </row>
    <row r="365" spans="1:10" ht="11.25">
      <c r="A365" s="5">
        <v>364</v>
      </c>
      <c r="B365" s="5" t="s">
        <v>990</v>
      </c>
      <c r="C365" s="5" t="s">
        <v>154</v>
      </c>
      <c r="D365" s="5" t="s">
        <v>2202</v>
      </c>
      <c r="E365" s="5" t="s">
        <v>2203</v>
      </c>
      <c r="F365" s="5" t="s">
        <v>2204</v>
      </c>
      <c r="G365" s="5" t="s">
        <v>1073</v>
      </c>
      <c r="J365" s="5" t="s">
        <v>3035</v>
      </c>
    </row>
    <row r="366" spans="1:10" ht="11.25">
      <c r="A366" s="5">
        <v>365</v>
      </c>
      <c r="B366" s="5" t="s">
        <v>990</v>
      </c>
      <c r="C366" s="5" t="s">
        <v>154</v>
      </c>
      <c r="D366" s="5" t="s">
        <v>2205</v>
      </c>
      <c r="E366" s="5" t="s">
        <v>2206</v>
      </c>
      <c r="F366" s="5" t="s">
        <v>2207</v>
      </c>
      <c r="G366" s="5" t="s">
        <v>1605</v>
      </c>
      <c r="H366" s="5" t="s">
        <v>1819</v>
      </c>
      <c r="J366" s="5" t="s">
        <v>3035</v>
      </c>
    </row>
    <row r="367" spans="1:10" ht="11.25">
      <c r="A367" s="5">
        <v>366</v>
      </c>
      <c r="B367" s="5" t="s">
        <v>990</v>
      </c>
      <c r="C367" s="5" t="s">
        <v>154</v>
      </c>
      <c r="D367" s="5" t="s">
        <v>2208</v>
      </c>
      <c r="E367" s="5" t="s">
        <v>2209</v>
      </c>
      <c r="F367" s="5" t="s">
        <v>2210</v>
      </c>
      <c r="G367" s="5" t="s">
        <v>1029</v>
      </c>
      <c r="H367" s="5" t="s">
        <v>2211</v>
      </c>
      <c r="J367" s="5" t="s">
        <v>3035</v>
      </c>
    </row>
    <row r="368" spans="1:10" ht="11.25">
      <c r="A368" s="5">
        <v>367</v>
      </c>
      <c r="B368" s="5" t="s">
        <v>990</v>
      </c>
      <c r="C368" s="5" t="s">
        <v>154</v>
      </c>
      <c r="D368" s="5" t="s">
        <v>2212</v>
      </c>
      <c r="E368" s="5" t="s">
        <v>2213</v>
      </c>
      <c r="F368" s="5" t="s">
        <v>2214</v>
      </c>
      <c r="G368" s="5" t="s">
        <v>1040</v>
      </c>
      <c r="H368" s="5" t="s">
        <v>2215</v>
      </c>
      <c r="J368" s="5" t="s">
        <v>3035</v>
      </c>
    </row>
    <row r="369" spans="1:10" ht="11.25">
      <c r="A369" s="5">
        <v>368</v>
      </c>
      <c r="B369" s="5" t="s">
        <v>990</v>
      </c>
      <c r="C369" s="5" t="s">
        <v>154</v>
      </c>
      <c r="D369" s="5" t="s">
        <v>2216</v>
      </c>
      <c r="E369" s="5" t="s">
        <v>2217</v>
      </c>
      <c r="F369" s="5" t="s">
        <v>2218</v>
      </c>
      <c r="G369" s="5" t="s">
        <v>1040</v>
      </c>
      <c r="J369" s="5" t="s">
        <v>3035</v>
      </c>
    </row>
    <row r="370" spans="1:10" ht="11.25">
      <c r="A370" s="5">
        <v>369</v>
      </c>
      <c r="B370" s="5" t="s">
        <v>990</v>
      </c>
      <c r="C370" s="5" t="s">
        <v>154</v>
      </c>
      <c r="D370" s="5" t="s">
        <v>2219</v>
      </c>
      <c r="E370" s="5" t="s">
        <v>2220</v>
      </c>
      <c r="F370" s="5" t="s">
        <v>2221</v>
      </c>
      <c r="G370" s="5" t="s">
        <v>1073</v>
      </c>
      <c r="J370" s="5" t="s">
        <v>3035</v>
      </c>
    </row>
    <row r="371" spans="1:10" ht="11.25">
      <c r="A371" s="5">
        <v>370</v>
      </c>
      <c r="B371" s="5" t="s">
        <v>990</v>
      </c>
      <c r="C371" s="5" t="s">
        <v>154</v>
      </c>
      <c r="D371" s="5" t="s">
        <v>2222</v>
      </c>
      <c r="E371" s="5" t="s">
        <v>2223</v>
      </c>
      <c r="F371" s="5" t="s">
        <v>2224</v>
      </c>
      <c r="G371" s="5" t="s">
        <v>1435</v>
      </c>
      <c r="H371" s="5" t="s">
        <v>2225</v>
      </c>
      <c r="J371" s="5" t="s">
        <v>3035</v>
      </c>
    </row>
    <row r="372" spans="1:10" ht="11.25">
      <c r="A372" s="5">
        <v>371</v>
      </c>
      <c r="B372" s="5" t="s">
        <v>990</v>
      </c>
      <c r="C372" s="5" t="s">
        <v>154</v>
      </c>
      <c r="D372" s="5" t="s">
        <v>2226</v>
      </c>
      <c r="E372" s="5" t="s">
        <v>2227</v>
      </c>
      <c r="F372" s="5" t="s">
        <v>2228</v>
      </c>
      <c r="G372" s="5" t="s">
        <v>1073</v>
      </c>
      <c r="H372" s="5" t="s">
        <v>2229</v>
      </c>
      <c r="J372" s="5" t="s">
        <v>3035</v>
      </c>
    </row>
    <row r="373" spans="1:10" ht="11.25">
      <c r="A373" s="5">
        <v>372</v>
      </c>
      <c r="B373" s="5" t="s">
        <v>990</v>
      </c>
      <c r="C373" s="5" t="s">
        <v>154</v>
      </c>
      <c r="D373" s="5" t="s">
        <v>2230</v>
      </c>
      <c r="E373" s="5" t="s">
        <v>2231</v>
      </c>
      <c r="F373" s="5" t="s">
        <v>2232</v>
      </c>
      <c r="G373" s="5" t="s">
        <v>1111</v>
      </c>
      <c r="J373" s="5" t="s">
        <v>3035</v>
      </c>
    </row>
    <row r="374" spans="1:10" ht="11.25">
      <c r="A374" s="5">
        <v>373</v>
      </c>
      <c r="B374" s="5" t="s">
        <v>990</v>
      </c>
      <c r="C374" s="5" t="s">
        <v>154</v>
      </c>
      <c r="D374" s="5" t="s">
        <v>2233</v>
      </c>
      <c r="E374" s="5" t="s">
        <v>2234</v>
      </c>
      <c r="F374" s="5" t="s">
        <v>2235</v>
      </c>
      <c r="G374" s="5" t="s">
        <v>1482</v>
      </c>
      <c r="H374" s="5" t="s">
        <v>2236</v>
      </c>
      <c r="J374" s="5" t="s">
        <v>3035</v>
      </c>
    </row>
    <row r="375" spans="1:10" ht="11.25">
      <c r="A375" s="5">
        <v>374</v>
      </c>
      <c r="B375" s="5" t="s">
        <v>990</v>
      </c>
      <c r="C375" s="5" t="s">
        <v>154</v>
      </c>
      <c r="D375" s="5" t="s">
        <v>2237</v>
      </c>
      <c r="E375" s="5" t="s">
        <v>2238</v>
      </c>
      <c r="F375" s="5" t="s">
        <v>2239</v>
      </c>
      <c r="G375" s="5" t="s">
        <v>1392</v>
      </c>
      <c r="H375" s="5" t="s">
        <v>2240</v>
      </c>
      <c r="J375" s="5" t="s">
        <v>3035</v>
      </c>
    </row>
    <row r="376" spans="1:10" ht="11.25">
      <c r="A376" s="5">
        <v>375</v>
      </c>
      <c r="B376" s="5" t="s">
        <v>990</v>
      </c>
      <c r="C376" s="5" t="s">
        <v>154</v>
      </c>
      <c r="D376" s="5" t="s">
        <v>2241</v>
      </c>
      <c r="E376" s="5" t="s">
        <v>2242</v>
      </c>
      <c r="F376" s="5" t="s">
        <v>2243</v>
      </c>
      <c r="G376" s="5" t="s">
        <v>1195</v>
      </c>
      <c r="J376" s="5" t="s">
        <v>3035</v>
      </c>
    </row>
    <row r="377" spans="1:10" ht="11.25">
      <c r="A377" s="5">
        <v>376</v>
      </c>
      <c r="B377" s="5" t="s">
        <v>990</v>
      </c>
      <c r="C377" s="5" t="s">
        <v>154</v>
      </c>
      <c r="D377" s="5" t="s">
        <v>2244</v>
      </c>
      <c r="E377" s="5" t="s">
        <v>2245</v>
      </c>
      <c r="F377" s="5" t="s">
        <v>2246</v>
      </c>
      <c r="G377" s="5" t="s">
        <v>1040</v>
      </c>
      <c r="J377" s="5" t="s">
        <v>3035</v>
      </c>
    </row>
    <row r="378" spans="1:10" ht="11.25">
      <c r="A378" s="5">
        <v>377</v>
      </c>
      <c r="B378" s="5" t="s">
        <v>990</v>
      </c>
      <c r="C378" s="5" t="s">
        <v>154</v>
      </c>
      <c r="D378" s="5" t="s">
        <v>2247</v>
      </c>
      <c r="E378" s="5" t="s">
        <v>2248</v>
      </c>
      <c r="F378" s="5" t="s">
        <v>2249</v>
      </c>
      <c r="G378" s="5" t="s">
        <v>1073</v>
      </c>
      <c r="J378" s="5" t="s">
        <v>3035</v>
      </c>
    </row>
    <row r="379" spans="1:10" ht="11.25">
      <c r="A379" s="5">
        <v>378</v>
      </c>
      <c r="B379" s="5" t="s">
        <v>990</v>
      </c>
      <c r="C379" s="5" t="s">
        <v>154</v>
      </c>
      <c r="D379" s="5" t="s">
        <v>2250</v>
      </c>
      <c r="E379" s="5" t="s">
        <v>2251</v>
      </c>
      <c r="F379" s="5" t="s">
        <v>2252</v>
      </c>
      <c r="G379" s="5" t="s">
        <v>1084</v>
      </c>
      <c r="J379" s="5" t="s">
        <v>3035</v>
      </c>
    </row>
    <row r="380" spans="1:10" ht="11.25">
      <c r="A380" s="5">
        <v>379</v>
      </c>
      <c r="B380" s="5" t="s">
        <v>990</v>
      </c>
      <c r="C380" s="5" t="s">
        <v>154</v>
      </c>
      <c r="D380" s="5" t="s">
        <v>2253</v>
      </c>
      <c r="E380" s="5" t="s">
        <v>2254</v>
      </c>
      <c r="F380" s="5" t="s">
        <v>2255</v>
      </c>
      <c r="G380" s="5" t="s">
        <v>1489</v>
      </c>
      <c r="J380" s="5" t="s">
        <v>3035</v>
      </c>
    </row>
    <row r="381" spans="1:10" ht="11.25">
      <c r="A381" s="5">
        <v>380</v>
      </c>
      <c r="B381" s="5" t="s">
        <v>990</v>
      </c>
      <c r="C381" s="5" t="s">
        <v>154</v>
      </c>
      <c r="D381" s="5" t="s">
        <v>2256</v>
      </c>
      <c r="E381" s="5" t="s">
        <v>2257</v>
      </c>
      <c r="F381" s="5" t="s">
        <v>2258</v>
      </c>
      <c r="G381" s="5" t="s">
        <v>1099</v>
      </c>
      <c r="J381" s="5" t="s">
        <v>3035</v>
      </c>
    </row>
    <row r="382" spans="1:10" ht="11.25">
      <c r="A382" s="5">
        <v>381</v>
      </c>
      <c r="B382" s="5" t="s">
        <v>990</v>
      </c>
      <c r="C382" s="5" t="s">
        <v>154</v>
      </c>
      <c r="D382" s="5" t="s">
        <v>2259</v>
      </c>
      <c r="E382" s="5" t="s">
        <v>2260</v>
      </c>
      <c r="F382" s="5" t="s">
        <v>2261</v>
      </c>
      <c r="G382" s="5" t="s">
        <v>2262</v>
      </c>
      <c r="J382" s="5" t="s">
        <v>3035</v>
      </c>
    </row>
    <row r="383" spans="1:10" ht="11.25">
      <c r="A383" s="5">
        <v>382</v>
      </c>
      <c r="B383" s="5" t="s">
        <v>990</v>
      </c>
      <c r="C383" s="5" t="s">
        <v>154</v>
      </c>
      <c r="D383" s="5" t="s">
        <v>2263</v>
      </c>
      <c r="E383" s="5" t="s">
        <v>2264</v>
      </c>
      <c r="F383" s="5" t="s">
        <v>2261</v>
      </c>
      <c r="G383" s="5" t="s">
        <v>1073</v>
      </c>
      <c r="J383" s="5" t="s">
        <v>3035</v>
      </c>
    </row>
    <row r="384" spans="1:10" ht="11.25">
      <c r="A384" s="5">
        <v>383</v>
      </c>
      <c r="B384" s="5" t="s">
        <v>990</v>
      </c>
      <c r="C384" s="5" t="s">
        <v>154</v>
      </c>
      <c r="D384" s="5" t="s">
        <v>2265</v>
      </c>
      <c r="E384" s="5" t="s">
        <v>2266</v>
      </c>
      <c r="F384" s="5" t="s">
        <v>2261</v>
      </c>
      <c r="G384" s="5" t="s">
        <v>2267</v>
      </c>
      <c r="J384" s="5" t="s">
        <v>3035</v>
      </c>
    </row>
    <row r="385" spans="1:10" ht="11.25">
      <c r="A385" s="5">
        <v>384</v>
      </c>
      <c r="B385" s="5" t="s">
        <v>990</v>
      </c>
      <c r="C385" s="5" t="s">
        <v>154</v>
      </c>
      <c r="D385" s="5" t="s">
        <v>2268</v>
      </c>
      <c r="E385" s="5" t="s">
        <v>2269</v>
      </c>
      <c r="F385" s="5" t="s">
        <v>2261</v>
      </c>
      <c r="G385" s="5" t="s">
        <v>2270</v>
      </c>
      <c r="J385" s="5" t="s">
        <v>3035</v>
      </c>
    </row>
    <row r="386" spans="1:10" ht="11.25">
      <c r="A386" s="5">
        <v>385</v>
      </c>
      <c r="B386" s="5" t="s">
        <v>990</v>
      </c>
      <c r="C386" s="5" t="s">
        <v>154</v>
      </c>
      <c r="D386" s="5" t="s">
        <v>2271</v>
      </c>
      <c r="E386" s="5" t="s">
        <v>2272</v>
      </c>
      <c r="F386" s="5" t="s">
        <v>2261</v>
      </c>
      <c r="G386" s="5" t="s">
        <v>2273</v>
      </c>
      <c r="J386" s="5" t="s">
        <v>3035</v>
      </c>
    </row>
    <row r="387" spans="1:10" ht="11.25">
      <c r="A387" s="5">
        <v>386</v>
      </c>
      <c r="B387" s="5" t="s">
        <v>990</v>
      </c>
      <c r="C387" s="5" t="s">
        <v>154</v>
      </c>
      <c r="D387" s="5" t="s">
        <v>2274</v>
      </c>
      <c r="E387" s="5" t="s">
        <v>2275</v>
      </c>
      <c r="F387" s="5" t="s">
        <v>2261</v>
      </c>
      <c r="G387" s="5" t="s">
        <v>2276</v>
      </c>
      <c r="J387" s="5" t="s">
        <v>3035</v>
      </c>
    </row>
    <row r="388" spans="1:10" ht="11.25">
      <c r="A388" s="5">
        <v>387</v>
      </c>
      <c r="B388" s="5" t="s">
        <v>990</v>
      </c>
      <c r="C388" s="5" t="s">
        <v>154</v>
      </c>
      <c r="D388" s="5" t="s">
        <v>2277</v>
      </c>
      <c r="E388" s="5" t="s">
        <v>2278</v>
      </c>
      <c r="F388" s="5" t="s">
        <v>2261</v>
      </c>
      <c r="G388" s="5" t="s">
        <v>2279</v>
      </c>
      <c r="J388" s="5" t="s">
        <v>3035</v>
      </c>
    </row>
    <row r="389" spans="1:10" ht="11.25">
      <c r="A389" s="5">
        <v>388</v>
      </c>
      <c r="B389" s="5" t="s">
        <v>990</v>
      </c>
      <c r="C389" s="5" t="s">
        <v>154</v>
      </c>
      <c r="D389" s="5" t="s">
        <v>2280</v>
      </c>
      <c r="E389" s="5" t="s">
        <v>2281</v>
      </c>
      <c r="F389" s="5" t="s">
        <v>2261</v>
      </c>
      <c r="G389" s="5" t="s">
        <v>2282</v>
      </c>
      <c r="J389" s="5" t="s">
        <v>3035</v>
      </c>
    </row>
    <row r="390" spans="1:10" ht="11.25">
      <c r="A390" s="5">
        <v>389</v>
      </c>
      <c r="B390" s="5" t="s">
        <v>990</v>
      </c>
      <c r="C390" s="5" t="s">
        <v>154</v>
      </c>
      <c r="D390" s="5" t="s">
        <v>2283</v>
      </c>
      <c r="E390" s="5" t="s">
        <v>2284</v>
      </c>
      <c r="F390" s="5" t="s">
        <v>2261</v>
      </c>
      <c r="G390" s="5" t="s">
        <v>2285</v>
      </c>
      <c r="J390" s="5" t="s">
        <v>3035</v>
      </c>
    </row>
    <row r="391" spans="1:10" ht="11.25">
      <c r="A391" s="5">
        <v>390</v>
      </c>
      <c r="B391" s="5" t="s">
        <v>990</v>
      </c>
      <c r="C391" s="5" t="s">
        <v>154</v>
      </c>
      <c r="D391" s="5" t="s">
        <v>2286</v>
      </c>
      <c r="E391" s="5" t="s">
        <v>2287</v>
      </c>
      <c r="F391" s="5" t="s">
        <v>2261</v>
      </c>
      <c r="G391" s="5" t="s">
        <v>2288</v>
      </c>
      <c r="J391" s="5" t="s">
        <v>3035</v>
      </c>
    </row>
    <row r="392" spans="1:10" ht="11.25">
      <c r="A392" s="5">
        <v>391</v>
      </c>
      <c r="B392" s="5" t="s">
        <v>990</v>
      </c>
      <c r="C392" s="5" t="s">
        <v>154</v>
      </c>
      <c r="D392" s="5" t="s">
        <v>2289</v>
      </c>
      <c r="E392" s="5" t="s">
        <v>2290</v>
      </c>
      <c r="F392" s="5" t="s">
        <v>2291</v>
      </c>
      <c r="G392" s="5" t="s">
        <v>1373</v>
      </c>
      <c r="H392" s="5" t="s">
        <v>2292</v>
      </c>
      <c r="J392" s="5" t="s">
        <v>3035</v>
      </c>
    </row>
    <row r="393" spans="1:10" ht="11.25">
      <c r="A393" s="5">
        <v>392</v>
      </c>
      <c r="B393" s="5" t="s">
        <v>990</v>
      </c>
      <c r="C393" s="5" t="s">
        <v>154</v>
      </c>
      <c r="D393" s="5" t="s">
        <v>2293</v>
      </c>
      <c r="E393" s="5" t="s">
        <v>2294</v>
      </c>
      <c r="F393" s="5" t="s">
        <v>2291</v>
      </c>
      <c r="G393" s="5" t="s">
        <v>2295</v>
      </c>
      <c r="H393" s="5" t="s">
        <v>2292</v>
      </c>
      <c r="J393" s="5" t="s">
        <v>3035</v>
      </c>
    </row>
    <row r="394" spans="1:10" ht="11.25">
      <c r="A394" s="5">
        <v>393</v>
      </c>
      <c r="B394" s="5" t="s">
        <v>990</v>
      </c>
      <c r="C394" s="5" t="s">
        <v>154</v>
      </c>
      <c r="D394" s="5" t="s">
        <v>2296</v>
      </c>
      <c r="E394" s="5" t="s">
        <v>2297</v>
      </c>
      <c r="F394" s="5" t="s">
        <v>2298</v>
      </c>
      <c r="G394" s="5" t="s">
        <v>1670</v>
      </c>
      <c r="J394" s="5" t="s">
        <v>3035</v>
      </c>
    </row>
    <row r="395" spans="1:10" ht="11.25">
      <c r="A395" s="5">
        <v>394</v>
      </c>
      <c r="B395" s="5" t="s">
        <v>990</v>
      </c>
      <c r="C395" s="5" t="s">
        <v>154</v>
      </c>
      <c r="D395" s="5" t="s">
        <v>2299</v>
      </c>
      <c r="E395" s="5" t="s">
        <v>2300</v>
      </c>
      <c r="F395" s="5" t="s">
        <v>2301</v>
      </c>
      <c r="G395" s="5" t="s">
        <v>1264</v>
      </c>
      <c r="J395" s="5" t="s">
        <v>3035</v>
      </c>
    </row>
    <row r="396" spans="1:10" ht="11.25">
      <c r="A396" s="5">
        <v>395</v>
      </c>
      <c r="B396" s="5" t="s">
        <v>990</v>
      </c>
      <c r="C396" s="5" t="s">
        <v>154</v>
      </c>
      <c r="D396" s="5" t="s">
        <v>2302</v>
      </c>
      <c r="E396" s="5" t="s">
        <v>2303</v>
      </c>
      <c r="F396" s="5" t="s">
        <v>2304</v>
      </c>
      <c r="G396" s="5" t="s">
        <v>1069</v>
      </c>
      <c r="H396" s="5" t="s">
        <v>2305</v>
      </c>
      <c r="J396" s="5" t="s">
        <v>3035</v>
      </c>
    </row>
    <row r="397" spans="1:10" ht="11.25">
      <c r="A397" s="5">
        <v>396</v>
      </c>
      <c r="B397" s="5" t="s">
        <v>990</v>
      </c>
      <c r="C397" s="5" t="s">
        <v>154</v>
      </c>
      <c r="D397" s="5" t="s">
        <v>2306</v>
      </c>
      <c r="E397" s="5" t="s">
        <v>2307</v>
      </c>
      <c r="F397" s="5" t="s">
        <v>2308</v>
      </c>
      <c r="G397" s="5" t="s">
        <v>1195</v>
      </c>
      <c r="J397" s="5" t="s">
        <v>3035</v>
      </c>
    </row>
    <row r="398" spans="1:10" ht="11.25">
      <c r="A398" s="5">
        <v>397</v>
      </c>
      <c r="B398" s="5" t="s">
        <v>990</v>
      </c>
      <c r="C398" s="5" t="s">
        <v>154</v>
      </c>
      <c r="D398" s="5" t="s">
        <v>2309</v>
      </c>
      <c r="E398" s="5" t="s">
        <v>2310</v>
      </c>
      <c r="F398" s="5" t="s">
        <v>2311</v>
      </c>
      <c r="G398" s="5" t="s">
        <v>2312</v>
      </c>
      <c r="J398" s="5" t="s">
        <v>3035</v>
      </c>
    </row>
    <row r="399" spans="1:10" ht="11.25">
      <c r="A399" s="5">
        <v>398</v>
      </c>
      <c r="B399" s="5" t="s">
        <v>990</v>
      </c>
      <c r="C399" s="5" t="s">
        <v>154</v>
      </c>
      <c r="D399" s="5" t="s">
        <v>2313</v>
      </c>
      <c r="E399" s="5" t="s">
        <v>2314</v>
      </c>
      <c r="F399" s="5" t="s">
        <v>2315</v>
      </c>
      <c r="G399" s="5" t="s">
        <v>1767</v>
      </c>
      <c r="J399" s="5" t="s">
        <v>3035</v>
      </c>
    </row>
    <row r="400" spans="1:10" ht="11.25">
      <c r="A400" s="5">
        <v>399</v>
      </c>
      <c r="B400" s="5" t="s">
        <v>990</v>
      </c>
      <c r="C400" s="5" t="s">
        <v>154</v>
      </c>
      <c r="D400" s="5" t="s">
        <v>2316</v>
      </c>
      <c r="E400" s="5" t="s">
        <v>2317</v>
      </c>
      <c r="F400" s="5" t="s">
        <v>2318</v>
      </c>
      <c r="G400" s="5" t="s">
        <v>1601</v>
      </c>
      <c r="J400" s="5" t="s">
        <v>3035</v>
      </c>
    </row>
    <row r="401" spans="1:10" ht="11.25">
      <c r="A401" s="5">
        <v>400</v>
      </c>
      <c r="B401" s="5" t="s">
        <v>990</v>
      </c>
      <c r="C401" s="5" t="s">
        <v>154</v>
      </c>
      <c r="D401" s="5" t="s">
        <v>2319</v>
      </c>
      <c r="E401" s="5" t="s">
        <v>2320</v>
      </c>
      <c r="F401" s="5" t="s">
        <v>2321</v>
      </c>
      <c r="G401" s="5" t="s">
        <v>1099</v>
      </c>
      <c r="H401" s="5" t="s">
        <v>2322</v>
      </c>
      <c r="J401" s="5" t="s">
        <v>3035</v>
      </c>
    </row>
    <row r="402" spans="1:10" ht="11.25">
      <c r="A402" s="5">
        <v>401</v>
      </c>
      <c r="B402" s="5" t="s">
        <v>990</v>
      </c>
      <c r="C402" s="5" t="s">
        <v>154</v>
      </c>
      <c r="D402" s="5" t="s">
        <v>2323</v>
      </c>
      <c r="E402" s="5" t="s">
        <v>2324</v>
      </c>
      <c r="F402" s="5" t="s">
        <v>2325</v>
      </c>
      <c r="G402" s="5" t="s">
        <v>1029</v>
      </c>
      <c r="J402" s="5" t="s">
        <v>3035</v>
      </c>
    </row>
    <row r="403" spans="1:10" ht="11.25">
      <c r="A403" s="5">
        <v>402</v>
      </c>
      <c r="B403" s="5" t="s">
        <v>990</v>
      </c>
      <c r="C403" s="5" t="s">
        <v>154</v>
      </c>
      <c r="D403" s="5" t="s">
        <v>2326</v>
      </c>
      <c r="E403" s="5" t="s">
        <v>2327</v>
      </c>
      <c r="F403" s="5" t="s">
        <v>2328</v>
      </c>
      <c r="G403" s="5" t="s">
        <v>2329</v>
      </c>
      <c r="J403" s="5" t="s">
        <v>3035</v>
      </c>
    </row>
    <row r="404" spans="1:10" ht="11.25">
      <c r="A404" s="5">
        <v>403</v>
      </c>
      <c r="B404" s="5" t="s">
        <v>990</v>
      </c>
      <c r="C404" s="5" t="s">
        <v>154</v>
      </c>
      <c r="D404" s="5" t="s">
        <v>2330</v>
      </c>
      <c r="E404" s="5" t="s">
        <v>2331</v>
      </c>
      <c r="F404" s="5" t="s">
        <v>2332</v>
      </c>
      <c r="G404" s="5" t="s">
        <v>1029</v>
      </c>
      <c r="J404" s="5" t="s">
        <v>3035</v>
      </c>
    </row>
    <row r="405" spans="1:10" ht="11.25">
      <c r="A405" s="5">
        <v>404</v>
      </c>
      <c r="B405" s="5" t="s">
        <v>990</v>
      </c>
      <c r="C405" s="5" t="s">
        <v>154</v>
      </c>
      <c r="D405" s="5" t="s">
        <v>2333</v>
      </c>
      <c r="E405" s="5" t="s">
        <v>2334</v>
      </c>
      <c r="F405" s="5" t="s">
        <v>2335</v>
      </c>
      <c r="G405" s="5" t="s">
        <v>1036</v>
      </c>
      <c r="H405" s="5" t="s">
        <v>1436</v>
      </c>
      <c r="J405" s="5" t="s">
        <v>3035</v>
      </c>
    </row>
    <row r="406" spans="1:10" ht="11.25">
      <c r="A406" s="5">
        <v>405</v>
      </c>
      <c r="B406" s="5" t="s">
        <v>990</v>
      </c>
      <c r="C406" s="5" t="s">
        <v>154</v>
      </c>
      <c r="D406" s="5" t="s">
        <v>2336</v>
      </c>
      <c r="E406" s="5" t="s">
        <v>2337</v>
      </c>
      <c r="F406" s="5" t="s">
        <v>2338</v>
      </c>
      <c r="G406" s="5" t="s">
        <v>1069</v>
      </c>
      <c r="J406" s="5" t="s">
        <v>3035</v>
      </c>
    </row>
    <row r="407" spans="1:10" ht="11.25">
      <c r="A407" s="5">
        <v>406</v>
      </c>
      <c r="B407" s="5" t="s">
        <v>990</v>
      </c>
      <c r="C407" s="5" t="s">
        <v>154</v>
      </c>
      <c r="D407" s="5" t="s">
        <v>2339</v>
      </c>
      <c r="E407" s="5" t="s">
        <v>2340</v>
      </c>
      <c r="F407" s="5" t="s">
        <v>2341</v>
      </c>
      <c r="G407" s="5" t="s">
        <v>1073</v>
      </c>
      <c r="H407" s="5" t="s">
        <v>1778</v>
      </c>
      <c r="J407" s="5" t="s">
        <v>3035</v>
      </c>
    </row>
    <row r="408" spans="1:10" ht="11.25">
      <c r="A408" s="5">
        <v>407</v>
      </c>
      <c r="B408" s="5" t="s">
        <v>990</v>
      </c>
      <c r="C408" s="5" t="s">
        <v>154</v>
      </c>
      <c r="D408" s="5" t="s">
        <v>2342</v>
      </c>
      <c r="E408" s="5" t="s">
        <v>2343</v>
      </c>
      <c r="F408" s="5" t="s">
        <v>2344</v>
      </c>
      <c r="G408" s="5" t="s">
        <v>1036</v>
      </c>
      <c r="H408" s="5" t="s">
        <v>2345</v>
      </c>
      <c r="J408" s="5" t="s">
        <v>3035</v>
      </c>
    </row>
    <row r="409" spans="1:10" ht="11.25">
      <c r="A409" s="5">
        <v>408</v>
      </c>
      <c r="B409" s="5" t="s">
        <v>990</v>
      </c>
      <c r="C409" s="5" t="s">
        <v>154</v>
      </c>
      <c r="D409" s="5" t="s">
        <v>2346</v>
      </c>
      <c r="E409" s="5" t="s">
        <v>2347</v>
      </c>
      <c r="F409" s="5" t="s">
        <v>2348</v>
      </c>
      <c r="G409" s="5" t="s">
        <v>1489</v>
      </c>
      <c r="J409" s="5" t="s">
        <v>3035</v>
      </c>
    </row>
    <row r="410" spans="1:10" ht="11.25">
      <c r="A410" s="5">
        <v>409</v>
      </c>
      <c r="B410" s="5" t="s">
        <v>990</v>
      </c>
      <c r="C410" s="5" t="s">
        <v>154</v>
      </c>
      <c r="D410" s="5" t="s">
        <v>2349</v>
      </c>
      <c r="E410" s="5" t="s">
        <v>2350</v>
      </c>
      <c r="F410" s="5" t="s">
        <v>2351</v>
      </c>
      <c r="G410" s="5" t="s">
        <v>1264</v>
      </c>
      <c r="H410" s="5" t="s">
        <v>1684</v>
      </c>
      <c r="J410" s="5" t="s">
        <v>3035</v>
      </c>
    </row>
    <row r="411" spans="1:10" ht="11.25">
      <c r="A411" s="5">
        <v>410</v>
      </c>
      <c r="B411" s="5" t="s">
        <v>990</v>
      </c>
      <c r="C411" s="5" t="s">
        <v>154</v>
      </c>
      <c r="D411" s="5" t="s">
        <v>2352</v>
      </c>
      <c r="E411" s="5" t="s">
        <v>2353</v>
      </c>
      <c r="F411" s="5" t="s">
        <v>2354</v>
      </c>
      <c r="G411" s="5" t="s">
        <v>1036</v>
      </c>
      <c r="J411" s="5" t="s">
        <v>3035</v>
      </c>
    </row>
    <row r="412" spans="1:10" ht="11.25">
      <c r="A412" s="5">
        <v>411</v>
      </c>
      <c r="B412" s="5" t="s">
        <v>990</v>
      </c>
      <c r="C412" s="5" t="s">
        <v>154</v>
      </c>
      <c r="D412" s="5" t="s">
        <v>2355</v>
      </c>
      <c r="E412" s="5" t="s">
        <v>2356</v>
      </c>
      <c r="F412" s="5" t="s">
        <v>2357</v>
      </c>
      <c r="G412" s="5" t="s">
        <v>2358</v>
      </c>
      <c r="J412" s="5" t="s">
        <v>3035</v>
      </c>
    </row>
    <row r="413" spans="1:10" ht="11.25">
      <c r="A413" s="5">
        <v>412</v>
      </c>
      <c r="B413" s="5" t="s">
        <v>990</v>
      </c>
      <c r="C413" s="5" t="s">
        <v>154</v>
      </c>
      <c r="D413" s="5" t="s">
        <v>2359</v>
      </c>
      <c r="E413" s="5" t="s">
        <v>2360</v>
      </c>
      <c r="F413" s="5" t="s">
        <v>2361</v>
      </c>
      <c r="G413" s="5" t="s">
        <v>1264</v>
      </c>
      <c r="H413" s="5" t="s">
        <v>2362</v>
      </c>
      <c r="J413" s="5" t="s">
        <v>3035</v>
      </c>
    </row>
    <row r="414" spans="1:10" ht="11.25">
      <c r="A414" s="5">
        <v>413</v>
      </c>
      <c r="B414" s="5" t="s">
        <v>990</v>
      </c>
      <c r="C414" s="5" t="s">
        <v>154</v>
      </c>
      <c r="D414" s="5" t="s">
        <v>2363</v>
      </c>
      <c r="E414" s="5" t="s">
        <v>2364</v>
      </c>
      <c r="F414" s="5" t="s">
        <v>2365</v>
      </c>
      <c r="G414" s="5" t="s">
        <v>2366</v>
      </c>
      <c r="J414" s="5" t="s">
        <v>3035</v>
      </c>
    </row>
    <row r="415" spans="1:10" ht="11.25">
      <c r="A415" s="5">
        <v>414</v>
      </c>
      <c r="B415" s="5" t="s">
        <v>990</v>
      </c>
      <c r="C415" s="5" t="s">
        <v>154</v>
      </c>
      <c r="D415" s="5" t="s">
        <v>2367</v>
      </c>
      <c r="E415" s="5" t="s">
        <v>2368</v>
      </c>
      <c r="F415" s="5" t="s">
        <v>2369</v>
      </c>
      <c r="G415" s="5" t="s">
        <v>1099</v>
      </c>
      <c r="J415" s="5" t="s">
        <v>3035</v>
      </c>
    </row>
    <row r="416" spans="1:10" ht="11.25">
      <c r="A416" s="5">
        <v>415</v>
      </c>
      <c r="B416" s="5" t="s">
        <v>990</v>
      </c>
      <c r="C416" s="5" t="s">
        <v>154</v>
      </c>
      <c r="D416" s="5" t="s">
        <v>2370</v>
      </c>
      <c r="E416" s="5" t="s">
        <v>2371</v>
      </c>
      <c r="F416" s="5" t="s">
        <v>2372</v>
      </c>
      <c r="G416" s="5" t="s">
        <v>1036</v>
      </c>
      <c r="J416" s="5" t="s">
        <v>3035</v>
      </c>
    </row>
    <row r="417" spans="1:10" ht="11.25">
      <c r="A417" s="5">
        <v>416</v>
      </c>
      <c r="B417" s="5" t="s">
        <v>990</v>
      </c>
      <c r="C417" s="5" t="s">
        <v>154</v>
      </c>
      <c r="D417" s="5" t="s">
        <v>2373</v>
      </c>
      <c r="E417" s="5" t="s">
        <v>2374</v>
      </c>
      <c r="F417" s="5" t="s">
        <v>2375</v>
      </c>
      <c r="G417" s="5" t="s">
        <v>1052</v>
      </c>
      <c r="J417" s="5" t="s">
        <v>3035</v>
      </c>
    </row>
    <row r="418" spans="1:10" ht="11.25">
      <c r="A418" s="5">
        <v>417</v>
      </c>
      <c r="B418" s="5" t="s">
        <v>990</v>
      </c>
      <c r="C418" s="5" t="s">
        <v>154</v>
      </c>
      <c r="D418" s="5" t="s">
        <v>2376</v>
      </c>
      <c r="E418" s="5" t="s">
        <v>2377</v>
      </c>
      <c r="F418" s="5" t="s">
        <v>2378</v>
      </c>
      <c r="G418" s="5" t="s">
        <v>1073</v>
      </c>
      <c r="J418" s="5" t="s">
        <v>3035</v>
      </c>
    </row>
    <row r="419" spans="1:10" ht="11.25">
      <c r="A419" s="5">
        <v>418</v>
      </c>
      <c r="B419" s="5" t="s">
        <v>990</v>
      </c>
      <c r="C419" s="5" t="s">
        <v>154</v>
      </c>
      <c r="D419" s="5" t="s">
        <v>2379</v>
      </c>
      <c r="E419" s="5" t="s">
        <v>2380</v>
      </c>
      <c r="F419" s="5" t="s">
        <v>2381</v>
      </c>
      <c r="G419" s="5" t="s">
        <v>1044</v>
      </c>
      <c r="H419" s="5" t="s">
        <v>2382</v>
      </c>
      <c r="J419" s="5" t="s">
        <v>3035</v>
      </c>
    </row>
    <row r="420" spans="1:10" ht="11.25">
      <c r="A420" s="5">
        <v>419</v>
      </c>
      <c r="B420" s="5" t="s">
        <v>990</v>
      </c>
      <c r="C420" s="5" t="s">
        <v>154</v>
      </c>
      <c r="D420" s="5" t="s">
        <v>2383</v>
      </c>
      <c r="E420" s="5" t="s">
        <v>2384</v>
      </c>
      <c r="F420" s="5" t="s">
        <v>2385</v>
      </c>
      <c r="G420" s="5" t="s">
        <v>1392</v>
      </c>
      <c r="J420" s="5" t="s">
        <v>3035</v>
      </c>
    </row>
    <row r="421" spans="1:10" ht="11.25">
      <c r="A421" s="5">
        <v>420</v>
      </c>
      <c r="B421" s="5" t="s">
        <v>990</v>
      </c>
      <c r="C421" s="5" t="s">
        <v>154</v>
      </c>
      <c r="D421" s="5" t="s">
        <v>2386</v>
      </c>
      <c r="E421" s="5" t="s">
        <v>2387</v>
      </c>
      <c r="F421" s="5" t="s">
        <v>2388</v>
      </c>
      <c r="G421" s="5" t="s">
        <v>1195</v>
      </c>
      <c r="J421" s="5" t="s">
        <v>3035</v>
      </c>
    </row>
    <row r="422" spans="1:10" ht="11.25">
      <c r="A422" s="5">
        <v>421</v>
      </c>
      <c r="B422" s="5" t="s">
        <v>990</v>
      </c>
      <c r="C422" s="5" t="s">
        <v>154</v>
      </c>
      <c r="D422" s="5" t="s">
        <v>2389</v>
      </c>
      <c r="E422" s="5" t="s">
        <v>2390</v>
      </c>
      <c r="F422" s="5" t="s">
        <v>2391</v>
      </c>
      <c r="G422" s="5" t="s">
        <v>1195</v>
      </c>
      <c r="J422" s="5" t="s">
        <v>3035</v>
      </c>
    </row>
    <row r="423" spans="1:10" ht="11.25">
      <c r="A423" s="5">
        <v>422</v>
      </c>
      <c r="B423" s="5" t="s">
        <v>990</v>
      </c>
      <c r="C423" s="5" t="s">
        <v>154</v>
      </c>
      <c r="D423" s="5" t="s">
        <v>2392</v>
      </c>
      <c r="E423" s="5" t="s">
        <v>2393</v>
      </c>
      <c r="F423" s="5" t="s">
        <v>2394</v>
      </c>
      <c r="G423" s="5" t="s">
        <v>1073</v>
      </c>
      <c r="J423" s="5" t="s">
        <v>3035</v>
      </c>
    </row>
    <row r="424" spans="1:10" ht="11.25">
      <c r="A424" s="5">
        <v>423</v>
      </c>
      <c r="B424" s="5" t="s">
        <v>990</v>
      </c>
      <c r="C424" s="5" t="s">
        <v>154</v>
      </c>
      <c r="D424" s="5" t="s">
        <v>2395</v>
      </c>
      <c r="E424" s="5" t="s">
        <v>2396</v>
      </c>
      <c r="F424" s="5" t="s">
        <v>2397</v>
      </c>
      <c r="G424" s="5" t="s">
        <v>1099</v>
      </c>
      <c r="J424" s="5" t="s">
        <v>3035</v>
      </c>
    </row>
    <row r="425" spans="1:10" ht="11.25">
      <c r="A425" s="5">
        <v>424</v>
      </c>
      <c r="B425" s="5" t="s">
        <v>990</v>
      </c>
      <c r="C425" s="5" t="s">
        <v>154</v>
      </c>
      <c r="D425" s="5" t="s">
        <v>2398</v>
      </c>
      <c r="E425" s="5" t="s">
        <v>2399</v>
      </c>
      <c r="F425" s="5" t="s">
        <v>2400</v>
      </c>
      <c r="G425" s="5" t="s">
        <v>1077</v>
      </c>
      <c r="J425" s="5" t="s">
        <v>3035</v>
      </c>
    </row>
    <row r="426" spans="1:10" ht="11.25">
      <c r="A426" s="5">
        <v>425</v>
      </c>
      <c r="B426" s="5" t="s">
        <v>990</v>
      </c>
      <c r="C426" s="5" t="s">
        <v>154</v>
      </c>
      <c r="D426" s="5" t="s">
        <v>2401</v>
      </c>
      <c r="E426" s="5" t="s">
        <v>2402</v>
      </c>
      <c r="F426" s="5" t="s">
        <v>2403</v>
      </c>
      <c r="G426" s="5" t="s">
        <v>1099</v>
      </c>
      <c r="H426" s="5" t="s">
        <v>2404</v>
      </c>
      <c r="J426" s="5" t="s">
        <v>3035</v>
      </c>
    </row>
    <row r="427" spans="1:10" ht="11.25">
      <c r="A427" s="5">
        <v>426</v>
      </c>
      <c r="B427" s="5" t="s">
        <v>990</v>
      </c>
      <c r="C427" s="5" t="s">
        <v>154</v>
      </c>
      <c r="D427" s="5" t="s">
        <v>2405</v>
      </c>
      <c r="E427" s="5" t="s">
        <v>2406</v>
      </c>
      <c r="F427" s="5" t="s">
        <v>2407</v>
      </c>
      <c r="G427" s="5" t="s">
        <v>1073</v>
      </c>
      <c r="H427" s="5" t="s">
        <v>2408</v>
      </c>
      <c r="J427" s="5" t="s">
        <v>3035</v>
      </c>
    </row>
    <row r="428" spans="1:10" ht="11.25">
      <c r="A428" s="5">
        <v>427</v>
      </c>
      <c r="B428" s="5" t="s">
        <v>990</v>
      </c>
      <c r="C428" s="5" t="s">
        <v>154</v>
      </c>
      <c r="D428" s="5" t="s">
        <v>2409</v>
      </c>
      <c r="E428" s="5" t="s">
        <v>2410</v>
      </c>
      <c r="F428" s="5" t="s">
        <v>2411</v>
      </c>
      <c r="G428" s="5" t="s">
        <v>1069</v>
      </c>
      <c r="H428" s="5" t="s">
        <v>2412</v>
      </c>
      <c r="J428" s="5" t="s">
        <v>3035</v>
      </c>
    </row>
    <row r="429" spans="1:10" ht="11.25">
      <c r="A429" s="5">
        <v>428</v>
      </c>
      <c r="B429" s="5" t="s">
        <v>990</v>
      </c>
      <c r="C429" s="5" t="s">
        <v>154</v>
      </c>
      <c r="D429" s="5" t="s">
        <v>2413</v>
      </c>
      <c r="E429" s="5" t="s">
        <v>2414</v>
      </c>
      <c r="F429" s="5" t="s">
        <v>2415</v>
      </c>
      <c r="G429" s="5" t="s">
        <v>1048</v>
      </c>
      <c r="J429" s="5" t="s">
        <v>3035</v>
      </c>
    </row>
    <row r="430" spans="1:10" ht="11.25">
      <c r="A430" s="5">
        <v>429</v>
      </c>
      <c r="B430" s="5" t="s">
        <v>990</v>
      </c>
      <c r="C430" s="5" t="s">
        <v>154</v>
      </c>
      <c r="D430" s="5" t="s">
        <v>2416</v>
      </c>
      <c r="E430" s="5" t="s">
        <v>2417</v>
      </c>
      <c r="F430" s="5" t="s">
        <v>2418</v>
      </c>
      <c r="G430" s="5" t="s">
        <v>2419</v>
      </c>
      <c r="J430" s="5" t="s">
        <v>3035</v>
      </c>
    </row>
    <row r="431" spans="1:10" ht="11.25">
      <c r="A431" s="5">
        <v>430</v>
      </c>
      <c r="B431" s="5" t="s">
        <v>990</v>
      </c>
      <c r="C431" s="5" t="s">
        <v>154</v>
      </c>
      <c r="D431" s="5" t="s">
        <v>2420</v>
      </c>
      <c r="E431" s="5" t="s">
        <v>2421</v>
      </c>
      <c r="F431" s="5" t="s">
        <v>2422</v>
      </c>
      <c r="G431" s="5" t="s">
        <v>2423</v>
      </c>
      <c r="J431" s="5" t="s">
        <v>3035</v>
      </c>
    </row>
    <row r="432" spans="1:10" ht="11.25">
      <c r="A432" s="5">
        <v>431</v>
      </c>
      <c r="B432" s="5" t="s">
        <v>990</v>
      </c>
      <c r="C432" s="5" t="s">
        <v>154</v>
      </c>
      <c r="D432" s="5" t="s">
        <v>2424</v>
      </c>
      <c r="E432" s="5" t="s">
        <v>2425</v>
      </c>
      <c r="F432" s="5" t="s">
        <v>2426</v>
      </c>
      <c r="G432" s="5" t="s">
        <v>1289</v>
      </c>
      <c r="H432" s="5" t="s">
        <v>2427</v>
      </c>
      <c r="J432" s="5" t="s">
        <v>3035</v>
      </c>
    </row>
    <row r="433" spans="1:10" ht="11.25">
      <c r="A433" s="5">
        <v>432</v>
      </c>
      <c r="B433" s="5" t="s">
        <v>990</v>
      </c>
      <c r="C433" s="5" t="s">
        <v>154</v>
      </c>
      <c r="D433" s="5" t="s">
        <v>2428</v>
      </c>
      <c r="E433" s="5" t="s">
        <v>2429</v>
      </c>
      <c r="F433" s="5" t="s">
        <v>2430</v>
      </c>
      <c r="G433" s="5" t="s">
        <v>1048</v>
      </c>
      <c r="J433" s="5" t="s">
        <v>3035</v>
      </c>
    </row>
    <row r="434" spans="1:10" ht="11.25">
      <c r="A434" s="5">
        <v>433</v>
      </c>
      <c r="B434" s="5" t="s">
        <v>990</v>
      </c>
      <c r="C434" s="5" t="s">
        <v>154</v>
      </c>
      <c r="D434" s="5" t="s">
        <v>2431</v>
      </c>
      <c r="E434" s="5" t="s">
        <v>2432</v>
      </c>
      <c r="F434" s="5" t="s">
        <v>2433</v>
      </c>
      <c r="G434" s="5" t="s">
        <v>1289</v>
      </c>
      <c r="J434" s="5" t="s">
        <v>3035</v>
      </c>
    </row>
    <row r="435" spans="1:10" ht="11.25">
      <c r="A435" s="5">
        <v>434</v>
      </c>
      <c r="B435" s="5" t="s">
        <v>990</v>
      </c>
      <c r="C435" s="5" t="s">
        <v>154</v>
      </c>
      <c r="D435" s="5" t="s">
        <v>2434</v>
      </c>
      <c r="E435" s="5" t="s">
        <v>2435</v>
      </c>
      <c r="F435" s="5" t="s">
        <v>2436</v>
      </c>
      <c r="G435" s="5" t="s">
        <v>1195</v>
      </c>
      <c r="J435" s="5" t="s">
        <v>3035</v>
      </c>
    </row>
    <row r="436" spans="1:10" ht="11.25">
      <c r="A436" s="5">
        <v>435</v>
      </c>
      <c r="B436" s="5" t="s">
        <v>990</v>
      </c>
      <c r="C436" s="5" t="s">
        <v>154</v>
      </c>
      <c r="D436" s="5" t="s">
        <v>2437</v>
      </c>
      <c r="E436" s="5" t="s">
        <v>2438</v>
      </c>
      <c r="F436" s="5" t="s">
        <v>2439</v>
      </c>
      <c r="G436" s="5" t="s">
        <v>1073</v>
      </c>
      <c r="J436" s="5" t="s">
        <v>3035</v>
      </c>
    </row>
    <row r="437" spans="1:10" ht="11.25">
      <c r="A437" s="5">
        <v>436</v>
      </c>
      <c r="B437" s="5" t="s">
        <v>990</v>
      </c>
      <c r="C437" s="5" t="s">
        <v>154</v>
      </c>
      <c r="D437" s="5" t="s">
        <v>2440</v>
      </c>
      <c r="E437" s="5" t="s">
        <v>2441</v>
      </c>
      <c r="F437" s="5" t="s">
        <v>2442</v>
      </c>
      <c r="G437" s="5" t="s">
        <v>1564</v>
      </c>
      <c r="J437" s="5" t="s">
        <v>3035</v>
      </c>
    </row>
    <row r="438" spans="1:10" ht="11.25">
      <c r="A438" s="5">
        <v>437</v>
      </c>
      <c r="B438" s="5" t="s">
        <v>990</v>
      </c>
      <c r="C438" s="5" t="s">
        <v>154</v>
      </c>
      <c r="D438" s="5" t="s">
        <v>2443</v>
      </c>
      <c r="E438" s="5" t="s">
        <v>2444</v>
      </c>
      <c r="F438" s="5" t="s">
        <v>2445</v>
      </c>
      <c r="G438" s="5" t="s">
        <v>1073</v>
      </c>
      <c r="J438" s="5" t="s">
        <v>3035</v>
      </c>
    </row>
    <row r="439" spans="1:10" ht="11.25">
      <c r="A439" s="5">
        <v>438</v>
      </c>
      <c r="B439" s="5" t="s">
        <v>990</v>
      </c>
      <c r="C439" s="5" t="s">
        <v>154</v>
      </c>
      <c r="D439" s="5" t="s">
        <v>2446</v>
      </c>
      <c r="E439" s="5" t="s">
        <v>2447</v>
      </c>
      <c r="F439" s="5" t="s">
        <v>2448</v>
      </c>
      <c r="G439" s="5" t="s">
        <v>2449</v>
      </c>
      <c r="J439" s="5" t="s">
        <v>3035</v>
      </c>
    </row>
    <row r="440" spans="1:10" ht="11.25">
      <c r="A440" s="5">
        <v>439</v>
      </c>
      <c r="B440" s="5" t="s">
        <v>990</v>
      </c>
      <c r="C440" s="5" t="s">
        <v>154</v>
      </c>
      <c r="D440" s="5" t="s">
        <v>2450</v>
      </c>
      <c r="E440" s="5" t="s">
        <v>2451</v>
      </c>
      <c r="F440" s="5" t="s">
        <v>2452</v>
      </c>
      <c r="G440" s="5" t="s">
        <v>1264</v>
      </c>
      <c r="J440" s="5" t="s">
        <v>3035</v>
      </c>
    </row>
    <row r="441" spans="1:10" ht="11.25">
      <c r="A441" s="5">
        <v>440</v>
      </c>
      <c r="B441" s="5" t="s">
        <v>990</v>
      </c>
      <c r="C441" s="5" t="s">
        <v>154</v>
      </c>
      <c r="D441" s="5" t="s">
        <v>2453</v>
      </c>
      <c r="E441" s="5" t="s">
        <v>2454</v>
      </c>
      <c r="F441" s="5" t="s">
        <v>2455</v>
      </c>
      <c r="G441" s="5" t="s">
        <v>1025</v>
      </c>
      <c r="J441" s="5" t="s">
        <v>3035</v>
      </c>
    </row>
    <row r="442" spans="1:10" ht="11.25">
      <c r="A442" s="5">
        <v>441</v>
      </c>
      <c r="B442" s="5" t="s">
        <v>990</v>
      </c>
      <c r="C442" s="5" t="s">
        <v>154</v>
      </c>
      <c r="D442" s="5" t="s">
        <v>2456</v>
      </c>
      <c r="E442" s="5" t="s">
        <v>2457</v>
      </c>
      <c r="F442" s="5" t="s">
        <v>2458</v>
      </c>
      <c r="G442" s="5" t="s">
        <v>2329</v>
      </c>
      <c r="H442" s="5" t="s">
        <v>2459</v>
      </c>
      <c r="J442" s="5" t="s">
        <v>3035</v>
      </c>
    </row>
    <row r="443" spans="1:10" ht="11.25">
      <c r="A443" s="5">
        <v>442</v>
      </c>
      <c r="B443" s="5" t="s">
        <v>990</v>
      </c>
      <c r="C443" s="5" t="s">
        <v>154</v>
      </c>
      <c r="D443" s="5" t="s">
        <v>2460</v>
      </c>
      <c r="E443" s="5" t="s">
        <v>2461</v>
      </c>
      <c r="F443" s="5" t="s">
        <v>2462</v>
      </c>
      <c r="G443" s="5" t="s">
        <v>1025</v>
      </c>
      <c r="H443" s="5" t="s">
        <v>2463</v>
      </c>
      <c r="J443" s="5" t="s">
        <v>3035</v>
      </c>
    </row>
    <row r="444" spans="1:10" ht="11.25">
      <c r="A444" s="5">
        <v>443</v>
      </c>
      <c r="B444" s="5" t="s">
        <v>990</v>
      </c>
      <c r="C444" s="5" t="s">
        <v>154</v>
      </c>
      <c r="D444" s="5" t="s">
        <v>2464</v>
      </c>
      <c r="E444" s="5" t="s">
        <v>2465</v>
      </c>
      <c r="F444" s="5" t="s">
        <v>2466</v>
      </c>
      <c r="G444" s="5" t="s">
        <v>1044</v>
      </c>
      <c r="J444" s="5" t="s">
        <v>3035</v>
      </c>
    </row>
    <row r="445" spans="1:10" ht="11.25">
      <c r="A445" s="5">
        <v>444</v>
      </c>
      <c r="B445" s="5" t="s">
        <v>990</v>
      </c>
      <c r="C445" s="5" t="s">
        <v>154</v>
      </c>
      <c r="D445" s="5" t="s">
        <v>2467</v>
      </c>
      <c r="E445" s="5" t="s">
        <v>2468</v>
      </c>
      <c r="F445" s="5" t="s">
        <v>2469</v>
      </c>
      <c r="G445" s="5" t="s">
        <v>1264</v>
      </c>
      <c r="J445" s="5" t="s">
        <v>3035</v>
      </c>
    </row>
    <row r="446" spans="1:10" ht="11.25">
      <c r="A446" s="5">
        <v>445</v>
      </c>
      <c r="B446" s="5" t="s">
        <v>990</v>
      </c>
      <c r="C446" s="5" t="s">
        <v>154</v>
      </c>
      <c r="D446" s="5" t="s">
        <v>2470</v>
      </c>
      <c r="E446" s="5" t="s">
        <v>2471</v>
      </c>
      <c r="F446" s="5" t="s">
        <v>2472</v>
      </c>
      <c r="G446" s="5" t="s">
        <v>1264</v>
      </c>
      <c r="H446" s="5" t="s">
        <v>2473</v>
      </c>
      <c r="J446" s="5" t="s">
        <v>3035</v>
      </c>
    </row>
    <row r="447" spans="1:10" ht="11.25">
      <c r="A447" s="5">
        <v>446</v>
      </c>
      <c r="B447" s="5" t="s">
        <v>990</v>
      </c>
      <c r="C447" s="5" t="s">
        <v>154</v>
      </c>
      <c r="D447" s="5" t="s">
        <v>2474</v>
      </c>
      <c r="E447" s="5" t="s">
        <v>2475</v>
      </c>
      <c r="F447" s="5" t="s">
        <v>2476</v>
      </c>
      <c r="G447" s="5" t="s">
        <v>1264</v>
      </c>
      <c r="J447" s="5" t="s">
        <v>3035</v>
      </c>
    </row>
    <row r="448" spans="1:10" ht="11.25">
      <c r="A448" s="5">
        <v>447</v>
      </c>
      <c r="B448" s="5" t="s">
        <v>990</v>
      </c>
      <c r="C448" s="5" t="s">
        <v>154</v>
      </c>
      <c r="D448" s="5" t="s">
        <v>2477</v>
      </c>
      <c r="E448" s="5" t="s">
        <v>2478</v>
      </c>
      <c r="F448" s="5" t="s">
        <v>2479</v>
      </c>
      <c r="G448" s="5" t="s">
        <v>1029</v>
      </c>
      <c r="J448" s="5" t="s">
        <v>3035</v>
      </c>
    </row>
    <row r="449" spans="1:10" ht="11.25">
      <c r="A449" s="5">
        <v>448</v>
      </c>
      <c r="B449" s="5" t="s">
        <v>990</v>
      </c>
      <c r="C449" s="5" t="s">
        <v>154</v>
      </c>
      <c r="D449" s="5" t="s">
        <v>2480</v>
      </c>
      <c r="E449" s="5" t="s">
        <v>2481</v>
      </c>
      <c r="F449" s="5" t="s">
        <v>2482</v>
      </c>
      <c r="G449" s="5" t="s">
        <v>1048</v>
      </c>
      <c r="J449" s="5" t="s">
        <v>3035</v>
      </c>
    </row>
    <row r="450" spans="1:10" ht="11.25">
      <c r="A450" s="5">
        <v>449</v>
      </c>
      <c r="B450" s="5" t="s">
        <v>990</v>
      </c>
      <c r="C450" s="5" t="s">
        <v>154</v>
      </c>
      <c r="D450" s="5" t="s">
        <v>2483</v>
      </c>
      <c r="E450" s="5" t="s">
        <v>2484</v>
      </c>
      <c r="F450" s="5" t="s">
        <v>2485</v>
      </c>
      <c r="G450" s="5" t="s">
        <v>1482</v>
      </c>
      <c r="H450" s="5" t="s">
        <v>2486</v>
      </c>
      <c r="J450" s="5" t="s">
        <v>3035</v>
      </c>
    </row>
    <row r="451" spans="1:10" ht="11.25">
      <c r="A451" s="5">
        <v>450</v>
      </c>
      <c r="B451" s="5" t="s">
        <v>990</v>
      </c>
      <c r="C451" s="5" t="s">
        <v>154</v>
      </c>
      <c r="D451" s="5" t="s">
        <v>2487</v>
      </c>
      <c r="E451" s="5" t="s">
        <v>2488</v>
      </c>
      <c r="F451" s="5" t="s">
        <v>2489</v>
      </c>
      <c r="G451" s="5" t="s">
        <v>1099</v>
      </c>
      <c r="J451" s="5" t="s">
        <v>3035</v>
      </c>
    </row>
    <row r="452" spans="1:10" ht="11.25">
      <c r="A452" s="5">
        <v>451</v>
      </c>
      <c r="B452" s="5" t="s">
        <v>990</v>
      </c>
      <c r="C452" s="5" t="s">
        <v>154</v>
      </c>
      <c r="D452" s="5" t="s">
        <v>2490</v>
      </c>
      <c r="E452" s="5" t="s">
        <v>2491</v>
      </c>
      <c r="F452" s="5" t="s">
        <v>2492</v>
      </c>
      <c r="G452" s="5" t="s">
        <v>1064</v>
      </c>
      <c r="H452" s="5" t="s">
        <v>1655</v>
      </c>
      <c r="J452" s="5" t="s">
        <v>3035</v>
      </c>
    </row>
    <row r="453" spans="1:10" ht="11.25">
      <c r="A453" s="5">
        <v>452</v>
      </c>
      <c r="B453" s="5" t="s">
        <v>990</v>
      </c>
      <c r="C453" s="5" t="s">
        <v>154</v>
      </c>
      <c r="D453" s="5" t="s">
        <v>2493</v>
      </c>
      <c r="E453" s="5" t="s">
        <v>2494</v>
      </c>
      <c r="F453" s="5" t="s">
        <v>2495</v>
      </c>
      <c r="G453" s="5" t="s">
        <v>1901</v>
      </c>
      <c r="H453" s="5" t="s">
        <v>2496</v>
      </c>
      <c r="J453" s="5" t="s">
        <v>3035</v>
      </c>
    </row>
    <row r="454" spans="1:10" ht="11.25">
      <c r="A454" s="5">
        <v>453</v>
      </c>
      <c r="B454" s="5" t="s">
        <v>990</v>
      </c>
      <c r="C454" s="5" t="s">
        <v>154</v>
      </c>
      <c r="D454" s="5" t="s">
        <v>2497</v>
      </c>
      <c r="E454" s="5" t="s">
        <v>2498</v>
      </c>
      <c r="F454" s="5" t="s">
        <v>2499</v>
      </c>
      <c r="G454" s="5" t="s">
        <v>1281</v>
      </c>
      <c r="H454" s="5" t="s">
        <v>2500</v>
      </c>
      <c r="J454" s="5" t="s">
        <v>3035</v>
      </c>
    </row>
    <row r="455" spans="1:10" ht="11.25">
      <c r="A455" s="5">
        <v>454</v>
      </c>
      <c r="B455" s="5" t="s">
        <v>990</v>
      </c>
      <c r="C455" s="5" t="s">
        <v>154</v>
      </c>
      <c r="D455" s="5" t="s">
        <v>2501</v>
      </c>
      <c r="E455" s="5" t="s">
        <v>2502</v>
      </c>
      <c r="F455" s="5" t="s">
        <v>2503</v>
      </c>
      <c r="G455" s="5" t="s">
        <v>1073</v>
      </c>
      <c r="H455" s="5" t="s">
        <v>2504</v>
      </c>
      <c r="J455" s="5" t="s">
        <v>3035</v>
      </c>
    </row>
    <row r="456" spans="1:10" ht="11.25">
      <c r="A456" s="5">
        <v>455</v>
      </c>
      <c r="B456" s="5" t="s">
        <v>990</v>
      </c>
      <c r="C456" s="5" t="s">
        <v>154</v>
      </c>
      <c r="D456" s="5" t="s">
        <v>2505</v>
      </c>
      <c r="E456" s="5" t="s">
        <v>2506</v>
      </c>
      <c r="F456" s="5" t="s">
        <v>2507</v>
      </c>
      <c r="G456" s="5" t="s">
        <v>1264</v>
      </c>
      <c r="H456" s="5" t="s">
        <v>2508</v>
      </c>
      <c r="J456" s="5" t="s">
        <v>3035</v>
      </c>
    </row>
    <row r="457" spans="1:10" ht="11.25">
      <c r="A457" s="5">
        <v>456</v>
      </c>
      <c r="B457" s="5" t="s">
        <v>990</v>
      </c>
      <c r="C457" s="5" t="s">
        <v>154</v>
      </c>
      <c r="D457" s="5" t="s">
        <v>2509</v>
      </c>
      <c r="E457" s="5" t="s">
        <v>2510</v>
      </c>
      <c r="F457" s="5" t="s">
        <v>2511</v>
      </c>
      <c r="G457" s="5" t="s">
        <v>1040</v>
      </c>
      <c r="J457" s="5" t="s">
        <v>3035</v>
      </c>
    </row>
    <row r="458" spans="1:10" ht="11.25">
      <c r="A458" s="5">
        <v>457</v>
      </c>
      <c r="B458" s="5" t="s">
        <v>990</v>
      </c>
      <c r="C458" s="5" t="s">
        <v>154</v>
      </c>
      <c r="D458" s="5" t="s">
        <v>2512</v>
      </c>
      <c r="E458" s="5" t="s">
        <v>2513</v>
      </c>
      <c r="F458" s="5" t="s">
        <v>2514</v>
      </c>
      <c r="G458" s="5" t="s">
        <v>1073</v>
      </c>
      <c r="H458" s="5" t="s">
        <v>2515</v>
      </c>
      <c r="J458" s="5" t="s">
        <v>3035</v>
      </c>
    </row>
    <row r="459" spans="1:10" ht="11.25">
      <c r="A459" s="5">
        <v>458</v>
      </c>
      <c r="B459" s="5" t="s">
        <v>990</v>
      </c>
      <c r="C459" s="5" t="s">
        <v>154</v>
      </c>
      <c r="D459" s="5" t="s">
        <v>2516</v>
      </c>
      <c r="E459" s="5" t="s">
        <v>2517</v>
      </c>
      <c r="F459" s="5" t="s">
        <v>2518</v>
      </c>
      <c r="G459" s="5" t="s">
        <v>1431</v>
      </c>
      <c r="J459" s="5" t="s">
        <v>3035</v>
      </c>
    </row>
    <row r="460" spans="1:10" ht="11.25">
      <c r="A460" s="5">
        <v>459</v>
      </c>
      <c r="B460" s="5" t="s">
        <v>990</v>
      </c>
      <c r="C460" s="5" t="s">
        <v>154</v>
      </c>
      <c r="D460" s="5" t="s">
        <v>2519</v>
      </c>
      <c r="E460" s="5" t="s">
        <v>2520</v>
      </c>
      <c r="F460" s="5" t="s">
        <v>2521</v>
      </c>
      <c r="G460" s="5" t="s">
        <v>1601</v>
      </c>
      <c r="J460" s="5" t="s">
        <v>3035</v>
      </c>
    </row>
    <row r="461" spans="1:10" ht="11.25">
      <c r="A461" s="5">
        <v>460</v>
      </c>
      <c r="B461" s="5" t="s">
        <v>990</v>
      </c>
      <c r="C461" s="5" t="s">
        <v>154</v>
      </c>
      <c r="D461" s="5" t="s">
        <v>2525</v>
      </c>
      <c r="E461" s="5" t="s">
        <v>2526</v>
      </c>
      <c r="F461" s="5" t="s">
        <v>2527</v>
      </c>
      <c r="G461" s="5" t="s">
        <v>1099</v>
      </c>
      <c r="J461" s="5" t="s">
        <v>3035</v>
      </c>
    </row>
    <row r="462" spans="1:10" ht="11.25">
      <c r="A462" s="5">
        <v>461</v>
      </c>
      <c r="B462" s="5" t="s">
        <v>990</v>
      </c>
      <c r="C462" s="5" t="s">
        <v>154</v>
      </c>
      <c r="D462" s="5" t="s">
        <v>2528</v>
      </c>
      <c r="E462" s="5" t="s">
        <v>2529</v>
      </c>
      <c r="F462" s="5" t="s">
        <v>2530</v>
      </c>
      <c r="G462" s="5" t="s">
        <v>1195</v>
      </c>
      <c r="J462" s="5" t="s">
        <v>3035</v>
      </c>
    </row>
    <row r="463" spans="1:10" ht="11.25">
      <c r="A463" s="5">
        <v>462</v>
      </c>
      <c r="B463" s="5" t="s">
        <v>990</v>
      </c>
      <c r="C463" s="5" t="s">
        <v>154</v>
      </c>
      <c r="D463" s="5" t="s">
        <v>2531</v>
      </c>
      <c r="E463" s="5" t="s">
        <v>2532</v>
      </c>
      <c r="F463" s="5" t="s">
        <v>2533</v>
      </c>
      <c r="G463" s="5" t="s">
        <v>1073</v>
      </c>
      <c r="J463" s="5" t="s">
        <v>3035</v>
      </c>
    </row>
    <row r="464" spans="1:10" ht="11.25">
      <c r="A464" s="5">
        <v>463</v>
      </c>
      <c r="B464" s="5" t="s">
        <v>990</v>
      </c>
      <c r="C464" s="5" t="s">
        <v>154</v>
      </c>
      <c r="D464" s="5" t="s">
        <v>2534</v>
      </c>
      <c r="E464" s="5" t="s">
        <v>2535</v>
      </c>
      <c r="F464" s="5" t="s">
        <v>2536</v>
      </c>
      <c r="G464" s="5" t="s">
        <v>1025</v>
      </c>
      <c r="H464" s="5" t="s">
        <v>2537</v>
      </c>
      <c r="J464" s="5" t="s">
        <v>3035</v>
      </c>
    </row>
    <row r="465" spans="1:10" ht="11.25">
      <c r="A465" s="5">
        <v>464</v>
      </c>
      <c r="B465" s="5" t="s">
        <v>990</v>
      </c>
      <c r="C465" s="5" t="s">
        <v>154</v>
      </c>
      <c r="D465" s="5" t="s">
        <v>2522</v>
      </c>
      <c r="E465" s="5" t="s">
        <v>3095</v>
      </c>
      <c r="F465" s="5" t="s">
        <v>2523</v>
      </c>
      <c r="G465" s="5" t="s">
        <v>1289</v>
      </c>
      <c r="H465" s="5" t="s">
        <v>2524</v>
      </c>
      <c r="J465" s="5" t="s">
        <v>3035</v>
      </c>
    </row>
    <row r="466" spans="1:10" ht="11.25">
      <c r="A466" s="5">
        <v>465</v>
      </c>
      <c r="B466" s="5" t="s">
        <v>990</v>
      </c>
      <c r="C466" s="5" t="s">
        <v>154</v>
      </c>
      <c r="D466" s="5" t="s">
        <v>2538</v>
      </c>
      <c r="E466" s="5" t="s">
        <v>2539</v>
      </c>
      <c r="F466" s="5" t="s">
        <v>2540</v>
      </c>
      <c r="G466" s="5" t="s">
        <v>1040</v>
      </c>
      <c r="J466" s="5" t="s">
        <v>3035</v>
      </c>
    </row>
    <row r="467" spans="1:10" ht="11.25">
      <c r="A467" s="5">
        <v>466</v>
      </c>
      <c r="B467" s="5" t="s">
        <v>990</v>
      </c>
      <c r="C467" s="5" t="s">
        <v>154</v>
      </c>
      <c r="D467" s="5" t="s">
        <v>2541</v>
      </c>
      <c r="E467" s="5" t="s">
        <v>2542</v>
      </c>
      <c r="F467" s="5" t="s">
        <v>2543</v>
      </c>
      <c r="G467" s="5" t="s">
        <v>1281</v>
      </c>
      <c r="J467" s="5" t="s">
        <v>3035</v>
      </c>
    </row>
    <row r="468" spans="1:10" ht="11.25">
      <c r="A468" s="5">
        <v>467</v>
      </c>
      <c r="B468" s="5" t="s">
        <v>990</v>
      </c>
      <c r="C468" s="5" t="s">
        <v>154</v>
      </c>
      <c r="D468" s="5" t="s">
        <v>2544</v>
      </c>
      <c r="E468" s="5" t="s">
        <v>2545</v>
      </c>
      <c r="F468" s="5" t="s">
        <v>2546</v>
      </c>
      <c r="G468" s="5" t="s">
        <v>1099</v>
      </c>
      <c r="H468" s="5" t="s">
        <v>2547</v>
      </c>
      <c r="J468" s="5" t="s">
        <v>3035</v>
      </c>
    </row>
    <row r="469" spans="1:10" ht="11.25">
      <c r="A469" s="5">
        <v>468</v>
      </c>
      <c r="B469" s="5" t="s">
        <v>990</v>
      </c>
      <c r="C469" s="5" t="s">
        <v>154</v>
      </c>
      <c r="D469" s="5" t="s">
        <v>2548</v>
      </c>
      <c r="E469" s="5" t="s">
        <v>2549</v>
      </c>
      <c r="F469" s="5" t="s">
        <v>2550</v>
      </c>
      <c r="G469" s="5" t="s">
        <v>1073</v>
      </c>
      <c r="H469" s="5" t="s">
        <v>2551</v>
      </c>
      <c r="J469" s="5" t="s">
        <v>3035</v>
      </c>
    </row>
    <row r="470" spans="1:10" ht="11.25">
      <c r="A470" s="5">
        <v>469</v>
      </c>
      <c r="B470" s="5" t="s">
        <v>990</v>
      </c>
      <c r="C470" s="5" t="s">
        <v>154</v>
      </c>
      <c r="D470" s="5" t="s">
        <v>2552</v>
      </c>
      <c r="E470" s="5" t="s">
        <v>2553</v>
      </c>
      <c r="F470" s="5" t="s">
        <v>2554</v>
      </c>
      <c r="G470" s="5" t="s">
        <v>1893</v>
      </c>
      <c r="H470" s="5" t="s">
        <v>2555</v>
      </c>
      <c r="J470" s="5" t="s">
        <v>3035</v>
      </c>
    </row>
    <row r="471" spans="1:10" ht="11.25">
      <c r="A471" s="5">
        <v>470</v>
      </c>
      <c r="B471" s="5" t="s">
        <v>990</v>
      </c>
      <c r="C471" s="5" t="s">
        <v>154</v>
      </c>
      <c r="D471" s="5" t="s">
        <v>2556</v>
      </c>
      <c r="E471" s="5" t="s">
        <v>2557</v>
      </c>
      <c r="F471" s="5" t="s">
        <v>2558</v>
      </c>
      <c r="G471" s="5" t="s">
        <v>1392</v>
      </c>
      <c r="J471" s="5" t="s">
        <v>3035</v>
      </c>
    </row>
    <row r="472" spans="1:10" ht="11.25">
      <c r="A472" s="5">
        <v>471</v>
      </c>
      <c r="B472" s="5" t="s">
        <v>990</v>
      </c>
      <c r="C472" s="5" t="s">
        <v>154</v>
      </c>
      <c r="D472" s="5" t="s">
        <v>2559</v>
      </c>
      <c r="E472" s="5" t="s">
        <v>2560</v>
      </c>
      <c r="F472" s="5" t="s">
        <v>2561</v>
      </c>
      <c r="G472" s="5" t="s">
        <v>1040</v>
      </c>
      <c r="J472" s="5" t="s">
        <v>3035</v>
      </c>
    </row>
    <row r="473" spans="1:10" ht="11.25">
      <c r="A473" s="5">
        <v>472</v>
      </c>
      <c r="B473" s="5" t="s">
        <v>990</v>
      </c>
      <c r="C473" s="5" t="s">
        <v>154</v>
      </c>
      <c r="D473" s="5" t="s">
        <v>2562</v>
      </c>
      <c r="E473" s="5" t="s">
        <v>2563</v>
      </c>
      <c r="F473" s="5" t="s">
        <v>2564</v>
      </c>
      <c r="G473" s="5" t="s">
        <v>1392</v>
      </c>
      <c r="J473" s="5" t="s">
        <v>3035</v>
      </c>
    </row>
    <row r="474" spans="1:10" ht="11.25">
      <c r="A474" s="5">
        <v>473</v>
      </c>
      <c r="B474" s="5" t="s">
        <v>990</v>
      </c>
      <c r="C474" s="5" t="s">
        <v>154</v>
      </c>
      <c r="D474" s="5" t="s">
        <v>2565</v>
      </c>
      <c r="E474" s="5" t="s">
        <v>2566</v>
      </c>
      <c r="F474" s="5" t="s">
        <v>2567</v>
      </c>
      <c r="G474" s="5" t="s">
        <v>1605</v>
      </c>
      <c r="J474" s="5" t="s">
        <v>3035</v>
      </c>
    </row>
    <row r="475" spans="1:10" ht="11.25">
      <c r="A475" s="5">
        <v>474</v>
      </c>
      <c r="B475" s="5" t="s">
        <v>990</v>
      </c>
      <c r="C475" s="5" t="s">
        <v>154</v>
      </c>
      <c r="D475" s="5" t="s">
        <v>2568</v>
      </c>
      <c r="E475" s="5" t="s">
        <v>2569</v>
      </c>
      <c r="F475" s="5" t="s">
        <v>2570</v>
      </c>
      <c r="G475" s="5" t="s">
        <v>1195</v>
      </c>
      <c r="J475" s="5" t="s">
        <v>3035</v>
      </c>
    </row>
    <row r="476" spans="1:10" ht="11.25">
      <c r="A476" s="5">
        <v>475</v>
      </c>
      <c r="B476" s="5" t="s">
        <v>990</v>
      </c>
      <c r="C476" s="5" t="s">
        <v>154</v>
      </c>
      <c r="D476" s="5" t="s">
        <v>2571</v>
      </c>
      <c r="E476" s="5" t="s">
        <v>2572</v>
      </c>
      <c r="F476" s="5" t="s">
        <v>2573</v>
      </c>
      <c r="G476" s="5" t="s">
        <v>1073</v>
      </c>
      <c r="H476" s="5" t="s">
        <v>1357</v>
      </c>
      <c r="J476" s="5" t="s">
        <v>3035</v>
      </c>
    </row>
    <row r="477" spans="1:10" ht="11.25">
      <c r="A477" s="5">
        <v>476</v>
      </c>
      <c r="B477" s="5" t="s">
        <v>990</v>
      </c>
      <c r="C477" s="5" t="s">
        <v>154</v>
      </c>
      <c r="D477" s="5" t="s">
        <v>2574</v>
      </c>
      <c r="E477" s="5" t="s">
        <v>2575</v>
      </c>
      <c r="F477" s="5" t="s">
        <v>2576</v>
      </c>
      <c r="G477" s="5" t="s">
        <v>1195</v>
      </c>
      <c r="H477" s="5" t="s">
        <v>2412</v>
      </c>
      <c r="J477" s="5" t="s">
        <v>3035</v>
      </c>
    </row>
    <row r="478" spans="1:10" ht="11.25">
      <c r="A478" s="5">
        <v>477</v>
      </c>
      <c r="B478" s="5" t="s">
        <v>990</v>
      </c>
      <c r="C478" s="5" t="s">
        <v>154</v>
      </c>
      <c r="D478" s="5" t="s">
        <v>2577</v>
      </c>
      <c r="E478" s="5" t="s">
        <v>2578</v>
      </c>
      <c r="F478" s="5" t="s">
        <v>2579</v>
      </c>
      <c r="G478" s="5" t="s">
        <v>1195</v>
      </c>
      <c r="H478" s="5" t="s">
        <v>2580</v>
      </c>
      <c r="J478" s="5" t="s">
        <v>3035</v>
      </c>
    </row>
    <row r="479" spans="1:10" ht="11.25">
      <c r="A479" s="5">
        <v>478</v>
      </c>
      <c r="B479" s="5" t="s">
        <v>990</v>
      </c>
      <c r="C479" s="5" t="s">
        <v>154</v>
      </c>
      <c r="D479" s="5" t="s">
        <v>2581</v>
      </c>
      <c r="E479" s="5" t="s">
        <v>2582</v>
      </c>
      <c r="F479" s="5" t="s">
        <v>2583</v>
      </c>
      <c r="G479" s="5" t="s">
        <v>1264</v>
      </c>
      <c r="J479" s="5" t="s">
        <v>3035</v>
      </c>
    </row>
    <row r="480" spans="1:10" ht="11.25">
      <c r="A480" s="5">
        <v>479</v>
      </c>
      <c r="B480" s="5" t="s">
        <v>990</v>
      </c>
      <c r="C480" s="5" t="s">
        <v>154</v>
      </c>
      <c r="D480" s="5" t="s">
        <v>2584</v>
      </c>
      <c r="E480" s="5" t="s">
        <v>2585</v>
      </c>
      <c r="F480" s="5" t="s">
        <v>2586</v>
      </c>
      <c r="G480" s="5" t="s">
        <v>1073</v>
      </c>
      <c r="J480" s="5" t="s">
        <v>3035</v>
      </c>
    </row>
    <row r="481" spans="1:10" ht="11.25">
      <c r="A481" s="5">
        <v>480</v>
      </c>
      <c r="B481" s="5" t="s">
        <v>990</v>
      </c>
      <c r="C481" s="5" t="s">
        <v>154</v>
      </c>
      <c r="D481" s="5" t="s">
        <v>2587</v>
      </c>
      <c r="E481" s="5" t="s">
        <v>2588</v>
      </c>
      <c r="F481" s="5" t="s">
        <v>2589</v>
      </c>
      <c r="G481" s="5" t="s">
        <v>1036</v>
      </c>
      <c r="J481" s="5" t="s">
        <v>3035</v>
      </c>
    </row>
    <row r="482" spans="1:10" ht="11.25">
      <c r="A482" s="5">
        <v>481</v>
      </c>
      <c r="B482" s="5" t="s">
        <v>990</v>
      </c>
      <c r="C482" s="5" t="s">
        <v>154</v>
      </c>
      <c r="D482" s="5" t="s">
        <v>2590</v>
      </c>
      <c r="E482" s="5" t="s">
        <v>2591</v>
      </c>
      <c r="F482" s="5" t="s">
        <v>2592</v>
      </c>
      <c r="G482" s="5" t="s">
        <v>1073</v>
      </c>
      <c r="H482" s="5" t="s">
        <v>2593</v>
      </c>
      <c r="J482" s="5" t="s">
        <v>3035</v>
      </c>
    </row>
    <row r="483" spans="1:10" ht="11.25">
      <c r="A483" s="5">
        <v>482</v>
      </c>
      <c r="B483" s="5" t="s">
        <v>990</v>
      </c>
      <c r="C483" s="5" t="s">
        <v>154</v>
      </c>
      <c r="D483" s="5" t="s">
        <v>2594</v>
      </c>
      <c r="E483" s="5" t="s">
        <v>2595</v>
      </c>
      <c r="F483" s="5" t="s">
        <v>2596</v>
      </c>
      <c r="G483" s="5" t="s">
        <v>1052</v>
      </c>
      <c r="H483" s="5" t="s">
        <v>2597</v>
      </c>
      <c r="J483" s="5" t="s">
        <v>3035</v>
      </c>
    </row>
    <row r="484" spans="1:10" ht="11.25">
      <c r="A484" s="5">
        <v>483</v>
      </c>
      <c r="B484" s="5" t="s">
        <v>990</v>
      </c>
      <c r="C484" s="5" t="s">
        <v>154</v>
      </c>
      <c r="D484" s="5" t="s">
        <v>2598</v>
      </c>
      <c r="E484" s="5" t="s">
        <v>2599</v>
      </c>
      <c r="F484" s="5" t="s">
        <v>2600</v>
      </c>
      <c r="G484" s="5" t="s">
        <v>1099</v>
      </c>
      <c r="H484" s="5" t="s">
        <v>2601</v>
      </c>
      <c r="J484" s="5" t="s">
        <v>3035</v>
      </c>
    </row>
    <row r="485" spans="1:10" ht="11.25">
      <c r="A485" s="5">
        <v>484</v>
      </c>
      <c r="B485" s="5" t="s">
        <v>990</v>
      </c>
      <c r="C485" s="5" t="s">
        <v>154</v>
      </c>
      <c r="D485" s="5" t="s">
        <v>2602</v>
      </c>
      <c r="E485" s="5" t="s">
        <v>2603</v>
      </c>
      <c r="F485" s="5" t="s">
        <v>2604</v>
      </c>
      <c r="G485" s="5" t="s">
        <v>1099</v>
      </c>
      <c r="H485" s="5" t="s">
        <v>2605</v>
      </c>
      <c r="J485" s="5" t="s">
        <v>3035</v>
      </c>
    </row>
    <row r="486" spans="1:10" ht="11.25">
      <c r="A486" s="5">
        <v>485</v>
      </c>
      <c r="B486" s="5" t="s">
        <v>990</v>
      </c>
      <c r="C486" s="5" t="s">
        <v>154</v>
      </c>
      <c r="D486" s="5" t="s">
        <v>2606</v>
      </c>
      <c r="E486" s="5" t="s">
        <v>2607</v>
      </c>
      <c r="F486" s="5" t="s">
        <v>2608</v>
      </c>
      <c r="G486" s="5" t="s">
        <v>1099</v>
      </c>
      <c r="J486" s="5" t="s">
        <v>3035</v>
      </c>
    </row>
    <row r="487" spans="1:10" ht="11.25">
      <c r="A487" s="5">
        <v>486</v>
      </c>
      <c r="B487" s="5" t="s">
        <v>990</v>
      </c>
      <c r="C487" s="5" t="s">
        <v>154</v>
      </c>
      <c r="D487" s="5" t="s">
        <v>2609</v>
      </c>
      <c r="E487" s="5" t="s">
        <v>2610</v>
      </c>
      <c r="F487" s="5" t="s">
        <v>2611</v>
      </c>
      <c r="G487" s="5" t="s">
        <v>1281</v>
      </c>
      <c r="H487" s="5" t="s">
        <v>2612</v>
      </c>
      <c r="J487" s="5" t="s">
        <v>3035</v>
      </c>
    </row>
    <row r="488" spans="1:10" ht="11.25">
      <c r="A488" s="5">
        <v>487</v>
      </c>
      <c r="B488" s="5" t="s">
        <v>990</v>
      </c>
      <c r="C488" s="5" t="s">
        <v>154</v>
      </c>
      <c r="D488" s="5" t="s">
        <v>2613</v>
      </c>
      <c r="E488" s="5" t="s">
        <v>2614</v>
      </c>
      <c r="F488" s="5" t="s">
        <v>2615</v>
      </c>
      <c r="G488" s="5" t="s">
        <v>1040</v>
      </c>
      <c r="J488" s="5" t="s">
        <v>3035</v>
      </c>
    </row>
    <row r="489" spans="1:10" ht="11.25">
      <c r="A489" s="5">
        <v>488</v>
      </c>
      <c r="B489" s="5" t="s">
        <v>990</v>
      </c>
      <c r="C489" s="5" t="s">
        <v>154</v>
      </c>
      <c r="D489" s="5" t="s">
        <v>2616</v>
      </c>
      <c r="E489" s="5" t="s">
        <v>2617</v>
      </c>
      <c r="F489" s="5" t="s">
        <v>2618</v>
      </c>
      <c r="G489" s="5" t="s">
        <v>1036</v>
      </c>
      <c r="J489" s="5" t="s">
        <v>3035</v>
      </c>
    </row>
    <row r="490" spans="1:10" ht="11.25">
      <c r="A490" s="5">
        <v>489</v>
      </c>
      <c r="B490" s="5" t="s">
        <v>990</v>
      </c>
      <c r="C490" s="5" t="s">
        <v>154</v>
      </c>
      <c r="D490" s="5" t="s">
        <v>2619</v>
      </c>
      <c r="E490" s="5" t="s">
        <v>2620</v>
      </c>
      <c r="F490" s="5" t="s">
        <v>2621</v>
      </c>
      <c r="G490" s="5" t="s">
        <v>1195</v>
      </c>
      <c r="J490" s="5" t="s">
        <v>3035</v>
      </c>
    </row>
    <row r="491" spans="1:10" ht="11.25">
      <c r="A491" s="5">
        <v>490</v>
      </c>
      <c r="B491" s="5" t="s">
        <v>990</v>
      </c>
      <c r="C491" s="5" t="s">
        <v>154</v>
      </c>
      <c r="D491" s="5" t="s">
        <v>2622</v>
      </c>
      <c r="E491" s="5" t="s">
        <v>2623</v>
      </c>
      <c r="F491" s="5" t="s">
        <v>2624</v>
      </c>
      <c r="G491" s="5" t="s">
        <v>1452</v>
      </c>
      <c r="H491" s="5" t="s">
        <v>2625</v>
      </c>
      <c r="J491" s="5" t="s">
        <v>3035</v>
      </c>
    </row>
    <row r="492" spans="1:10" ht="11.25">
      <c r="A492" s="5">
        <v>491</v>
      </c>
      <c r="B492" s="5" t="s">
        <v>990</v>
      </c>
      <c r="C492" s="5" t="s">
        <v>154</v>
      </c>
      <c r="D492" s="5" t="s">
        <v>2626</v>
      </c>
      <c r="E492" s="5" t="s">
        <v>2627</v>
      </c>
      <c r="F492" s="5" t="s">
        <v>2628</v>
      </c>
      <c r="G492" s="5" t="s">
        <v>1040</v>
      </c>
      <c r="J492" s="5" t="s">
        <v>3035</v>
      </c>
    </row>
    <row r="493" spans="1:10" ht="11.25">
      <c r="A493" s="5">
        <v>492</v>
      </c>
      <c r="B493" s="5" t="s">
        <v>990</v>
      </c>
      <c r="C493" s="5" t="s">
        <v>154</v>
      </c>
      <c r="D493" s="5" t="s">
        <v>2629</v>
      </c>
      <c r="E493" s="5" t="s">
        <v>2630</v>
      </c>
      <c r="F493" s="5" t="s">
        <v>2631</v>
      </c>
      <c r="G493" s="5" t="s">
        <v>1463</v>
      </c>
      <c r="J493" s="5" t="s">
        <v>3035</v>
      </c>
    </row>
    <row r="494" spans="1:10" ht="11.25">
      <c r="A494" s="5">
        <v>493</v>
      </c>
      <c r="B494" s="5" t="s">
        <v>990</v>
      </c>
      <c r="C494" s="5" t="s">
        <v>154</v>
      </c>
      <c r="D494" s="5" t="s">
        <v>2632</v>
      </c>
      <c r="E494" s="5" t="s">
        <v>2633</v>
      </c>
      <c r="F494" s="5" t="s">
        <v>2634</v>
      </c>
      <c r="G494" s="5" t="s">
        <v>1040</v>
      </c>
      <c r="H494" s="5" t="s">
        <v>2635</v>
      </c>
      <c r="J494" s="5" t="s">
        <v>3035</v>
      </c>
    </row>
    <row r="495" spans="1:10" ht="11.25">
      <c r="A495" s="5">
        <v>494</v>
      </c>
      <c r="B495" s="5" t="s">
        <v>990</v>
      </c>
      <c r="C495" s="5" t="s">
        <v>154</v>
      </c>
      <c r="D495" s="5" t="s">
        <v>2636</v>
      </c>
      <c r="E495" s="5" t="s">
        <v>2637</v>
      </c>
      <c r="F495" s="5" t="s">
        <v>2638</v>
      </c>
      <c r="G495" s="5" t="s">
        <v>1195</v>
      </c>
      <c r="H495" s="5" t="s">
        <v>2459</v>
      </c>
      <c r="J495" s="5" t="s">
        <v>3035</v>
      </c>
    </row>
    <row r="496" spans="1:10" ht="11.25">
      <c r="A496" s="5">
        <v>495</v>
      </c>
      <c r="B496" s="5" t="s">
        <v>990</v>
      </c>
      <c r="C496" s="5" t="s">
        <v>154</v>
      </c>
      <c r="D496" s="5" t="s">
        <v>2639</v>
      </c>
      <c r="E496" s="5" t="s">
        <v>2640</v>
      </c>
      <c r="F496" s="5" t="s">
        <v>2641</v>
      </c>
      <c r="G496" s="5" t="s">
        <v>1901</v>
      </c>
      <c r="J496" s="5" t="s">
        <v>3035</v>
      </c>
    </row>
    <row r="497" spans="1:10" ht="11.25">
      <c r="A497" s="5">
        <v>496</v>
      </c>
      <c r="B497" s="5" t="s">
        <v>990</v>
      </c>
      <c r="C497" s="5" t="s">
        <v>154</v>
      </c>
      <c r="D497" s="5" t="s">
        <v>2642</v>
      </c>
      <c r="E497" s="5" t="s">
        <v>2643</v>
      </c>
      <c r="F497" s="5" t="s">
        <v>2644</v>
      </c>
      <c r="G497" s="5" t="s">
        <v>1264</v>
      </c>
      <c r="J497" s="5" t="s">
        <v>3035</v>
      </c>
    </row>
    <row r="498" spans="1:10" ht="11.25">
      <c r="A498" s="5">
        <v>497</v>
      </c>
      <c r="B498" s="5" t="s">
        <v>990</v>
      </c>
      <c r="C498" s="5" t="s">
        <v>154</v>
      </c>
      <c r="D498" s="5" t="s">
        <v>2645</v>
      </c>
      <c r="E498" s="5" t="s">
        <v>2646</v>
      </c>
      <c r="F498" s="5" t="s">
        <v>2647</v>
      </c>
      <c r="G498" s="5" t="s">
        <v>1036</v>
      </c>
      <c r="H498" s="5" t="s">
        <v>2648</v>
      </c>
      <c r="J498" s="5" t="s">
        <v>3035</v>
      </c>
    </row>
    <row r="499" spans="1:10" ht="11.25">
      <c r="A499" s="5">
        <v>498</v>
      </c>
      <c r="B499" s="5" t="s">
        <v>990</v>
      </c>
      <c r="C499" s="5" t="s">
        <v>154</v>
      </c>
      <c r="D499" s="5" t="s">
        <v>2649</v>
      </c>
      <c r="E499" s="5" t="s">
        <v>2650</v>
      </c>
      <c r="F499" s="5" t="s">
        <v>2651</v>
      </c>
      <c r="G499" s="5" t="s">
        <v>1099</v>
      </c>
      <c r="H499" s="5" t="s">
        <v>2652</v>
      </c>
      <c r="J499" s="5" t="s">
        <v>3035</v>
      </c>
    </row>
    <row r="500" spans="1:10" ht="11.25">
      <c r="A500" s="5">
        <v>499</v>
      </c>
      <c r="B500" s="5" t="s">
        <v>990</v>
      </c>
      <c r="C500" s="5" t="s">
        <v>154</v>
      </c>
      <c r="D500" s="5" t="s">
        <v>2653</v>
      </c>
      <c r="E500" s="5" t="s">
        <v>2654</v>
      </c>
      <c r="F500" s="5" t="s">
        <v>2655</v>
      </c>
      <c r="G500" s="5" t="s">
        <v>1264</v>
      </c>
      <c r="H500" s="5" t="s">
        <v>2656</v>
      </c>
      <c r="J500" s="5" t="s">
        <v>3035</v>
      </c>
    </row>
    <row r="501" spans="1:10" ht="11.25">
      <c r="A501" s="5">
        <v>500</v>
      </c>
      <c r="B501" s="5" t="s">
        <v>990</v>
      </c>
      <c r="C501" s="5" t="s">
        <v>154</v>
      </c>
      <c r="D501" s="5" t="s">
        <v>2657</v>
      </c>
      <c r="E501" s="5" t="s">
        <v>2658</v>
      </c>
      <c r="F501" s="5" t="s">
        <v>2659</v>
      </c>
      <c r="G501" s="5" t="s">
        <v>1195</v>
      </c>
      <c r="J501" s="5" t="s">
        <v>3035</v>
      </c>
    </row>
    <row r="502" spans="1:10" ht="11.25">
      <c r="A502" s="5">
        <v>501</v>
      </c>
      <c r="B502" s="5" t="s">
        <v>990</v>
      </c>
      <c r="C502" s="5" t="s">
        <v>154</v>
      </c>
      <c r="D502" s="5" t="s">
        <v>2660</v>
      </c>
      <c r="E502" s="5" t="s">
        <v>2661</v>
      </c>
      <c r="F502" s="5" t="s">
        <v>2662</v>
      </c>
      <c r="G502" s="5" t="s">
        <v>1073</v>
      </c>
      <c r="J502" s="5" t="s">
        <v>3035</v>
      </c>
    </row>
    <row r="503" spans="1:10" ht="11.25">
      <c r="A503" s="5">
        <v>502</v>
      </c>
      <c r="B503" s="5" t="s">
        <v>990</v>
      </c>
      <c r="C503" s="5" t="s">
        <v>154</v>
      </c>
      <c r="D503" s="5" t="s">
        <v>2663</v>
      </c>
      <c r="E503" s="5" t="s">
        <v>2664</v>
      </c>
      <c r="F503" s="5" t="s">
        <v>2665</v>
      </c>
      <c r="G503" s="5" t="s">
        <v>1195</v>
      </c>
      <c r="J503" s="5" t="s">
        <v>3035</v>
      </c>
    </row>
    <row r="504" spans="1:10" ht="11.25">
      <c r="A504" s="5">
        <v>503</v>
      </c>
      <c r="B504" s="5" t="s">
        <v>990</v>
      </c>
      <c r="C504" s="5" t="s">
        <v>154</v>
      </c>
      <c r="D504" s="5" t="s">
        <v>2666</v>
      </c>
      <c r="E504" s="5" t="s">
        <v>2667</v>
      </c>
      <c r="F504" s="5" t="s">
        <v>2668</v>
      </c>
      <c r="G504" s="5" t="s">
        <v>1036</v>
      </c>
      <c r="J504" s="5" t="s">
        <v>3035</v>
      </c>
    </row>
    <row r="505" spans="1:10" ht="11.25">
      <c r="A505" s="5">
        <v>504</v>
      </c>
      <c r="B505" s="5" t="s">
        <v>990</v>
      </c>
      <c r="C505" s="5" t="s">
        <v>154</v>
      </c>
      <c r="D505" s="5" t="s">
        <v>2669</v>
      </c>
      <c r="E505" s="5" t="s">
        <v>2670</v>
      </c>
      <c r="F505" s="5" t="s">
        <v>2671</v>
      </c>
      <c r="G505" s="5" t="s">
        <v>1264</v>
      </c>
      <c r="J505" s="5" t="s">
        <v>3035</v>
      </c>
    </row>
    <row r="506" spans="1:10" ht="11.25">
      <c r="A506" s="5">
        <v>505</v>
      </c>
      <c r="B506" s="5" t="s">
        <v>990</v>
      </c>
      <c r="C506" s="5" t="s">
        <v>154</v>
      </c>
      <c r="D506" s="5" t="s">
        <v>2672</v>
      </c>
      <c r="E506" s="5" t="s">
        <v>2673</v>
      </c>
      <c r="F506" s="5" t="s">
        <v>2674</v>
      </c>
      <c r="G506" s="5" t="s">
        <v>1424</v>
      </c>
      <c r="J506" s="5" t="s">
        <v>3035</v>
      </c>
    </row>
    <row r="507" spans="1:10" ht="11.25">
      <c r="A507" s="5">
        <v>506</v>
      </c>
      <c r="B507" s="5" t="s">
        <v>990</v>
      </c>
      <c r="C507" s="5" t="s">
        <v>154</v>
      </c>
      <c r="D507" s="5" t="s">
        <v>2675</v>
      </c>
      <c r="E507" s="5" t="s">
        <v>2676</v>
      </c>
      <c r="F507" s="5" t="s">
        <v>2677</v>
      </c>
      <c r="G507" s="5" t="s">
        <v>1052</v>
      </c>
      <c r="J507" s="5" t="s">
        <v>3035</v>
      </c>
    </row>
    <row r="508" spans="1:10" ht="11.25">
      <c r="A508" s="5">
        <v>507</v>
      </c>
      <c r="B508" s="5" t="s">
        <v>990</v>
      </c>
      <c r="C508" s="5" t="s">
        <v>154</v>
      </c>
      <c r="D508" s="5" t="s">
        <v>2678</v>
      </c>
      <c r="E508" s="5" t="s">
        <v>2679</v>
      </c>
      <c r="F508" s="5" t="s">
        <v>2126</v>
      </c>
      <c r="G508" s="5" t="s">
        <v>1195</v>
      </c>
      <c r="H508" s="5" t="s">
        <v>2680</v>
      </c>
      <c r="J508" s="5" t="s">
        <v>3035</v>
      </c>
    </row>
    <row r="509" spans="1:10" ht="11.25">
      <c r="A509" s="5">
        <v>508</v>
      </c>
      <c r="B509" s="5" t="s">
        <v>990</v>
      </c>
      <c r="C509" s="5" t="s">
        <v>154</v>
      </c>
      <c r="D509" s="5" t="s">
        <v>2681</v>
      </c>
      <c r="E509" s="5" t="s">
        <v>2682</v>
      </c>
      <c r="F509" s="5" t="s">
        <v>2683</v>
      </c>
      <c r="G509" s="5" t="s">
        <v>1195</v>
      </c>
      <c r="J509" s="5" t="s">
        <v>3035</v>
      </c>
    </row>
    <row r="510" spans="1:10" ht="11.25">
      <c r="A510" s="5">
        <v>509</v>
      </c>
      <c r="B510" s="5" t="s">
        <v>990</v>
      </c>
      <c r="C510" s="5" t="s">
        <v>154</v>
      </c>
      <c r="D510" s="5" t="s">
        <v>2684</v>
      </c>
      <c r="E510" s="5" t="s">
        <v>2685</v>
      </c>
      <c r="F510" s="5" t="s">
        <v>2686</v>
      </c>
      <c r="G510" s="5" t="s">
        <v>1281</v>
      </c>
      <c r="J510" s="5" t="s">
        <v>3035</v>
      </c>
    </row>
    <row r="511" spans="1:10" ht="11.25">
      <c r="A511" s="5">
        <v>510</v>
      </c>
      <c r="B511" s="5" t="s">
        <v>990</v>
      </c>
      <c r="C511" s="5" t="s">
        <v>154</v>
      </c>
      <c r="D511" s="5" t="s">
        <v>2687</v>
      </c>
      <c r="E511" s="5" t="s">
        <v>2688</v>
      </c>
      <c r="F511" s="5" t="s">
        <v>2689</v>
      </c>
      <c r="G511" s="5" t="s">
        <v>1195</v>
      </c>
      <c r="J511" s="5" t="s">
        <v>3035</v>
      </c>
    </row>
    <row r="512" spans="1:10" ht="11.25">
      <c r="A512" s="5">
        <v>511</v>
      </c>
      <c r="B512" s="5" t="s">
        <v>990</v>
      </c>
      <c r="C512" s="5" t="s">
        <v>154</v>
      </c>
      <c r="D512" s="5" t="s">
        <v>2690</v>
      </c>
      <c r="E512" s="5" t="s">
        <v>2691</v>
      </c>
      <c r="F512" s="5" t="s">
        <v>2692</v>
      </c>
      <c r="G512" s="5" t="s">
        <v>1040</v>
      </c>
      <c r="H512" s="5" t="s">
        <v>3096</v>
      </c>
      <c r="J512" s="5" t="s">
        <v>3035</v>
      </c>
    </row>
    <row r="513" spans="1:10" ht="11.25">
      <c r="A513" s="5">
        <v>512</v>
      </c>
      <c r="B513" s="5" t="s">
        <v>990</v>
      </c>
      <c r="C513" s="5" t="s">
        <v>154</v>
      </c>
      <c r="D513" s="5" t="s">
        <v>2693</v>
      </c>
      <c r="E513" s="5" t="s">
        <v>2694</v>
      </c>
      <c r="F513" s="5" t="s">
        <v>2695</v>
      </c>
      <c r="G513" s="5" t="s">
        <v>1048</v>
      </c>
      <c r="J513" s="5" t="s">
        <v>3035</v>
      </c>
    </row>
    <row r="514" spans="1:10" ht="11.25">
      <c r="A514" s="5">
        <v>513</v>
      </c>
      <c r="B514" s="5" t="s">
        <v>990</v>
      </c>
      <c r="C514" s="5" t="s">
        <v>154</v>
      </c>
      <c r="D514" s="5" t="s">
        <v>2696</v>
      </c>
      <c r="E514" s="5" t="s">
        <v>2697</v>
      </c>
      <c r="F514" s="5" t="s">
        <v>2698</v>
      </c>
      <c r="G514" s="5" t="s">
        <v>1583</v>
      </c>
      <c r="H514" s="5" t="s">
        <v>2699</v>
      </c>
      <c r="J514" s="5" t="s">
        <v>3035</v>
      </c>
    </row>
    <row r="515" spans="1:10" ht="11.25">
      <c r="A515" s="5">
        <v>514</v>
      </c>
      <c r="B515" s="5" t="s">
        <v>990</v>
      </c>
      <c r="C515" s="5" t="s">
        <v>154</v>
      </c>
      <c r="D515" s="5" t="s">
        <v>2700</v>
      </c>
      <c r="E515" s="5" t="s">
        <v>2701</v>
      </c>
      <c r="F515" s="5" t="s">
        <v>2702</v>
      </c>
      <c r="G515" s="5" t="s">
        <v>1583</v>
      </c>
      <c r="J515" s="5" t="s">
        <v>3035</v>
      </c>
    </row>
    <row r="516" spans="1:10" ht="11.25">
      <c r="A516" s="5">
        <v>515</v>
      </c>
      <c r="B516" s="5" t="s">
        <v>990</v>
      </c>
      <c r="C516" s="5" t="s">
        <v>154</v>
      </c>
      <c r="D516" s="5" t="s">
        <v>2703</v>
      </c>
      <c r="E516" s="5" t="s">
        <v>2704</v>
      </c>
      <c r="F516" s="5" t="s">
        <v>2705</v>
      </c>
      <c r="G516" s="5" t="s">
        <v>2706</v>
      </c>
      <c r="H516" s="5" t="s">
        <v>2707</v>
      </c>
      <c r="J516" s="5" t="s">
        <v>3035</v>
      </c>
    </row>
    <row r="517" spans="1:10" ht="11.25">
      <c r="A517" s="5">
        <v>516</v>
      </c>
      <c r="B517" s="5" t="s">
        <v>990</v>
      </c>
      <c r="C517" s="5" t="s">
        <v>154</v>
      </c>
      <c r="D517" s="5" t="s">
        <v>2708</v>
      </c>
      <c r="E517" s="5" t="s">
        <v>2709</v>
      </c>
      <c r="F517" s="5" t="s">
        <v>2710</v>
      </c>
      <c r="G517" s="5" t="s">
        <v>2711</v>
      </c>
      <c r="J517" s="5" t="s">
        <v>3035</v>
      </c>
    </row>
    <row r="518" spans="1:10" ht="11.25">
      <c r="A518" s="5">
        <v>517</v>
      </c>
      <c r="B518" s="5" t="s">
        <v>990</v>
      </c>
      <c r="C518" s="5" t="s">
        <v>154</v>
      </c>
      <c r="D518" s="5" t="s">
        <v>2712</v>
      </c>
      <c r="E518" s="5" t="s">
        <v>2713</v>
      </c>
      <c r="F518" s="5" t="s">
        <v>2261</v>
      </c>
      <c r="G518" s="5" t="s">
        <v>1370</v>
      </c>
      <c r="J518" s="5" t="s">
        <v>3035</v>
      </c>
    </row>
    <row r="519" spans="1:10" ht="11.25">
      <c r="A519" s="5">
        <v>518</v>
      </c>
      <c r="B519" s="5" t="s">
        <v>990</v>
      </c>
      <c r="C519" s="5" t="s">
        <v>154</v>
      </c>
      <c r="D519" s="5" t="s">
        <v>2714</v>
      </c>
      <c r="E519" s="5" t="s">
        <v>2715</v>
      </c>
      <c r="F519" s="5" t="s">
        <v>2716</v>
      </c>
      <c r="G519" s="5" t="s">
        <v>1069</v>
      </c>
      <c r="H519" s="5" t="s">
        <v>2717</v>
      </c>
      <c r="J519" s="5" t="s">
        <v>3035</v>
      </c>
    </row>
    <row r="520" spans="1:10" ht="11.25">
      <c r="A520" s="5">
        <v>519</v>
      </c>
      <c r="B520" s="5" t="s">
        <v>990</v>
      </c>
      <c r="C520" s="5" t="s">
        <v>154</v>
      </c>
      <c r="D520" s="5" t="s">
        <v>2718</v>
      </c>
      <c r="E520" s="5" t="s">
        <v>2719</v>
      </c>
      <c r="F520" s="5" t="s">
        <v>2720</v>
      </c>
      <c r="G520" s="5" t="s">
        <v>1040</v>
      </c>
      <c r="J520" s="5" t="s">
        <v>3035</v>
      </c>
    </row>
    <row r="521" spans="1:10" ht="11.25">
      <c r="A521" s="5">
        <v>520</v>
      </c>
      <c r="B521" s="5" t="s">
        <v>990</v>
      </c>
      <c r="C521" s="5" t="s">
        <v>154</v>
      </c>
      <c r="D521" s="5" t="s">
        <v>2721</v>
      </c>
      <c r="E521" s="5" t="s">
        <v>2722</v>
      </c>
      <c r="F521" s="5" t="s">
        <v>2723</v>
      </c>
      <c r="G521" s="5" t="s">
        <v>1040</v>
      </c>
      <c r="J521" s="5" t="s">
        <v>3035</v>
      </c>
    </row>
    <row r="522" spans="1:10" ht="11.25">
      <c r="A522" s="5">
        <v>521</v>
      </c>
      <c r="B522" s="5" t="s">
        <v>990</v>
      </c>
      <c r="C522" s="5" t="s">
        <v>154</v>
      </c>
      <c r="D522" s="5" t="s">
        <v>2724</v>
      </c>
      <c r="E522" s="5" t="s">
        <v>2725</v>
      </c>
      <c r="F522" s="5" t="s">
        <v>2726</v>
      </c>
      <c r="G522" s="5" t="s">
        <v>1036</v>
      </c>
      <c r="J522" s="5" t="s">
        <v>3035</v>
      </c>
    </row>
    <row r="523" spans="1:10" ht="11.25">
      <c r="A523" s="5">
        <v>522</v>
      </c>
      <c r="B523" s="5" t="s">
        <v>990</v>
      </c>
      <c r="C523" s="5" t="s">
        <v>154</v>
      </c>
      <c r="D523" s="5" t="s">
        <v>2727</v>
      </c>
      <c r="E523" s="5" t="s">
        <v>2728</v>
      </c>
      <c r="F523" s="5" t="s">
        <v>2729</v>
      </c>
      <c r="G523" s="5" t="s">
        <v>1073</v>
      </c>
      <c r="J523" s="5" t="s">
        <v>3035</v>
      </c>
    </row>
    <row r="524" spans="1:10" ht="11.25">
      <c r="A524" s="5">
        <v>523</v>
      </c>
      <c r="B524" s="5" t="s">
        <v>990</v>
      </c>
      <c r="C524" s="5" t="s">
        <v>154</v>
      </c>
      <c r="D524" s="5" t="s">
        <v>2730</v>
      </c>
      <c r="E524" s="5" t="s">
        <v>2731</v>
      </c>
      <c r="F524" s="5" t="s">
        <v>2732</v>
      </c>
      <c r="G524" s="5" t="s">
        <v>1111</v>
      </c>
      <c r="H524" s="5" t="s">
        <v>2733</v>
      </c>
      <c r="J524" s="5" t="s">
        <v>3035</v>
      </c>
    </row>
    <row r="525" spans="1:10" ht="11.25">
      <c r="A525" s="5">
        <v>524</v>
      </c>
      <c r="B525" s="5" t="s">
        <v>990</v>
      </c>
      <c r="C525" s="5" t="s">
        <v>154</v>
      </c>
      <c r="D525" s="5" t="s">
        <v>2734</v>
      </c>
      <c r="E525" s="5" t="s">
        <v>2735</v>
      </c>
      <c r="F525" s="5" t="s">
        <v>2736</v>
      </c>
      <c r="G525" s="5" t="s">
        <v>1195</v>
      </c>
      <c r="J525" s="5" t="s">
        <v>3035</v>
      </c>
    </row>
    <row r="526" spans="1:10" ht="11.25">
      <c r="A526" s="5">
        <v>525</v>
      </c>
      <c r="B526" s="5" t="s">
        <v>990</v>
      </c>
      <c r="C526" s="5" t="s">
        <v>154</v>
      </c>
      <c r="D526" s="5" t="s">
        <v>2737</v>
      </c>
      <c r="E526" s="5" t="s">
        <v>2738</v>
      </c>
      <c r="F526" s="5" t="s">
        <v>2739</v>
      </c>
      <c r="G526" s="5" t="s">
        <v>1048</v>
      </c>
      <c r="H526" s="5" t="s">
        <v>2740</v>
      </c>
      <c r="J526" s="5" t="s">
        <v>3035</v>
      </c>
    </row>
    <row r="527" spans="1:10" ht="11.25">
      <c r="A527" s="5">
        <v>526</v>
      </c>
      <c r="B527" s="5" t="s">
        <v>990</v>
      </c>
      <c r="C527" s="5" t="s">
        <v>154</v>
      </c>
      <c r="D527" s="5" t="s">
        <v>2741</v>
      </c>
      <c r="E527" s="5" t="s">
        <v>2742</v>
      </c>
      <c r="F527" s="5" t="s">
        <v>2743</v>
      </c>
      <c r="G527" s="5" t="s">
        <v>1412</v>
      </c>
      <c r="I527" s="5" t="s">
        <v>3097</v>
      </c>
      <c r="J527" s="5" t="s">
        <v>3035</v>
      </c>
    </row>
    <row r="528" spans="1:10" ht="11.25">
      <c r="A528" s="5">
        <v>527</v>
      </c>
      <c r="B528" s="5" t="s">
        <v>990</v>
      </c>
      <c r="C528" s="5" t="s">
        <v>154</v>
      </c>
      <c r="D528" s="5" t="s">
        <v>2744</v>
      </c>
      <c r="E528" s="5" t="s">
        <v>2745</v>
      </c>
      <c r="F528" s="5" t="s">
        <v>2746</v>
      </c>
      <c r="G528" s="5" t="s">
        <v>1264</v>
      </c>
      <c r="J528" s="5" t="s">
        <v>3035</v>
      </c>
    </row>
    <row r="529" spans="1:10" ht="11.25">
      <c r="A529" s="5">
        <v>528</v>
      </c>
      <c r="B529" s="5" t="s">
        <v>990</v>
      </c>
      <c r="C529" s="5" t="s">
        <v>154</v>
      </c>
      <c r="D529" s="5" t="s">
        <v>2747</v>
      </c>
      <c r="E529" s="5" t="s">
        <v>2748</v>
      </c>
      <c r="F529" s="5" t="s">
        <v>2749</v>
      </c>
      <c r="G529" s="5" t="s">
        <v>1289</v>
      </c>
      <c r="J529" s="5" t="s">
        <v>3035</v>
      </c>
    </row>
    <row r="530" spans="1:10" ht="11.25">
      <c r="A530" s="5">
        <v>529</v>
      </c>
      <c r="B530" s="5" t="s">
        <v>990</v>
      </c>
      <c r="C530" s="5" t="s">
        <v>154</v>
      </c>
      <c r="D530" s="5" t="s">
        <v>2750</v>
      </c>
      <c r="E530" s="5" t="s">
        <v>2751</v>
      </c>
      <c r="F530" s="5" t="s">
        <v>2752</v>
      </c>
      <c r="G530" s="5" t="s">
        <v>1482</v>
      </c>
      <c r="J530" s="5" t="s">
        <v>3035</v>
      </c>
    </row>
    <row r="531" spans="1:10" ht="11.25">
      <c r="A531" s="5">
        <v>530</v>
      </c>
      <c r="B531" s="5" t="s">
        <v>990</v>
      </c>
      <c r="C531" s="5" t="s">
        <v>154</v>
      </c>
      <c r="D531" s="5" t="s">
        <v>2753</v>
      </c>
      <c r="E531" s="5" t="s">
        <v>2754</v>
      </c>
      <c r="F531" s="5" t="s">
        <v>2755</v>
      </c>
      <c r="G531" s="5" t="s">
        <v>1893</v>
      </c>
      <c r="H531" s="5" t="s">
        <v>2756</v>
      </c>
      <c r="J531" s="5" t="s">
        <v>3035</v>
      </c>
    </row>
    <row r="532" spans="1:10" ht="11.25">
      <c r="A532" s="5">
        <v>531</v>
      </c>
      <c r="B532" s="5" t="s">
        <v>990</v>
      </c>
      <c r="C532" s="5" t="s">
        <v>154</v>
      </c>
      <c r="D532" s="5" t="s">
        <v>2757</v>
      </c>
      <c r="E532" s="5" t="s">
        <v>2758</v>
      </c>
      <c r="F532" s="5" t="s">
        <v>2759</v>
      </c>
      <c r="G532" s="5" t="s">
        <v>1289</v>
      </c>
      <c r="H532" s="5" t="s">
        <v>2760</v>
      </c>
      <c r="J532" s="5" t="s">
        <v>3035</v>
      </c>
    </row>
    <row r="533" spans="1:10" ht="11.25">
      <c r="A533" s="5">
        <v>532</v>
      </c>
      <c r="B533" s="5" t="s">
        <v>990</v>
      </c>
      <c r="C533" s="5" t="s">
        <v>154</v>
      </c>
      <c r="D533" s="5" t="s">
        <v>2761</v>
      </c>
      <c r="E533" s="5" t="s">
        <v>2762</v>
      </c>
      <c r="F533" s="5" t="s">
        <v>2763</v>
      </c>
      <c r="G533" s="5" t="s">
        <v>1088</v>
      </c>
      <c r="J533" s="5" t="s">
        <v>3035</v>
      </c>
    </row>
    <row r="534" spans="1:10" ht="11.25">
      <c r="A534" s="5">
        <v>533</v>
      </c>
      <c r="B534" s="5" t="s">
        <v>990</v>
      </c>
      <c r="C534" s="5" t="s">
        <v>154</v>
      </c>
      <c r="D534" s="5" t="s">
        <v>2764</v>
      </c>
      <c r="E534" s="5" t="s">
        <v>2765</v>
      </c>
      <c r="F534" s="5" t="s">
        <v>2766</v>
      </c>
      <c r="G534" s="5" t="s">
        <v>1060</v>
      </c>
      <c r="J534" s="5" t="s">
        <v>3035</v>
      </c>
    </row>
    <row r="535" spans="1:10" ht="11.25">
      <c r="A535" s="5">
        <v>534</v>
      </c>
      <c r="B535" s="5" t="s">
        <v>990</v>
      </c>
      <c r="C535" s="5" t="s">
        <v>154</v>
      </c>
      <c r="D535" s="5" t="s">
        <v>2767</v>
      </c>
      <c r="E535" s="5" t="s">
        <v>2768</v>
      </c>
      <c r="F535" s="5" t="s">
        <v>2769</v>
      </c>
      <c r="G535" s="5" t="s">
        <v>1073</v>
      </c>
      <c r="J535" s="5" t="s">
        <v>3035</v>
      </c>
    </row>
    <row r="536" spans="1:10" ht="11.25">
      <c r="A536" s="5">
        <v>535</v>
      </c>
      <c r="B536" s="5" t="s">
        <v>990</v>
      </c>
      <c r="C536" s="5" t="s">
        <v>154</v>
      </c>
      <c r="D536" s="5" t="s">
        <v>2770</v>
      </c>
      <c r="E536" s="5" t="s">
        <v>2771</v>
      </c>
      <c r="F536" s="5" t="s">
        <v>2772</v>
      </c>
      <c r="G536" s="5" t="s">
        <v>1195</v>
      </c>
      <c r="J536" s="5" t="s">
        <v>3035</v>
      </c>
    </row>
    <row r="537" spans="1:10" ht="11.25">
      <c r="A537" s="5">
        <v>536</v>
      </c>
      <c r="B537" s="5" t="s">
        <v>990</v>
      </c>
      <c r="C537" s="5" t="s">
        <v>154</v>
      </c>
      <c r="D537" s="5" t="s">
        <v>2773</v>
      </c>
      <c r="E537" s="5" t="s">
        <v>2774</v>
      </c>
      <c r="F537" s="5" t="s">
        <v>2775</v>
      </c>
      <c r="G537" s="5" t="s">
        <v>1564</v>
      </c>
      <c r="H537" s="5" t="s">
        <v>2776</v>
      </c>
      <c r="J537" s="5" t="s">
        <v>3035</v>
      </c>
    </row>
    <row r="538" spans="1:10" ht="11.25">
      <c r="A538" s="5">
        <v>537</v>
      </c>
      <c r="B538" s="5" t="s">
        <v>990</v>
      </c>
      <c r="C538" s="5" t="s">
        <v>154</v>
      </c>
      <c r="D538" s="5" t="s">
        <v>2777</v>
      </c>
      <c r="E538" s="5" t="s">
        <v>2778</v>
      </c>
      <c r="F538" s="5" t="s">
        <v>2779</v>
      </c>
      <c r="G538" s="5" t="s">
        <v>1281</v>
      </c>
      <c r="J538" s="5" t="s">
        <v>3035</v>
      </c>
    </row>
    <row r="539" spans="1:10" ht="11.25">
      <c r="A539" s="5">
        <v>538</v>
      </c>
      <c r="B539" s="5" t="s">
        <v>990</v>
      </c>
      <c r="C539" s="5" t="s">
        <v>154</v>
      </c>
      <c r="D539" s="5" t="s">
        <v>2780</v>
      </c>
      <c r="E539" s="5" t="s">
        <v>2781</v>
      </c>
      <c r="F539" s="5" t="s">
        <v>2782</v>
      </c>
      <c r="G539" s="5" t="s">
        <v>1084</v>
      </c>
      <c r="J539" s="5" t="s">
        <v>3035</v>
      </c>
    </row>
    <row r="540" spans="1:10" ht="11.25">
      <c r="A540" s="5">
        <v>539</v>
      </c>
      <c r="B540" s="5" t="s">
        <v>990</v>
      </c>
      <c r="C540" s="5" t="s">
        <v>154</v>
      </c>
      <c r="D540" s="5" t="s">
        <v>2783</v>
      </c>
      <c r="E540" s="5" t="s">
        <v>2784</v>
      </c>
      <c r="F540" s="5" t="s">
        <v>2785</v>
      </c>
      <c r="G540" s="5" t="s">
        <v>1482</v>
      </c>
      <c r="J540" s="5" t="s">
        <v>3035</v>
      </c>
    </row>
    <row r="541" spans="1:10" ht="11.25">
      <c r="A541" s="5">
        <v>540</v>
      </c>
      <c r="B541" s="5" t="s">
        <v>990</v>
      </c>
      <c r="C541" s="5" t="s">
        <v>154</v>
      </c>
      <c r="D541" s="5" t="s">
        <v>2786</v>
      </c>
      <c r="E541" s="5" t="s">
        <v>2787</v>
      </c>
      <c r="F541" s="5" t="s">
        <v>2788</v>
      </c>
      <c r="G541" s="5" t="s">
        <v>1264</v>
      </c>
      <c r="J541" s="5" t="s">
        <v>3035</v>
      </c>
    </row>
    <row r="542" spans="1:10" ht="11.25">
      <c r="A542" s="5">
        <v>541</v>
      </c>
      <c r="B542" s="5" t="s">
        <v>990</v>
      </c>
      <c r="C542" s="5" t="s">
        <v>154</v>
      </c>
      <c r="D542" s="5" t="s">
        <v>2789</v>
      </c>
      <c r="E542" s="5" t="s">
        <v>2790</v>
      </c>
      <c r="F542" s="5" t="s">
        <v>2791</v>
      </c>
      <c r="G542" s="5" t="s">
        <v>1474</v>
      </c>
      <c r="J542" s="5" t="s">
        <v>3035</v>
      </c>
    </row>
    <row r="543" spans="1:10" ht="11.25">
      <c r="A543" s="5">
        <v>542</v>
      </c>
      <c r="B543" s="5" t="s">
        <v>990</v>
      </c>
      <c r="C543" s="5" t="s">
        <v>154</v>
      </c>
      <c r="D543" s="5" t="s">
        <v>2792</v>
      </c>
      <c r="E543" s="5" t="s">
        <v>2793</v>
      </c>
      <c r="F543" s="5" t="s">
        <v>2794</v>
      </c>
      <c r="G543" s="5" t="s">
        <v>2795</v>
      </c>
      <c r="J543" s="5" t="s">
        <v>3035</v>
      </c>
    </row>
    <row r="544" spans="1:10" ht="11.25">
      <c r="A544" s="5">
        <v>543</v>
      </c>
      <c r="B544" s="5" t="s">
        <v>990</v>
      </c>
      <c r="C544" s="5" t="s">
        <v>154</v>
      </c>
      <c r="D544" s="5" t="s">
        <v>2796</v>
      </c>
      <c r="E544" s="5" t="s">
        <v>2797</v>
      </c>
      <c r="F544" s="5" t="s">
        <v>2798</v>
      </c>
      <c r="G544" s="5" t="s">
        <v>1029</v>
      </c>
      <c r="H544" s="5" t="s">
        <v>1924</v>
      </c>
      <c r="J544" s="5" t="s">
        <v>3035</v>
      </c>
    </row>
    <row r="545" spans="1:10" ht="11.25">
      <c r="A545" s="5">
        <v>544</v>
      </c>
      <c r="B545" s="5" t="s">
        <v>990</v>
      </c>
      <c r="C545" s="5" t="s">
        <v>154</v>
      </c>
      <c r="D545" s="5" t="s">
        <v>2799</v>
      </c>
      <c r="E545" s="5" t="s">
        <v>2800</v>
      </c>
      <c r="F545" s="5" t="s">
        <v>2801</v>
      </c>
      <c r="G545" s="5" t="s">
        <v>1264</v>
      </c>
      <c r="H545" s="5" t="s">
        <v>2802</v>
      </c>
      <c r="J545" s="5" t="s">
        <v>3035</v>
      </c>
    </row>
    <row r="546" spans="1:10" ht="11.25">
      <c r="A546" s="5">
        <v>545</v>
      </c>
      <c r="B546" s="5" t="s">
        <v>990</v>
      </c>
      <c r="C546" s="5" t="s">
        <v>154</v>
      </c>
      <c r="D546" s="5" t="s">
        <v>2805</v>
      </c>
      <c r="E546" s="5" t="s">
        <v>2806</v>
      </c>
      <c r="F546" s="5" t="s">
        <v>1246</v>
      </c>
      <c r="G546" s="5" t="s">
        <v>2807</v>
      </c>
      <c r="J546" s="5" t="s">
        <v>3035</v>
      </c>
    </row>
    <row r="547" spans="1:10" ht="11.25">
      <c r="A547" s="5">
        <v>546</v>
      </c>
      <c r="B547" s="5" t="s">
        <v>990</v>
      </c>
      <c r="C547" s="5" t="s">
        <v>154</v>
      </c>
      <c r="D547" s="5" t="s">
        <v>2808</v>
      </c>
      <c r="E547" s="5" t="s">
        <v>2809</v>
      </c>
      <c r="F547" s="5" t="s">
        <v>1246</v>
      </c>
      <c r="G547" s="5" t="s">
        <v>2810</v>
      </c>
      <c r="J547" s="5" t="s">
        <v>3035</v>
      </c>
    </row>
    <row r="548" spans="1:10" ht="11.25">
      <c r="A548" s="5">
        <v>547</v>
      </c>
      <c r="B548" s="5" t="s">
        <v>990</v>
      </c>
      <c r="C548" s="5" t="s">
        <v>154</v>
      </c>
      <c r="D548" s="5" t="s">
        <v>2811</v>
      </c>
      <c r="E548" s="5" t="s">
        <v>2812</v>
      </c>
      <c r="F548" s="5" t="s">
        <v>2813</v>
      </c>
      <c r="G548" s="5" t="s">
        <v>1289</v>
      </c>
      <c r="H548" s="5" t="s">
        <v>2814</v>
      </c>
      <c r="J548" s="5" t="s">
        <v>3035</v>
      </c>
    </row>
    <row r="549" spans="1:10" ht="11.25">
      <c r="A549" s="5">
        <v>548</v>
      </c>
      <c r="B549" s="5" t="s">
        <v>990</v>
      </c>
      <c r="C549" s="5" t="s">
        <v>154</v>
      </c>
      <c r="D549" s="5" t="s">
        <v>2815</v>
      </c>
      <c r="E549" s="5" t="s">
        <v>2816</v>
      </c>
      <c r="F549" s="5" t="s">
        <v>2817</v>
      </c>
      <c r="G549" s="5" t="s">
        <v>1040</v>
      </c>
      <c r="J549" s="5" t="s">
        <v>3035</v>
      </c>
    </row>
    <row r="550" spans="1:10" ht="11.25">
      <c r="A550" s="5">
        <v>549</v>
      </c>
      <c r="B550" s="5" t="s">
        <v>990</v>
      </c>
      <c r="C550" s="5" t="s">
        <v>154</v>
      </c>
      <c r="D550" s="5" t="s">
        <v>2818</v>
      </c>
      <c r="E550" s="5" t="s">
        <v>2819</v>
      </c>
      <c r="F550" s="5" t="s">
        <v>2820</v>
      </c>
      <c r="G550" s="5" t="s">
        <v>1452</v>
      </c>
      <c r="J550" s="5" t="s">
        <v>3035</v>
      </c>
    </row>
    <row r="551" spans="1:10" ht="11.25">
      <c r="A551" s="5">
        <v>550</v>
      </c>
      <c r="B551" s="5" t="s">
        <v>990</v>
      </c>
      <c r="C551" s="5" t="s">
        <v>154</v>
      </c>
      <c r="D551" s="5" t="s">
        <v>2821</v>
      </c>
      <c r="E551" s="5" t="s">
        <v>2822</v>
      </c>
      <c r="F551" s="5" t="s">
        <v>2823</v>
      </c>
      <c r="G551" s="5" t="s">
        <v>1069</v>
      </c>
      <c r="H551" s="5" t="s">
        <v>2404</v>
      </c>
      <c r="J551" s="5" t="s">
        <v>3035</v>
      </c>
    </row>
    <row r="552" spans="1:10" ht="11.25">
      <c r="A552" s="5">
        <v>551</v>
      </c>
      <c r="B552" s="5" t="s">
        <v>990</v>
      </c>
      <c r="C552" s="5" t="s">
        <v>154</v>
      </c>
      <c r="D552" s="5" t="s">
        <v>2824</v>
      </c>
      <c r="E552" s="5" t="s">
        <v>2825</v>
      </c>
      <c r="F552" s="5" t="s">
        <v>2826</v>
      </c>
      <c r="G552" s="5" t="s">
        <v>1073</v>
      </c>
      <c r="J552" s="5" t="s">
        <v>3035</v>
      </c>
    </row>
    <row r="553" spans="1:10" ht="11.25">
      <c r="A553" s="5">
        <v>552</v>
      </c>
      <c r="B553" s="5" t="s">
        <v>990</v>
      </c>
      <c r="C553" s="5" t="s">
        <v>154</v>
      </c>
      <c r="D553" s="5" t="s">
        <v>2830</v>
      </c>
      <c r="E553" s="5" t="s">
        <v>2831</v>
      </c>
      <c r="F553" s="5" t="s">
        <v>2832</v>
      </c>
      <c r="G553" s="5" t="s">
        <v>1289</v>
      </c>
      <c r="J553" s="5" t="s">
        <v>3035</v>
      </c>
    </row>
    <row r="554" spans="1:10" ht="11.25">
      <c r="A554" s="5">
        <v>553</v>
      </c>
      <c r="B554" s="5" t="s">
        <v>990</v>
      </c>
      <c r="C554" s="5" t="s">
        <v>154</v>
      </c>
      <c r="D554" s="5" t="s">
        <v>2833</v>
      </c>
      <c r="E554" s="5" t="s">
        <v>2834</v>
      </c>
      <c r="F554" s="5" t="s">
        <v>2835</v>
      </c>
      <c r="G554" s="5" t="s">
        <v>1431</v>
      </c>
      <c r="J554" s="5" t="s">
        <v>3035</v>
      </c>
    </row>
    <row r="555" spans="1:10" ht="11.25">
      <c r="A555" s="5">
        <v>554</v>
      </c>
      <c r="B555" s="5" t="s">
        <v>990</v>
      </c>
      <c r="C555" s="5" t="s">
        <v>154</v>
      </c>
      <c r="D555" s="5" t="s">
        <v>2836</v>
      </c>
      <c r="E555" s="5" t="s">
        <v>2837</v>
      </c>
      <c r="F555" s="5" t="s">
        <v>2838</v>
      </c>
      <c r="G555" s="5" t="s">
        <v>1036</v>
      </c>
      <c r="J555" s="5" t="s">
        <v>3035</v>
      </c>
    </row>
    <row r="556" spans="1:10" ht="11.25">
      <c r="A556" s="5">
        <v>555</v>
      </c>
      <c r="B556" s="5" t="s">
        <v>990</v>
      </c>
      <c r="C556" s="5" t="s">
        <v>154</v>
      </c>
      <c r="D556" s="5" t="s">
        <v>2839</v>
      </c>
      <c r="E556" s="5" t="s">
        <v>2840</v>
      </c>
      <c r="F556" s="5" t="s">
        <v>2841</v>
      </c>
      <c r="G556" s="5" t="s">
        <v>1060</v>
      </c>
      <c r="J556" s="5" t="s">
        <v>3035</v>
      </c>
    </row>
    <row r="557" spans="1:10" ht="11.25">
      <c r="A557" s="5">
        <v>556</v>
      </c>
      <c r="B557" s="5" t="s">
        <v>990</v>
      </c>
      <c r="C557" s="5" t="s">
        <v>154</v>
      </c>
      <c r="D557" s="5" t="s">
        <v>2842</v>
      </c>
      <c r="E557" s="5" t="s">
        <v>2843</v>
      </c>
      <c r="F557" s="5" t="s">
        <v>2844</v>
      </c>
      <c r="G557" s="5" t="s">
        <v>1601</v>
      </c>
      <c r="J557" s="5" t="s">
        <v>3035</v>
      </c>
    </row>
    <row r="558" spans="1:10" ht="11.25">
      <c r="A558" s="5">
        <v>557</v>
      </c>
      <c r="B558" s="5" t="s">
        <v>990</v>
      </c>
      <c r="C558" s="5" t="s">
        <v>154</v>
      </c>
      <c r="D558" s="5" t="s">
        <v>2845</v>
      </c>
      <c r="E558" s="5" t="s">
        <v>2846</v>
      </c>
      <c r="F558" s="5" t="s">
        <v>2847</v>
      </c>
      <c r="G558" s="5" t="s">
        <v>1893</v>
      </c>
      <c r="J558" s="5" t="s">
        <v>3035</v>
      </c>
    </row>
    <row r="559" spans="1:10" ht="11.25">
      <c r="A559" s="5">
        <v>558</v>
      </c>
      <c r="B559" s="5" t="s">
        <v>990</v>
      </c>
      <c r="C559" s="5" t="s">
        <v>154</v>
      </c>
      <c r="D559" s="5" t="s">
        <v>2848</v>
      </c>
      <c r="E559" s="5" t="s">
        <v>2849</v>
      </c>
      <c r="F559" s="5" t="s">
        <v>2850</v>
      </c>
      <c r="G559" s="5" t="s">
        <v>1195</v>
      </c>
      <c r="J559" s="5" t="s">
        <v>3035</v>
      </c>
    </row>
    <row r="560" spans="1:10" ht="11.25">
      <c r="A560" s="5">
        <v>559</v>
      </c>
      <c r="B560" s="5" t="s">
        <v>990</v>
      </c>
      <c r="C560" s="5" t="s">
        <v>154</v>
      </c>
      <c r="D560" s="5" t="s">
        <v>2851</v>
      </c>
      <c r="E560" s="5" t="s">
        <v>2852</v>
      </c>
      <c r="F560" s="5" t="s">
        <v>2853</v>
      </c>
      <c r="G560" s="5" t="s">
        <v>2854</v>
      </c>
      <c r="J560" s="5" t="s">
        <v>3035</v>
      </c>
    </row>
    <row r="561" spans="1:10" ht="11.25">
      <c r="A561" s="5">
        <v>560</v>
      </c>
      <c r="B561" s="5" t="s">
        <v>990</v>
      </c>
      <c r="C561" s="5" t="s">
        <v>154</v>
      </c>
      <c r="D561" s="5" t="s">
        <v>2855</v>
      </c>
      <c r="E561" s="5" t="s">
        <v>2856</v>
      </c>
      <c r="F561" s="5" t="s">
        <v>2857</v>
      </c>
      <c r="G561" s="5" t="s">
        <v>2858</v>
      </c>
      <c r="J561" s="5" t="s">
        <v>3035</v>
      </c>
    </row>
    <row r="562" spans="1:10" ht="11.25">
      <c r="A562" s="5">
        <v>561</v>
      </c>
      <c r="B562" s="5" t="s">
        <v>990</v>
      </c>
      <c r="C562" s="5" t="s">
        <v>154</v>
      </c>
      <c r="D562" s="5" t="s">
        <v>2859</v>
      </c>
      <c r="E562" s="5" t="s">
        <v>2860</v>
      </c>
      <c r="F562" s="5" t="s">
        <v>2861</v>
      </c>
      <c r="G562" s="5" t="s">
        <v>1281</v>
      </c>
      <c r="H562" s="5" t="s">
        <v>2404</v>
      </c>
      <c r="J562" s="5" t="s">
        <v>3035</v>
      </c>
    </row>
    <row r="563" spans="1:10" ht="11.25">
      <c r="A563" s="5">
        <v>562</v>
      </c>
      <c r="B563" s="5" t="s">
        <v>990</v>
      </c>
      <c r="C563" s="5" t="s">
        <v>154</v>
      </c>
      <c r="D563" s="5" t="s">
        <v>3098</v>
      </c>
      <c r="E563" s="5" t="s">
        <v>3099</v>
      </c>
      <c r="F563" s="5" t="s">
        <v>3100</v>
      </c>
      <c r="G563" s="5" t="s">
        <v>3101</v>
      </c>
      <c r="J563" s="5" t="s">
        <v>3035</v>
      </c>
    </row>
    <row r="564" spans="1:10" ht="11.25">
      <c r="A564" s="5">
        <v>563</v>
      </c>
      <c r="B564" s="5" t="s">
        <v>990</v>
      </c>
      <c r="C564" s="5" t="s">
        <v>154</v>
      </c>
      <c r="D564" s="5" t="s">
        <v>2862</v>
      </c>
      <c r="E564" s="5" t="s">
        <v>2863</v>
      </c>
      <c r="F564" s="5" t="s">
        <v>2864</v>
      </c>
      <c r="G564" s="5" t="s">
        <v>2706</v>
      </c>
      <c r="H564" s="5" t="s">
        <v>2865</v>
      </c>
      <c r="J564" s="5" t="s">
        <v>3035</v>
      </c>
    </row>
    <row r="565" spans="1:10" ht="11.25">
      <c r="A565" s="5">
        <v>564</v>
      </c>
      <c r="B565" s="5" t="s">
        <v>990</v>
      </c>
      <c r="C565" s="5" t="s">
        <v>154</v>
      </c>
      <c r="D565" s="5" t="s">
        <v>2866</v>
      </c>
      <c r="E565" s="5" t="s">
        <v>2867</v>
      </c>
      <c r="F565" s="5" t="s">
        <v>2868</v>
      </c>
      <c r="G565" s="5" t="s">
        <v>1029</v>
      </c>
      <c r="H565" s="5" t="s">
        <v>2869</v>
      </c>
      <c r="J565" s="5" t="s">
        <v>3035</v>
      </c>
    </row>
    <row r="566" spans="1:10" ht="11.25">
      <c r="A566" s="5">
        <v>565</v>
      </c>
      <c r="B566" s="5" t="s">
        <v>990</v>
      </c>
      <c r="C566" s="5" t="s">
        <v>154</v>
      </c>
      <c r="D566" s="5" t="s">
        <v>2870</v>
      </c>
      <c r="E566" s="5" t="s">
        <v>2871</v>
      </c>
      <c r="F566" s="5" t="s">
        <v>2872</v>
      </c>
      <c r="G566" s="5" t="s">
        <v>1029</v>
      </c>
      <c r="J566" s="5" t="s">
        <v>3035</v>
      </c>
    </row>
    <row r="567" spans="1:10" ht="11.25">
      <c r="A567" s="5">
        <v>566</v>
      </c>
      <c r="B567" s="5" t="s">
        <v>990</v>
      </c>
      <c r="C567" s="5" t="s">
        <v>154</v>
      </c>
      <c r="D567" s="5" t="s">
        <v>2873</v>
      </c>
      <c r="E567" s="5" t="s">
        <v>2874</v>
      </c>
      <c r="F567" s="5" t="s">
        <v>2875</v>
      </c>
      <c r="G567" s="5" t="s">
        <v>1424</v>
      </c>
      <c r="J567" s="5" t="s">
        <v>3035</v>
      </c>
    </row>
    <row r="568" spans="1:10" ht="11.25">
      <c r="A568" s="5">
        <v>567</v>
      </c>
      <c r="B568" s="5" t="s">
        <v>990</v>
      </c>
      <c r="C568" s="5" t="s">
        <v>154</v>
      </c>
      <c r="D568" s="5" t="s">
        <v>2876</v>
      </c>
      <c r="E568" s="5" t="s">
        <v>2877</v>
      </c>
      <c r="F568" s="5" t="s">
        <v>2878</v>
      </c>
      <c r="G568" s="5" t="s">
        <v>1424</v>
      </c>
      <c r="J568" s="5" t="s">
        <v>3035</v>
      </c>
    </row>
    <row r="569" spans="1:10" ht="11.25">
      <c r="A569" s="5">
        <v>568</v>
      </c>
      <c r="B569" s="5" t="s">
        <v>990</v>
      </c>
      <c r="C569" s="5" t="s">
        <v>154</v>
      </c>
      <c r="D569" s="5" t="s">
        <v>2879</v>
      </c>
      <c r="E569" s="5" t="s">
        <v>2880</v>
      </c>
      <c r="F569" s="5" t="s">
        <v>2881</v>
      </c>
      <c r="G569" s="5" t="s">
        <v>1036</v>
      </c>
      <c r="H569" s="5" t="s">
        <v>2882</v>
      </c>
      <c r="J569" s="5" t="s">
        <v>3035</v>
      </c>
    </row>
    <row r="570" spans="1:10" ht="11.25">
      <c r="A570" s="5">
        <v>569</v>
      </c>
      <c r="B570" s="5" t="s">
        <v>990</v>
      </c>
      <c r="C570" s="5" t="s">
        <v>154</v>
      </c>
      <c r="D570" s="5" t="s">
        <v>2883</v>
      </c>
      <c r="E570" s="5" t="s">
        <v>2884</v>
      </c>
      <c r="F570" s="5" t="s">
        <v>2885</v>
      </c>
      <c r="G570" s="5" t="s">
        <v>1264</v>
      </c>
      <c r="H570" s="5" t="s">
        <v>2886</v>
      </c>
      <c r="J570" s="5" t="s">
        <v>3035</v>
      </c>
    </row>
    <row r="571" spans="1:10" ht="11.25">
      <c r="A571" s="5">
        <v>570</v>
      </c>
      <c r="B571" s="5" t="s">
        <v>990</v>
      </c>
      <c r="C571" s="5" t="s">
        <v>154</v>
      </c>
      <c r="D571" s="5" t="s">
        <v>2887</v>
      </c>
      <c r="E571" s="5" t="s">
        <v>2888</v>
      </c>
      <c r="F571" s="5" t="s">
        <v>2889</v>
      </c>
      <c r="G571" s="5" t="s">
        <v>1084</v>
      </c>
      <c r="J571" s="5" t="s">
        <v>3035</v>
      </c>
    </row>
    <row r="572" spans="1:10" ht="11.25">
      <c r="A572" s="5">
        <v>571</v>
      </c>
      <c r="B572" s="5" t="s">
        <v>990</v>
      </c>
      <c r="C572" s="5" t="s">
        <v>154</v>
      </c>
      <c r="D572" s="5" t="s">
        <v>2890</v>
      </c>
      <c r="E572" s="5" t="s">
        <v>2891</v>
      </c>
      <c r="F572" s="5" t="s">
        <v>2892</v>
      </c>
      <c r="G572" s="5" t="s">
        <v>1088</v>
      </c>
      <c r="H572" s="5" t="s">
        <v>2893</v>
      </c>
      <c r="J572" s="5" t="s">
        <v>3035</v>
      </c>
    </row>
    <row r="573" spans="1:10" ht="11.25">
      <c r="A573" s="5">
        <v>572</v>
      </c>
      <c r="B573" s="5" t="s">
        <v>990</v>
      </c>
      <c r="C573" s="5" t="s">
        <v>154</v>
      </c>
      <c r="D573" s="5" t="s">
        <v>2894</v>
      </c>
      <c r="E573" s="5" t="s">
        <v>2895</v>
      </c>
      <c r="F573" s="5" t="s">
        <v>2896</v>
      </c>
      <c r="G573" s="5" t="s">
        <v>1048</v>
      </c>
      <c r="H573" s="5" t="s">
        <v>2897</v>
      </c>
      <c r="J573" s="5" t="s">
        <v>3035</v>
      </c>
    </row>
    <row r="574" spans="1:10" ht="11.25">
      <c r="A574" s="5">
        <v>573</v>
      </c>
      <c r="B574" s="5" t="s">
        <v>990</v>
      </c>
      <c r="C574" s="5" t="s">
        <v>154</v>
      </c>
      <c r="D574" s="5" t="s">
        <v>2898</v>
      </c>
      <c r="E574" s="5" t="s">
        <v>2899</v>
      </c>
      <c r="F574" s="5" t="s">
        <v>2900</v>
      </c>
      <c r="G574" s="5" t="s">
        <v>1901</v>
      </c>
      <c r="H574" s="5" t="s">
        <v>2901</v>
      </c>
      <c r="J574" s="5" t="s">
        <v>3035</v>
      </c>
    </row>
    <row r="575" spans="1:10" ht="11.25">
      <c r="A575" s="5">
        <v>574</v>
      </c>
      <c r="B575" s="5" t="s">
        <v>990</v>
      </c>
      <c r="C575" s="5" t="s">
        <v>154</v>
      </c>
      <c r="D575" s="5" t="s">
        <v>2904</v>
      </c>
      <c r="E575" s="5" t="s">
        <v>2905</v>
      </c>
      <c r="F575" s="5" t="s">
        <v>2906</v>
      </c>
      <c r="G575" s="5" t="s">
        <v>1029</v>
      </c>
      <c r="H575" s="5" t="s">
        <v>2907</v>
      </c>
      <c r="J575" s="5" t="s">
        <v>3035</v>
      </c>
    </row>
    <row r="576" spans="1:10" ht="11.25">
      <c r="A576" s="5">
        <v>575</v>
      </c>
      <c r="B576" s="5" t="s">
        <v>990</v>
      </c>
      <c r="C576" s="5" t="s">
        <v>154</v>
      </c>
      <c r="D576" s="5" t="s">
        <v>2908</v>
      </c>
      <c r="E576" s="5" t="s">
        <v>2909</v>
      </c>
      <c r="F576" s="5" t="s">
        <v>2910</v>
      </c>
      <c r="G576" s="5" t="s">
        <v>1464</v>
      </c>
      <c r="H576" s="5" t="s">
        <v>2911</v>
      </c>
      <c r="J576" s="5" t="s">
        <v>3035</v>
      </c>
    </row>
    <row r="577" spans="1:10" ht="11.25">
      <c r="A577" s="5">
        <v>576</v>
      </c>
      <c r="B577" s="5" t="s">
        <v>990</v>
      </c>
      <c r="C577" s="5" t="s">
        <v>154</v>
      </c>
      <c r="D577" s="5" t="s">
        <v>2912</v>
      </c>
      <c r="E577" s="5" t="s">
        <v>2913</v>
      </c>
      <c r="F577" s="5" t="s">
        <v>2914</v>
      </c>
      <c r="G577" s="5" t="s">
        <v>1025</v>
      </c>
      <c r="H577" s="5" t="s">
        <v>2915</v>
      </c>
      <c r="J577" s="5" t="s">
        <v>3035</v>
      </c>
    </row>
    <row r="578" spans="1:10" ht="11.25">
      <c r="A578" s="5">
        <v>577</v>
      </c>
      <c r="B578" s="5" t="s">
        <v>990</v>
      </c>
      <c r="C578" s="5" t="s">
        <v>154</v>
      </c>
      <c r="D578" s="5" t="s">
        <v>2916</v>
      </c>
      <c r="E578" s="5" t="s">
        <v>2917</v>
      </c>
      <c r="F578" s="5" t="s">
        <v>2918</v>
      </c>
      <c r="G578" s="5" t="s">
        <v>1264</v>
      </c>
      <c r="J578" s="5" t="s">
        <v>3035</v>
      </c>
    </row>
    <row r="579" spans="1:10" ht="11.25">
      <c r="A579" s="5">
        <v>578</v>
      </c>
      <c r="B579" s="5" t="s">
        <v>990</v>
      </c>
      <c r="C579" s="5" t="s">
        <v>154</v>
      </c>
      <c r="D579" s="5" t="s">
        <v>2919</v>
      </c>
      <c r="E579" s="5" t="s">
        <v>2920</v>
      </c>
      <c r="F579" s="5" t="s">
        <v>2921</v>
      </c>
      <c r="G579" s="5" t="s">
        <v>1099</v>
      </c>
      <c r="J579" s="5" t="s">
        <v>3035</v>
      </c>
    </row>
    <row r="580" spans="1:10" ht="11.25">
      <c r="A580" s="5">
        <v>579</v>
      </c>
      <c r="B580" s="5" t="s">
        <v>990</v>
      </c>
      <c r="C580" s="5" t="s">
        <v>154</v>
      </c>
      <c r="D580" s="5" t="s">
        <v>2922</v>
      </c>
      <c r="E580" s="5" t="s">
        <v>2923</v>
      </c>
      <c r="F580" s="5" t="s">
        <v>2921</v>
      </c>
      <c r="G580" s="5" t="s">
        <v>2924</v>
      </c>
      <c r="J580" s="5" t="s">
        <v>3035</v>
      </c>
    </row>
    <row r="581" spans="1:10" ht="11.25">
      <c r="A581" s="5">
        <v>580</v>
      </c>
      <c r="B581" s="5" t="s">
        <v>990</v>
      </c>
      <c r="C581" s="5" t="s">
        <v>154</v>
      </c>
      <c r="D581" s="5" t="s">
        <v>2925</v>
      </c>
      <c r="E581" s="5" t="s">
        <v>2926</v>
      </c>
      <c r="F581" s="5" t="s">
        <v>2921</v>
      </c>
      <c r="G581" s="5" t="s">
        <v>1557</v>
      </c>
      <c r="H581" s="5" t="s">
        <v>2927</v>
      </c>
      <c r="J581" s="5" t="s">
        <v>3035</v>
      </c>
    </row>
    <row r="582" spans="1:10" ht="11.25">
      <c r="A582" s="5">
        <v>581</v>
      </c>
      <c r="B582" s="5" t="s">
        <v>990</v>
      </c>
      <c r="C582" s="5" t="s">
        <v>154</v>
      </c>
      <c r="D582" s="5" t="s">
        <v>2928</v>
      </c>
      <c r="E582" s="5" t="s">
        <v>2929</v>
      </c>
      <c r="F582" s="5" t="s">
        <v>2930</v>
      </c>
      <c r="G582" s="5" t="s">
        <v>1243</v>
      </c>
      <c r="J582" s="5" t="s">
        <v>3035</v>
      </c>
    </row>
    <row r="583" spans="1:10" ht="11.25">
      <c r="A583" s="5">
        <v>582</v>
      </c>
      <c r="B583" s="5" t="s">
        <v>990</v>
      </c>
      <c r="C583" s="5" t="s">
        <v>154</v>
      </c>
      <c r="D583" s="5" t="s">
        <v>2931</v>
      </c>
      <c r="E583" s="5" t="s">
        <v>2932</v>
      </c>
      <c r="F583" s="5" t="s">
        <v>2933</v>
      </c>
      <c r="G583" s="5" t="s">
        <v>1016</v>
      </c>
      <c r="H583" s="5" t="s">
        <v>2934</v>
      </c>
      <c r="J583" s="5" t="s">
        <v>3035</v>
      </c>
    </row>
    <row r="584" spans="1:10" ht="11.25">
      <c r="A584" s="5">
        <v>583</v>
      </c>
      <c r="B584" s="5" t="s">
        <v>990</v>
      </c>
      <c r="C584" s="5" t="s">
        <v>154</v>
      </c>
      <c r="D584" s="5" t="s">
        <v>2935</v>
      </c>
      <c r="E584" s="5" t="s">
        <v>2936</v>
      </c>
      <c r="F584" s="5" t="s">
        <v>2937</v>
      </c>
      <c r="G584" s="5" t="s">
        <v>1463</v>
      </c>
      <c r="J584" s="5" t="s">
        <v>3035</v>
      </c>
    </row>
    <row r="585" spans="1:10" ht="11.25">
      <c r="A585" s="5">
        <v>584</v>
      </c>
      <c r="B585" s="5" t="s">
        <v>990</v>
      </c>
      <c r="C585" s="5" t="s">
        <v>154</v>
      </c>
      <c r="D585" s="5" t="s">
        <v>2938</v>
      </c>
      <c r="E585" s="5" t="s">
        <v>2939</v>
      </c>
      <c r="F585" s="5" t="s">
        <v>2940</v>
      </c>
      <c r="G585" s="5" t="s">
        <v>1431</v>
      </c>
      <c r="J585" s="5" t="s">
        <v>3035</v>
      </c>
    </row>
    <row r="586" spans="1:10" ht="11.25">
      <c r="A586" s="5">
        <v>585</v>
      </c>
      <c r="B586" s="5" t="s">
        <v>990</v>
      </c>
      <c r="C586" s="5" t="s">
        <v>154</v>
      </c>
      <c r="D586" s="5" t="s">
        <v>2941</v>
      </c>
      <c r="E586" s="5" t="s">
        <v>2942</v>
      </c>
      <c r="F586" s="5" t="s">
        <v>2943</v>
      </c>
      <c r="G586" s="5" t="s">
        <v>1036</v>
      </c>
      <c r="J586" s="5" t="s">
        <v>3035</v>
      </c>
    </row>
    <row r="587" spans="1:10" ht="11.25">
      <c r="A587" s="5">
        <v>586</v>
      </c>
      <c r="B587" s="5" t="s">
        <v>990</v>
      </c>
      <c r="C587" s="5" t="s">
        <v>154</v>
      </c>
      <c r="D587" s="5" t="s">
        <v>2944</v>
      </c>
      <c r="E587" s="5" t="s">
        <v>2945</v>
      </c>
      <c r="F587" s="5" t="s">
        <v>2946</v>
      </c>
      <c r="G587" s="5" t="s">
        <v>1489</v>
      </c>
      <c r="J587" s="5" t="s">
        <v>3035</v>
      </c>
    </row>
    <row r="588" spans="1:10" ht="11.25">
      <c r="A588" s="5">
        <v>587</v>
      </c>
      <c r="B588" s="5" t="s">
        <v>990</v>
      </c>
      <c r="C588" s="5" t="s">
        <v>154</v>
      </c>
      <c r="D588" s="5" t="s">
        <v>2947</v>
      </c>
      <c r="E588" s="5" t="s">
        <v>2948</v>
      </c>
      <c r="F588" s="5" t="s">
        <v>2949</v>
      </c>
      <c r="G588" s="5" t="s">
        <v>1048</v>
      </c>
      <c r="J588" s="5" t="s">
        <v>3035</v>
      </c>
    </row>
    <row r="589" spans="1:10" ht="11.25">
      <c r="A589" s="5">
        <v>588</v>
      </c>
      <c r="B589" s="5" t="s">
        <v>990</v>
      </c>
      <c r="C589" s="5" t="s">
        <v>154</v>
      </c>
      <c r="D589" s="5" t="s">
        <v>2950</v>
      </c>
      <c r="E589" s="5" t="s">
        <v>2951</v>
      </c>
      <c r="F589" s="5" t="s">
        <v>2952</v>
      </c>
      <c r="G589" s="5" t="s">
        <v>1036</v>
      </c>
      <c r="H589" s="5" t="s">
        <v>2953</v>
      </c>
      <c r="J589" s="5" t="s">
        <v>3035</v>
      </c>
    </row>
    <row r="590" spans="1:10" ht="11.25">
      <c r="A590" s="5">
        <v>589</v>
      </c>
      <c r="B590" s="5" t="s">
        <v>990</v>
      </c>
      <c r="C590" s="5" t="s">
        <v>154</v>
      </c>
      <c r="D590" s="5" t="s">
        <v>2954</v>
      </c>
      <c r="E590" s="5" t="s">
        <v>2955</v>
      </c>
      <c r="F590" s="5" t="s">
        <v>2956</v>
      </c>
      <c r="G590" s="5" t="s">
        <v>2957</v>
      </c>
      <c r="J590" s="5" t="s">
        <v>3035</v>
      </c>
    </row>
    <row r="591" spans="1:10" ht="11.25">
      <c r="A591" s="5">
        <v>590</v>
      </c>
      <c r="B591" s="5" t="s">
        <v>990</v>
      </c>
      <c r="C591" s="5" t="s">
        <v>154</v>
      </c>
      <c r="D591" s="5" t="s">
        <v>2958</v>
      </c>
      <c r="E591" s="5" t="s">
        <v>2959</v>
      </c>
      <c r="F591" s="5" t="s">
        <v>2960</v>
      </c>
      <c r="G591" s="5" t="s">
        <v>2961</v>
      </c>
      <c r="H591" s="5" t="s">
        <v>2962</v>
      </c>
      <c r="J591" s="5" t="s">
        <v>3035</v>
      </c>
    </row>
    <row r="592" spans="1:10" ht="11.25">
      <c r="A592" s="5">
        <v>591</v>
      </c>
      <c r="B592" s="5" t="s">
        <v>990</v>
      </c>
      <c r="C592" s="5" t="s">
        <v>154</v>
      </c>
      <c r="D592" s="5" t="s">
        <v>2963</v>
      </c>
      <c r="E592" s="5" t="s">
        <v>2964</v>
      </c>
      <c r="F592" s="5" t="s">
        <v>2965</v>
      </c>
      <c r="G592" s="5" t="s">
        <v>2966</v>
      </c>
      <c r="J592" s="5" t="s">
        <v>3035</v>
      </c>
    </row>
    <row r="593" spans="1:10" ht="11.25">
      <c r="A593" s="5">
        <v>592</v>
      </c>
      <c r="B593" s="5" t="s">
        <v>990</v>
      </c>
      <c r="C593" s="5" t="s">
        <v>154</v>
      </c>
      <c r="D593" s="5" t="s">
        <v>2967</v>
      </c>
      <c r="E593" s="5" t="s">
        <v>2968</v>
      </c>
      <c r="F593" s="5" t="s">
        <v>2969</v>
      </c>
      <c r="G593" s="5" t="s">
        <v>1036</v>
      </c>
      <c r="J593" s="5" t="s">
        <v>3035</v>
      </c>
    </row>
    <row r="594" spans="1:10" ht="11.25">
      <c r="A594" s="5">
        <v>593</v>
      </c>
      <c r="B594" s="5" t="s">
        <v>990</v>
      </c>
      <c r="C594" s="5" t="s">
        <v>154</v>
      </c>
      <c r="D594" s="5" t="s">
        <v>2970</v>
      </c>
      <c r="E594" s="5" t="s">
        <v>2971</v>
      </c>
      <c r="F594" s="5" t="s">
        <v>2972</v>
      </c>
      <c r="G594" s="5" t="s">
        <v>1036</v>
      </c>
      <c r="H594" s="5" t="s">
        <v>2973</v>
      </c>
      <c r="J594" s="5" t="s">
        <v>3035</v>
      </c>
    </row>
    <row r="595" spans="1:10" ht="11.25">
      <c r="A595" s="5">
        <v>594</v>
      </c>
      <c r="B595" s="5" t="s">
        <v>990</v>
      </c>
      <c r="C595" s="5" t="s">
        <v>154</v>
      </c>
      <c r="D595" s="5" t="s">
        <v>2974</v>
      </c>
      <c r="E595" s="5" t="s">
        <v>2975</v>
      </c>
      <c r="F595" s="5" t="s">
        <v>2976</v>
      </c>
      <c r="G595" s="5" t="s">
        <v>1099</v>
      </c>
      <c r="J595" s="5" t="s">
        <v>3035</v>
      </c>
    </row>
    <row r="596" spans="1:10" ht="11.25">
      <c r="A596" s="5">
        <v>595</v>
      </c>
      <c r="B596" s="5" t="s">
        <v>990</v>
      </c>
      <c r="C596" s="5" t="s">
        <v>154</v>
      </c>
      <c r="D596" s="5" t="s">
        <v>2977</v>
      </c>
      <c r="E596" s="5" t="s">
        <v>2978</v>
      </c>
      <c r="F596" s="5" t="s">
        <v>2979</v>
      </c>
      <c r="G596" s="5" t="s">
        <v>2980</v>
      </c>
      <c r="J596" s="5" t="s">
        <v>3035</v>
      </c>
    </row>
    <row r="597" spans="1:10" ht="11.25">
      <c r="A597" s="5">
        <v>596</v>
      </c>
      <c r="B597" s="5" t="s">
        <v>990</v>
      </c>
      <c r="C597" s="5" t="s">
        <v>154</v>
      </c>
      <c r="D597" s="5" t="s">
        <v>2981</v>
      </c>
      <c r="E597" s="5" t="s">
        <v>2982</v>
      </c>
      <c r="F597" s="5" t="s">
        <v>2983</v>
      </c>
      <c r="G597" s="5" t="s">
        <v>1044</v>
      </c>
      <c r="J597" s="5" t="s">
        <v>3035</v>
      </c>
    </row>
    <row r="598" spans="1:10" ht="11.25">
      <c r="A598" s="5">
        <v>597</v>
      </c>
      <c r="B598" s="5" t="s">
        <v>990</v>
      </c>
      <c r="C598" s="5" t="s">
        <v>154</v>
      </c>
      <c r="D598" s="5" t="s">
        <v>2984</v>
      </c>
      <c r="E598" s="5" t="s">
        <v>2985</v>
      </c>
      <c r="F598" s="5" t="s">
        <v>2986</v>
      </c>
      <c r="G598" s="5" t="s">
        <v>1099</v>
      </c>
      <c r="J598" s="5" t="s">
        <v>3035</v>
      </c>
    </row>
    <row r="599" spans="1:10" ht="11.25">
      <c r="A599" s="5">
        <v>598</v>
      </c>
      <c r="B599" s="5" t="s">
        <v>990</v>
      </c>
      <c r="C599" s="5" t="s">
        <v>154</v>
      </c>
      <c r="D599" s="5" t="s">
        <v>2987</v>
      </c>
      <c r="E599" s="5" t="s">
        <v>2988</v>
      </c>
      <c r="F599" s="5" t="s">
        <v>2989</v>
      </c>
      <c r="G599" s="5" t="s">
        <v>1048</v>
      </c>
      <c r="J599" s="5" t="s">
        <v>3035</v>
      </c>
    </row>
    <row r="600" spans="1:10" ht="11.25">
      <c r="A600" s="5">
        <v>599</v>
      </c>
      <c r="B600" s="5" t="s">
        <v>990</v>
      </c>
      <c r="C600" s="5" t="s">
        <v>154</v>
      </c>
      <c r="D600" s="5" t="s">
        <v>2990</v>
      </c>
      <c r="E600" s="5" t="s">
        <v>2991</v>
      </c>
      <c r="F600" s="5" t="s">
        <v>2992</v>
      </c>
      <c r="G600" s="5" t="s">
        <v>1069</v>
      </c>
      <c r="H600" s="5" t="s">
        <v>2993</v>
      </c>
      <c r="J600" s="5" t="s">
        <v>3035</v>
      </c>
    </row>
    <row r="601" spans="1:10" ht="11.25">
      <c r="A601" s="5">
        <v>600</v>
      </c>
      <c r="B601" s="5" t="s">
        <v>990</v>
      </c>
      <c r="C601" s="5" t="s">
        <v>154</v>
      </c>
      <c r="D601" s="5" t="s">
        <v>2994</v>
      </c>
      <c r="E601" s="5" t="s">
        <v>2995</v>
      </c>
      <c r="F601" s="5" t="s">
        <v>2996</v>
      </c>
      <c r="G601" s="5" t="s">
        <v>1281</v>
      </c>
      <c r="J601" s="5" t="s">
        <v>3035</v>
      </c>
    </row>
    <row r="602" spans="1:10" ht="11.25">
      <c r="A602" s="5">
        <v>601</v>
      </c>
      <c r="B602" s="5" t="s">
        <v>990</v>
      </c>
      <c r="C602" s="5" t="s">
        <v>154</v>
      </c>
      <c r="D602" s="5" t="s">
        <v>2997</v>
      </c>
      <c r="E602" s="5" t="s">
        <v>2998</v>
      </c>
      <c r="F602" s="5" t="s">
        <v>2999</v>
      </c>
      <c r="G602" s="5" t="s">
        <v>1882</v>
      </c>
      <c r="J602" s="5" t="s">
        <v>3035</v>
      </c>
    </row>
    <row r="603" spans="1:10" ht="11.25">
      <c r="A603" s="5">
        <v>602</v>
      </c>
      <c r="B603" s="5" t="s">
        <v>990</v>
      </c>
      <c r="C603" s="5" t="s">
        <v>154</v>
      </c>
      <c r="D603" s="5" t="s">
        <v>3000</v>
      </c>
      <c r="E603" s="5" t="s">
        <v>3001</v>
      </c>
      <c r="F603" s="5" t="s">
        <v>2976</v>
      </c>
      <c r="G603" s="5" t="s">
        <v>1474</v>
      </c>
      <c r="H603" s="5" t="s">
        <v>3002</v>
      </c>
      <c r="J603" s="5" t="s">
        <v>3035</v>
      </c>
    </row>
    <row r="604" spans="1:10" ht="11.25">
      <c r="A604" s="5">
        <v>603</v>
      </c>
      <c r="B604" s="5" t="s">
        <v>990</v>
      </c>
      <c r="C604" s="5" t="s">
        <v>154</v>
      </c>
      <c r="D604" s="5" t="s">
        <v>3003</v>
      </c>
      <c r="E604" s="5" t="s">
        <v>3004</v>
      </c>
      <c r="F604" s="5" t="s">
        <v>3005</v>
      </c>
      <c r="G604" s="5" t="s">
        <v>1901</v>
      </c>
      <c r="J604" s="5" t="s">
        <v>3035</v>
      </c>
    </row>
    <row r="605" spans="1:10" ht="11.25">
      <c r="A605" s="5">
        <v>604</v>
      </c>
      <c r="B605" s="5" t="s">
        <v>990</v>
      </c>
      <c r="C605" s="5" t="s">
        <v>154</v>
      </c>
      <c r="D605" s="5" t="s">
        <v>3006</v>
      </c>
      <c r="E605" s="5" t="s">
        <v>3007</v>
      </c>
      <c r="F605" s="5" t="s">
        <v>2910</v>
      </c>
      <c r="G605" s="5" t="s">
        <v>3008</v>
      </c>
      <c r="H605" s="5" t="s">
        <v>3009</v>
      </c>
      <c r="J605" s="5" t="s">
        <v>3035</v>
      </c>
    </row>
    <row r="606" spans="1:10" ht="11.25">
      <c r="A606" s="5">
        <v>605</v>
      </c>
      <c r="B606" s="5" t="s">
        <v>990</v>
      </c>
      <c r="C606" s="5" t="s">
        <v>154</v>
      </c>
      <c r="D606" s="5" t="s">
        <v>3010</v>
      </c>
      <c r="E606" s="5" t="s">
        <v>3011</v>
      </c>
      <c r="F606" s="5" t="s">
        <v>1280</v>
      </c>
      <c r="G606" s="5" t="s">
        <v>3012</v>
      </c>
      <c r="J606" s="5" t="s">
        <v>3035</v>
      </c>
    </row>
    <row r="607" spans="1:10" ht="11.25">
      <c r="A607" s="5">
        <v>606</v>
      </c>
      <c r="B607" s="5" t="s">
        <v>990</v>
      </c>
      <c r="C607" s="5" t="s">
        <v>154</v>
      </c>
      <c r="D607" s="5" t="s">
        <v>3013</v>
      </c>
      <c r="E607" s="5" t="s">
        <v>3014</v>
      </c>
      <c r="F607" s="5" t="s">
        <v>1280</v>
      </c>
      <c r="G607" s="5" t="s">
        <v>1373</v>
      </c>
      <c r="H607" s="5" t="s">
        <v>3015</v>
      </c>
      <c r="J607" s="5" t="s">
        <v>3035</v>
      </c>
    </row>
    <row r="608" spans="1:10" ht="11.25">
      <c r="A608" s="5">
        <v>607</v>
      </c>
      <c r="B608" s="5" t="s">
        <v>990</v>
      </c>
      <c r="C608" s="5" t="s">
        <v>154</v>
      </c>
      <c r="D608" s="5" t="s">
        <v>3016</v>
      </c>
      <c r="E608" s="5" t="s">
        <v>3017</v>
      </c>
      <c r="F608" s="5" t="s">
        <v>1194</v>
      </c>
      <c r="G608" s="5" t="s">
        <v>3018</v>
      </c>
      <c r="J608" s="5" t="s">
        <v>3035</v>
      </c>
    </row>
    <row r="609" spans="1:10" ht="11.25">
      <c r="A609" s="5">
        <v>608</v>
      </c>
      <c r="B609" s="5" t="s">
        <v>990</v>
      </c>
      <c r="C609" s="5" t="s">
        <v>154</v>
      </c>
      <c r="D609" s="5" t="s">
        <v>3019</v>
      </c>
      <c r="E609" s="5" t="s">
        <v>3020</v>
      </c>
      <c r="F609" s="5" t="s">
        <v>3021</v>
      </c>
      <c r="G609" s="5" t="s">
        <v>3022</v>
      </c>
      <c r="H609" s="5" t="s">
        <v>3023</v>
      </c>
      <c r="J609" s="5" t="s">
        <v>3035</v>
      </c>
    </row>
    <row r="610" spans="1:10" ht="11.25">
      <c r="A610" s="5">
        <v>609</v>
      </c>
      <c r="B610" s="5" t="s">
        <v>990</v>
      </c>
      <c r="C610" s="5" t="s">
        <v>154</v>
      </c>
      <c r="D610" s="5" t="s">
        <v>3024</v>
      </c>
      <c r="E610" s="5" t="s">
        <v>3025</v>
      </c>
      <c r="F610" s="5" t="s">
        <v>3026</v>
      </c>
      <c r="G610" s="5" t="s">
        <v>3027</v>
      </c>
      <c r="J610" s="5" t="s">
        <v>3035</v>
      </c>
    </row>
    <row r="611" spans="1:10" ht="11.25">
      <c r="A611" s="5">
        <v>610</v>
      </c>
      <c r="B611" s="5" t="s">
        <v>990</v>
      </c>
      <c r="C611" s="5" t="s">
        <v>154</v>
      </c>
      <c r="D611" s="5" t="s">
        <v>3028</v>
      </c>
      <c r="E611" s="5" t="s">
        <v>3029</v>
      </c>
      <c r="F611" s="5" t="s">
        <v>1092</v>
      </c>
      <c r="G611" s="5" t="s">
        <v>3030</v>
      </c>
      <c r="J611" s="5" t="s">
        <v>3035</v>
      </c>
    </row>
    <row r="612" spans="1:10" ht="11.25">
      <c r="A612" s="5">
        <v>611</v>
      </c>
      <c r="B612" s="5" t="s">
        <v>990</v>
      </c>
      <c r="C612" s="5" t="s">
        <v>154</v>
      </c>
      <c r="D612" s="5" t="s">
        <v>3031</v>
      </c>
      <c r="E612" s="5" t="s">
        <v>3032</v>
      </c>
      <c r="F612" s="5" t="s">
        <v>3033</v>
      </c>
      <c r="G612" s="5" t="s">
        <v>3034</v>
      </c>
      <c r="J612" s="5" t="s">
        <v>3035</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b81b5a-dcb0-430f-bdb8-5f955f22f30a}">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e2512b7-08d3-43ea-8566-c1c826515508}">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bcd73fe-973c-4f40-ac58-ea6719cd6f04}">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fca8ad3-213c-43a2-9b15-eb17a24d1500}">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4fea42-1b8f-4322-9521-9b734bd4a271}">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5afb835-160d-423a-a701-d24292a34885}">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e47761d-9408-4b33-9c39-2e5873c8ad6e}">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30d351-1f41-4422-9bb5-818ef947985f}">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77620e-3001-4502-baae-17800fad82e2}">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966</v>
      </c>
      <c r="B1" t="s">
        <v>491</v>
      </c>
      <c r="C1" t="s">
        <v>492</v>
      </c>
      <c r="D1" t="s">
        <v>965</v>
      </c>
    </row>
    <row r="2" spans="1:4" ht="11.25">
      <c r="A2" s="1071">
        <v>1</v>
      </c>
      <c r="B2" t="s">
        <v>775</v>
      </c>
      <c r="C2" t="s">
        <v>775</v>
      </c>
      <c r="D2" t="s">
        <v>776</v>
      </c>
    </row>
    <row r="3" spans="1:4" ht="11.25">
      <c r="A3" s="1071">
        <v>2</v>
      </c>
      <c r="B3" t="s">
        <v>777</v>
      </c>
      <c r="C3" t="s">
        <v>777</v>
      </c>
      <c r="D3" t="s">
        <v>778</v>
      </c>
    </row>
    <row r="4" spans="1:4" ht="11.25">
      <c r="A4" s="1071">
        <v>3</v>
      </c>
      <c r="B4" t="s">
        <v>779</v>
      </c>
      <c r="C4" t="s">
        <v>779</v>
      </c>
      <c r="D4" t="s">
        <v>780</v>
      </c>
    </row>
    <row r="5" spans="1:4" ht="11.25">
      <c r="A5" s="1071">
        <v>4</v>
      </c>
      <c r="B5" t="s">
        <v>781</v>
      </c>
      <c r="C5" t="s">
        <v>781</v>
      </c>
      <c r="D5" t="s">
        <v>782</v>
      </c>
    </row>
    <row r="6" spans="1:4" ht="11.25">
      <c r="A6" s="1071">
        <v>5</v>
      </c>
      <c r="B6" t="s">
        <v>783</v>
      </c>
      <c r="C6" t="s">
        <v>783</v>
      </c>
      <c r="D6" t="s">
        <v>784</v>
      </c>
    </row>
    <row r="7" spans="1:4" ht="11.25">
      <c r="A7" s="1071">
        <v>6</v>
      </c>
      <c r="B7" t="s">
        <v>785</v>
      </c>
      <c r="C7" t="s">
        <v>787</v>
      </c>
      <c r="D7" t="s">
        <v>788</v>
      </c>
    </row>
    <row r="8" spans="1:4" ht="11.25">
      <c r="A8" s="1071">
        <v>7</v>
      </c>
      <c r="B8" t="s">
        <v>785</v>
      </c>
      <c r="C8" t="s">
        <v>785</v>
      </c>
      <c r="D8" t="s">
        <v>786</v>
      </c>
    </row>
    <row r="9" spans="1:4" ht="11.25">
      <c r="A9" s="1071">
        <v>8</v>
      </c>
      <c r="B9" t="s">
        <v>785</v>
      </c>
      <c r="C9" t="s">
        <v>789</v>
      </c>
      <c r="D9" t="s">
        <v>790</v>
      </c>
    </row>
    <row r="10" spans="1:4" ht="11.25">
      <c r="A10" s="1071">
        <v>9</v>
      </c>
      <c r="B10" t="s">
        <v>785</v>
      </c>
      <c r="C10" t="s">
        <v>791</v>
      </c>
      <c r="D10" t="s">
        <v>792</v>
      </c>
    </row>
    <row r="11" spans="1:4" ht="11.25">
      <c r="A11" s="1071">
        <v>10</v>
      </c>
      <c r="B11" t="s">
        <v>793</v>
      </c>
      <c r="C11" t="s">
        <v>793</v>
      </c>
      <c r="D11" t="s">
        <v>794</v>
      </c>
    </row>
    <row r="12" spans="1:4" ht="11.25">
      <c r="A12" s="1071">
        <v>11</v>
      </c>
      <c r="B12" t="s">
        <v>795</v>
      </c>
      <c r="C12" t="s">
        <v>795</v>
      </c>
      <c r="D12" t="s">
        <v>796</v>
      </c>
    </row>
    <row r="13" spans="1:4" ht="11.25">
      <c r="A13" s="1071">
        <v>12</v>
      </c>
      <c r="B13" t="s">
        <v>797</v>
      </c>
      <c r="C13" t="s">
        <v>797</v>
      </c>
      <c r="D13" t="s">
        <v>798</v>
      </c>
    </row>
    <row r="14" spans="1:4" ht="11.25">
      <c r="A14" s="1071">
        <v>13</v>
      </c>
      <c r="B14" t="s">
        <v>799</v>
      </c>
      <c r="C14" t="s">
        <v>799</v>
      </c>
      <c r="D14" t="s">
        <v>800</v>
      </c>
    </row>
    <row r="15" spans="1:4" ht="11.25">
      <c r="A15" s="1071">
        <v>14</v>
      </c>
      <c r="B15" t="s">
        <v>801</v>
      </c>
      <c r="C15" t="s">
        <v>801</v>
      </c>
      <c r="D15" t="s">
        <v>802</v>
      </c>
    </row>
    <row r="16" spans="1:4" ht="11.25">
      <c r="A16" s="1071">
        <v>15</v>
      </c>
      <c r="B16" t="s">
        <v>803</v>
      </c>
      <c r="C16" t="s">
        <v>803</v>
      </c>
      <c r="D16" t="s">
        <v>804</v>
      </c>
    </row>
    <row r="17" spans="1:4" ht="11.25">
      <c r="A17" s="1071">
        <v>16</v>
      </c>
      <c r="B17" t="s">
        <v>805</v>
      </c>
      <c r="C17" t="s">
        <v>805</v>
      </c>
      <c r="D17" t="s">
        <v>806</v>
      </c>
    </row>
    <row r="18" spans="1:4" ht="11.25">
      <c r="A18" s="1071">
        <v>17</v>
      </c>
      <c r="B18" t="s">
        <v>807</v>
      </c>
      <c r="C18" t="s">
        <v>807</v>
      </c>
      <c r="D18" t="s">
        <v>808</v>
      </c>
    </row>
    <row r="19" spans="1:4" ht="11.25">
      <c r="A19" s="1071">
        <v>18</v>
      </c>
      <c r="B19" t="s">
        <v>809</v>
      </c>
      <c r="C19" t="s">
        <v>809</v>
      </c>
      <c r="D19" t="s">
        <v>810</v>
      </c>
    </row>
    <row r="20" spans="1:4" ht="11.25">
      <c r="A20" s="1071">
        <v>19</v>
      </c>
      <c r="B20" t="s">
        <v>811</v>
      </c>
      <c r="C20" t="s">
        <v>811</v>
      </c>
      <c r="D20" t="s">
        <v>812</v>
      </c>
    </row>
    <row r="21" spans="1:4" ht="11.25">
      <c r="A21" s="1071">
        <v>20</v>
      </c>
      <c r="B21" t="s">
        <v>813</v>
      </c>
      <c r="C21" t="s">
        <v>813</v>
      </c>
      <c r="D21" t="s">
        <v>814</v>
      </c>
    </row>
    <row r="22" spans="1:4" ht="11.25">
      <c r="A22" s="1071">
        <v>21</v>
      </c>
      <c r="B22" t="s">
        <v>815</v>
      </c>
      <c r="C22" t="s">
        <v>815</v>
      </c>
      <c r="D22" t="s">
        <v>816</v>
      </c>
    </row>
    <row r="23" spans="1:4" ht="11.25">
      <c r="A23" s="1071">
        <v>22</v>
      </c>
      <c r="B23" t="s">
        <v>817</v>
      </c>
      <c r="C23" t="s">
        <v>817</v>
      </c>
      <c r="D23" t="s">
        <v>818</v>
      </c>
    </row>
    <row r="24" spans="1:4" ht="11.25">
      <c r="A24" s="1071">
        <v>23</v>
      </c>
      <c r="B24" t="s">
        <v>819</v>
      </c>
      <c r="C24" t="s">
        <v>819</v>
      </c>
      <c r="D24" t="s">
        <v>820</v>
      </c>
    </row>
    <row r="25" spans="1:4" ht="11.25">
      <c r="A25" s="1071">
        <v>24</v>
      </c>
      <c r="B25" t="s">
        <v>821</v>
      </c>
      <c r="C25" t="s">
        <v>821</v>
      </c>
      <c r="D25" t="s">
        <v>822</v>
      </c>
    </row>
    <row r="26" spans="1:4" ht="11.25">
      <c r="A26" s="1071">
        <v>25</v>
      </c>
      <c r="B26" t="s">
        <v>823</v>
      </c>
      <c r="C26" t="s">
        <v>823</v>
      </c>
      <c r="D26" t="s">
        <v>824</v>
      </c>
    </row>
    <row r="27" spans="1:4" ht="11.25">
      <c r="A27" s="1071">
        <v>26</v>
      </c>
      <c r="B27" t="s">
        <v>825</v>
      </c>
      <c r="C27" t="s">
        <v>825</v>
      </c>
      <c r="D27" t="s">
        <v>826</v>
      </c>
    </row>
    <row r="28" spans="1:4" ht="11.25">
      <c r="A28" s="1071">
        <v>27</v>
      </c>
      <c r="B28" t="s">
        <v>827</v>
      </c>
      <c r="C28" t="s">
        <v>827</v>
      </c>
      <c r="D28" t="s">
        <v>828</v>
      </c>
    </row>
    <row r="29" spans="1:4" ht="11.25">
      <c r="A29" s="1071">
        <v>28</v>
      </c>
      <c r="B29" t="s">
        <v>829</v>
      </c>
      <c r="C29" t="s">
        <v>831</v>
      </c>
      <c r="D29" t="s">
        <v>832</v>
      </c>
    </row>
    <row r="30" spans="1:4" ht="11.25">
      <c r="A30" s="1071">
        <v>29</v>
      </c>
      <c r="B30" t="s">
        <v>829</v>
      </c>
      <c r="C30" t="s">
        <v>833</v>
      </c>
      <c r="D30" t="s">
        <v>834</v>
      </c>
    </row>
    <row r="31" spans="1:4" ht="11.25">
      <c r="A31" s="1071">
        <v>30</v>
      </c>
      <c r="B31" t="s">
        <v>829</v>
      </c>
      <c r="C31" t="s">
        <v>835</v>
      </c>
      <c r="D31" t="s">
        <v>836</v>
      </c>
    </row>
    <row r="32" spans="1:4" ht="11.25">
      <c r="A32" s="1071">
        <v>31</v>
      </c>
      <c r="B32" t="s">
        <v>829</v>
      </c>
      <c r="C32" t="s">
        <v>829</v>
      </c>
      <c r="D32" t="s">
        <v>830</v>
      </c>
    </row>
    <row r="33" spans="1:4" ht="11.25">
      <c r="A33" s="1071">
        <v>32</v>
      </c>
      <c r="B33" t="s">
        <v>829</v>
      </c>
      <c r="C33" t="s">
        <v>837</v>
      </c>
      <c r="D33" t="s">
        <v>838</v>
      </c>
    </row>
    <row r="34" spans="1:4" ht="11.25">
      <c r="A34" s="1071">
        <v>33</v>
      </c>
      <c r="B34" t="s">
        <v>829</v>
      </c>
      <c r="C34" t="s">
        <v>839</v>
      </c>
      <c r="D34" t="s">
        <v>840</v>
      </c>
    </row>
    <row r="35" spans="1:4" ht="11.25">
      <c r="A35" s="1071">
        <v>34</v>
      </c>
      <c r="B35" t="s">
        <v>829</v>
      </c>
      <c r="C35" t="s">
        <v>841</v>
      </c>
      <c r="D35" t="s">
        <v>842</v>
      </c>
    </row>
    <row r="36" spans="1:4" ht="11.25">
      <c r="A36" s="1071">
        <v>35</v>
      </c>
      <c r="B36" t="s">
        <v>843</v>
      </c>
      <c r="C36" t="s">
        <v>843</v>
      </c>
      <c r="D36" t="s">
        <v>844</v>
      </c>
    </row>
    <row r="37" spans="1:4" ht="11.25">
      <c r="A37" s="1071">
        <v>36</v>
      </c>
      <c r="B37" t="s">
        <v>845</v>
      </c>
      <c r="C37" t="s">
        <v>845</v>
      </c>
      <c r="D37" t="s">
        <v>846</v>
      </c>
    </row>
    <row r="38" spans="1:4" ht="11.25">
      <c r="A38" s="1071">
        <v>37</v>
      </c>
      <c r="B38" t="s">
        <v>847</v>
      </c>
      <c r="C38" t="s">
        <v>847</v>
      </c>
      <c r="D38" t="s">
        <v>848</v>
      </c>
    </row>
    <row r="39" spans="1:4" ht="11.25">
      <c r="A39" s="1071">
        <v>38</v>
      </c>
      <c r="B39" t="s">
        <v>849</v>
      </c>
      <c r="C39" t="s">
        <v>849</v>
      </c>
      <c r="D39" t="s">
        <v>850</v>
      </c>
    </row>
    <row r="40" spans="1:4" ht="11.25">
      <c r="A40" s="1071">
        <v>39</v>
      </c>
      <c r="B40" t="s">
        <v>851</v>
      </c>
      <c r="C40" t="s">
        <v>851</v>
      </c>
      <c r="D40" t="s">
        <v>852</v>
      </c>
    </row>
    <row r="41" spans="1:4" ht="11.25">
      <c r="A41" s="1071">
        <v>40</v>
      </c>
      <c r="B41" t="s">
        <v>853</v>
      </c>
      <c r="C41" t="s">
        <v>853</v>
      </c>
      <c r="D41" t="s">
        <v>854</v>
      </c>
    </row>
    <row r="42" spans="1:4" ht="11.25">
      <c r="A42" s="1071">
        <v>41</v>
      </c>
      <c r="B42" t="s">
        <v>855</v>
      </c>
      <c r="C42" t="s">
        <v>855</v>
      </c>
      <c r="D42" t="s">
        <v>856</v>
      </c>
    </row>
    <row r="43" spans="1:4" ht="11.25">
      <c r="A43" s="1071">
        <v>42</v>
      </c>
      <c r="B43" t="s">
        <v>857</v>
      </c>
      <c r="C43" t="s">
        <v>857</v>
      </c>
      <c r="D43" t="s">
        <v>858</v>
      </c>
    </row>
    <row r="44" spans="1:4" ht="11.25">
      <c r="A44" s="1071">
        <v>43</v>
      </c>
      <c r="B44" t="s">
        <v>859</v>
      </c>
      <c r="C44" t="s">
        <v>861</v>
      </c>
      <c r="D44" t="s">
        <v>862</v>
      </c>
    </row>
    <row r="45" spans="1:4" ht="11.25">
      <c r="A45" s="1071">
        <v>44</v>
      </c>
      <c r="B45" t="s">
        <v>859</v>
      </c>
      <c r="C45" t="s">
        <v>863</v>
      </c>
      <c r="D45" t="s">
        <v>864</v>
      </c>
    </row>
    <row r="46" spans="1:4" ht="11.25">
      <c r="A46" s="1071">
        <v>45</v>
      </c>
      <c r="B46" t="s">
        <v>859</v>
      </c>
      <c r="C46" t="s">
        <v>859</v>
      </c>
      <c r="D46" t="s">
        <v>860</v>
      </c>
    </row>
    <row r="47" spans="1:4" ht="11.25">
      <c r="A47" s="1071">
        <v>46</v>
      </c>
      <c r="B47" t="s">
        <v>859</v>
      </c>
      <c r="C47" t="s">
        <v>865</v>
      </c>
      <c r="D47" t="s">
        <v>866</v>
      </c>
    </row>
    <row r="48" spans="1:4" ht="11.25">
      <c r="A48" s="1071">
        <v>47</v>
      </c>
      <c r="B48" t="s">
        <v>859</v>
      </c>
      <c r="C48" t="s">
        <v>867</v>
      </c>
      <c r="D48" t="s">
        <v>868</v>
      </c>
    </row>
    <row r="49" spans="1:4" ht="11.25">
      <c r="A49" s="1071">
        <v>48</v>
      </c>
      <c r="B49" t="s">
        <v>869</v>
      </c>
      <c r="C49" t="s">
        <v>869</v>
      </c>
      <c r="D49" t="s">
        <v>870</v>
      </c>
    </row>
    <row r="50" spans="1:4" ht="11.25">
      <c r="A50" s="1071">
        <v>49</v>
      </c>
      <c r="B50" t="s">
        <v>871</v>
      </c>
      <c r="C50" t="s">
        <v>871</v>
      </c>
      <c r="D50" t="s">
        <v>872</v>
      </c>
    </row>
    <row r="51" spans="1:4" ht="11.25">
      <c r="A51" s="1071">
        <v>50</v>
      </c>
      <c r="B51" t="s">
        <v>873</v>
      </c>
      <c r="C51" t="s">
        <v>875</v>
      </c>
      <c r="D51" t="s">
        <v>876</v>
      </c>
    </row>
    <row r="52" spans="1:4" ht="11.25">
      <c r="A52" s="1071">
        <v>51</v>
      </c>
      <c r="B52" t="s">
        <v>873</v>
      </c>
      <c r="C52" t="s">
        <v>877</v>
      </c>
      <c r="D52" t="s">
        <v>878</v>
      </c>
    </row>
    <row r="53" spans="1:4" ht="11.25">
      <c r="A53" s="1071">
        <v>52</v>
      </c>
      <c r="B53" t="s">
        <v>873</v>
      </c>
      <c r="C53" t="s">
        <v>873</v>
      </c>
      <c r="D53" t="s">
        <v>874</v>
      </c>
    </row>
    <row r="54" spans="1:4" ht="11.25">
      <c r="A54" s="1071">
        <v>53</v>
      </c>
      <c r="B54" t="s">
        <v>873</v>
      </c>
      <c r="C54" t="s">
        <v>879</v>
      </c>
      <c r="D54" t="s">
        <v>880</v>
      </c>
    </row>
    <row r="55" spans="1:4" ht="11.25">
      <c r="A55" s="1071">
        <v>54</v>
      </c>
      <c r="B55" t="s">
        <v>873</v>
      </c>
      <c r="C55" t="s">
        <v>881</v>
      </c>
      <c r="D55" t="s">
        <v>882</v>
      </c>
    </row>
    <row r="56" spans="1:4" ht="11.25">
      <c r="A56" s="1071">
        <v>55</v>
      </c>
      <c r="B56" t="s">
        <v>883</v>
      </c>
      <c r="C56" t="s">
        <v>883</v>
      </c>
      <c r="D56" t="s">
        <v>884</v>
      </c>
    </row>
    <row r="57" spans="1:4" ht="11.25">
      <c r="A57" s="1071">
        <v>56</v>
      </c>
      <c r="B57" t="s">
        <v>885</v>
      </c>
      <c r="C57" t="s">
        <v>885</v>
      </c>
      <c r="D57" t="s">
        <v>886</v>
      </c>
    </row>
    <row r="58" spans="1:4" ht="11.25">
      <c r="A58" s="1071">
        <v>57</v>
      </c>
      <c r="B58" t="s">
        <v>887</v>
      </c>
      <c r="C58" t="s">
        <v>887</v>
      </c>
      <c r="D58" t="s">
        <v>888</v>
      </c>
    </row>
    <row r="59" spans="1:4" ht="11.25">
      <c r="A59" s="1071">
        <v>58</v>
      </c>
      <c r="B59" t="s">
        <v>889</v>
      </c>
      <c r="C59" t="s">
        <v>889</v>
      </c>
      <c r="D59" t="s">
        <v>890</v>
      </c>
    </row>
    <row r="60" spans="1:4" ht="11.25">
      <c r="A60" s="1071">
        <v>59</v>
      </c>
      <c r="B60" t="s">
        <v>891</v>
      </c>
      <c r="C60" t="s">
        <v>891</v>
      </c>
      <c r="D60" t="s">
        <v>892</v>
      </c>
    </row>
    <row r="61" spans="1:4" ht="11.25">
      <c r="A61" s="1071">
        <v>60</v>
      </c>
      <c r="B61" t="s">
        <v>893</v>
      </c>
      <c r="C61" t="s">
        <v>893</v>
      </c>
      <c r="D61" t="s">
        <v>894</v>
      </c>
    </row>
    <row r="62" spans="1:4" ht="11.25">
      <c r="A62" s="1071">
        <v>61</v>
      </c>
      <c r="B62" t="s">
        <v>895</v>
      </c>
      <c r="C62" t="s">
        <v>895</v>
      </c>
      <c r="D62" t="s">
        <v>896</v>
      </c>
    </row>
    <row r="63" spans="1:4" ht="11.25">
      <c r="A63" s="1071">
        <v>62</v>
      </c>
      <c r="B63" t="s">
        <v>897</v>
      </c>
      <c r="C63" t="s">
        <v>897</v>
      </c>
      <c r="D63" t="s">
        <v>898</v>
      </c>
    </row>
    <row r="64" spans="1:4" ht="11.25">
      <c r="A64" s="1071">
        <v>63</v>
      </c>
      <c r="B64" t="s">
        <v>899</v>
      </c>
      <c r="C64" t="s">
        <v>899</v>
      </c>
      <c r="D64" t="s">
        <v>900</v>
      </c>
    </row>
    <row r="65" spans="1:4" ht="11.25">
      <c r="A65" s="1071">
        <v>64</v>
      </c>
      <c r="B65" t="s">
        <v>901</v>
      </c>
      <c r="C65" t="s">
        <v>901</v>
      </c>
      <c r="D65" t="s">
        <v>902</v>
      </c>
    </row>
    <row r="66" spans="1:4" ht="11.25">
      <c r="A66" s="1071">
        <v>65</v>
      </c>
      <c r="B66" t="s">
        <v>903</v>
      </c>
      <c r="C66" t="s">
        <v>903</v>
      </c>
      <c r="D66" t="s">
        <v>904</v>
      </c>
    </row>
    <row r="67" spans="1:4" ht="11.25">
      <c r="A67" s="1071">
        <v>66</v>
      </c>
      <c r="B67" t="s">
        <v>905</v>
      </c>
      <c r="C67" t="s">
        <v>905</v>
      </c>
      <c r="D67" t="s">
        <v>906</v>
      </c>
    </row>
    <row r="68" spans="1:4" ht="11.25">
      <c r="A68" s="1071">
        <v>67</v>
      </c>
      <c r="B68" t="s">
        <v>907</v>
      </c>
      <c r="C68" t="s">
        <v>907</v>
      </c>
      <c r="D68" t="s">
        <v>908</v>
      </c>
    </row>
    <row r="69" spans="1:4" ht="11.25">
      <c r="A69" s="1071">
        <v>68</v>
      </c>
      <c r="B69" t="s">
        <v>909</v>
      </c>
      <c r="C69" t="s">
        <v>909</v>
      </c>
      <c r="D69" t="s">
        <v>910</v>
      </c>
    </row>
    <row r="70" spans="1:4" ht="11.25">
      <c r="A70" s="1071">
        <v>69</v>
      </c>
      <c r="B70" t="s">
        <v>911</v>
      </c>
      <c r="C70" t="s">
        <v>911</v>
      </c>
      <c r="D70" t="s">
        <v>912</v>
      </c>
    </row>
    <row r="71" spans="1:4" ht="11.25">
      <c r="A71" s="1071">
        <v>70</v>
      </c>
      <c r="B71" t="s">
        <v>913</v>
      </c>
      <c r="C71" t="s">
        <v>913</v>
      </c>
      <c r="D71" t="s">
        <v>914</v>
      </c>
    </row>
    <row r="72" spans="1:4" ht="11.25">
      <c r="A72" s="1071">
        <v>71</v>
      </c>
      <c r="B72" t="s">
        <v>915</v>
      </c>
      <c r="C72" t="s">
        <v>915</v>
      </c>
      <c r="D72" t="s">
        <v>916</v>
      </c>
    </row>
    <row r="73" spans="1:4" ht="11.25">
      <c r="A73" s="1071">
        <v>72</v>
      </c>
      <c r="B73" t="s">
        <v>917</v>
      </c>
      <c r="C73" t="s">
        <v>917</v>
      </c>
      <c r="D73" t="s">
        <v>918</v>
      </c>
    </row>
    <row r="74" spans="1:4" ht="11.25">
      <c r="A74" s="1071">
        <v>73</v>
      </c>
      <c r="B74" t="s">
        <v>919</v>
      </c>
      <c r="C74" t="s">
        <v>919</v>
      </c>
      <c r="D74" t="s">
        <v>920</v>
      </c>
    </row>
    <row r="75" spans="1:4" ht="11.25">
      <c r="A75" s="1071">
        <v>74</v>
      </c>
      <c r="B75" t="s">
        <v>921</v>
      </c>
      <c r="C75" t="s">
        <v>921</v>
      </c>
      <c r="D75" t="s">
        <v>922</v>
      </c>
    </row>
    <row r="76" spans="1:4" ht="11.25">
      <c r="A76" s="1071">
        <v>75</v>
      </c>
      <c r="B76" t="s">
        <v>923</v>
      </c>
      <c r="C76" t="s">
        <v>923</v>
      </c>
      <c r="D76" t="s">
        <v>924</v>
      </c>
    </row>
    <row r="77" spans="1:4" ht="11.25">
      <c r="A77" s="1071">
        <v>76</v>
      </c>
      <c r="B77" t="s">
        <v>925</v>
      </c>
      <c r="C77" t="s">
        <v>925</v>
      </c>
      <c r="D77" t="s">
        <v>926</v>
      </c>
    </row>
    <row r="78" spans="1:4" ht="11.25">
      <c r="A78" s="1071">
        <v>77</v>
      </c>
      <c r="B78" t="s">
        <v>927</v>
      </c>
      <c r="C78" t="s">
        <v>927</v>
      </c>
      <c r="D78" t="s">
        <v>928</v>
      </c>
    </row>
    <row r="79" spans="1:4" ht="11.25">
      <c r="A79" s="1071">
        <v>78</v>
      </c>
      <c r="B79" t="s">
        <v>929</v>
      </c>
      <c r="C79" t="s">
        <v>929</v>
      </c>
      <c r="D79" t="s">
        <v>930</v>
      </c>
    </row>
    <row r="80" spans="1:4" ht="11.25">
      <c r="A80" s="1071">
        <v>79</v>
      </c>
      <c r="B80" t="s">
        <v>931</v>
      </c>
      <c r="C80" t="s">
        <v>931</v>
      </c>
      <c r="D80" t="s">
        <v>932</v>
      </c>
    </row>
    <row r="81" spans="1:4" ht="11.25">
      <c r="A81" s="1071">
        <v>80</v>
      </c>
      <c r="B81" t="s">
        <v>933</v>
      </c>
      <c r="C81" t="s">
        <v>933</v>
      </c>
      <c r="D81" t="s">
        <v>934</v>
      </c>
    </row>
    <row r="82" spans="1:4" ht="11.25">
      <c r="A82" s="1071">
        <v>81</v>
      </c>
      <c r="B82" t="s">
        <v>935</v>
      </c>
      <c r="C82" t="s">
        <v>935</v>
      </c>
      <c r="D82" t="s">
        <v>936</v>
      </c>
    </row>
    <row r="83" spans="1:4" ht="11.25">
      <c r="A83" s="1071">
        <v>82</v>
      </c>
      <c r="B83" t="s">
        <v>937</v>
      </c>
      <c r="C83" t="s">
        <v>937</v>
      </c>
      <c r="D83" t="s">
        <v>938</v>
      </c>
    </row>
    <row r="84" spans="1:4" ht="11.25">
      <c r="A84" s="1071">
        <v>83</v>
      </c>
      <c r="B84" t="s">
        <v>939</v>
      </c>
      <c r="C84" t="s">
        <v>939</v>
      </c>
      <c r="D84" t="s">
        <v>940</v>
      </c>
    </row>
    <row r="85" spans="1:4" ht="11.25">
      <c r="A85" s="1071">
        <v>84</v>
      </c>
      <c r="B85" t="s">
        <v>941</v>
      </c>
      <c r="C85" t="s">
        <v>941</v>
      </c>
      <c r="D85" t="s">
        <v>942</v>
      </c>
    </row>
    <row r="86" spans="1:4" ht="11.25">
      <c r="A86" s="1071">
        <v>85</v>
      </c>
      <c r="B86" t="s">
        <v>943</v>
      </c>
      <c r="C86" t="s">
        <v>943</v>
      </c>
      <c r="D86" t="s">
        <v>944</v>
      </c>
    </row>
    <row r="87" spans="1:4" ht="11.25">
      <c r="A87" s="1071">
        <v>86</v>
      </c>
      <c r="B87" t="s">
        <v>945</v>
      </c>
      <c r="C87" t="s">
        <v>947</v>
      </c>
      <c r="D87" t="s">
        <v>948</v>
      </c>
    </row>
    <row r="88" spans="1:4" ht="11.25">
      <c r="A88" s="1071">
        <v>87</v>
      </c>
      <c r="B88" t="s">
        <v>945</v>
      </c>
      <c r="C88" t="s">
        <v>949</v>
      </c>
      <c r="D88" t="s">
        <v>950</v>
      </c>
    </row>
    <row r="89" spans="1:4" ht="11.25">
      <c r="A89" s="1071">
        <v>88</v>
      </c>
      <c r="B89" t="s">
        <v>945</v>
      </c>
      <c r="C89" t="s">
        <v>951</v>
      </c>
      <c r="D89" t="s">
        <v>952</v>
      </c>
    </row>
    <row r="90" spans="1:4" ht="11.25">
      <c r="A90" s="1071">
        <v>89</v>
      </c>
      <c r="B90" t="s">
        <v>945</v>
      </c>
      <c r="C90" t="s">
        <v>953</v>
      </c>
      <c r="D90" t="s">
        <v>954</v>
      </c>
    </row>
    <row r="91" spans="1:4" ht="11.25">
      <c r="A91" s="1071">
        <v>90</v>
      </c>
      <c r="B91" t="s">
        <v>945</v>
      </c>
      <c r="C91" t="s">
        <v>955</v>
      </c>
      <c r="D91" t="s">
        <v>956</v>
      </c>
    </row>
    <row r="92" spans="1:4" ht="11.25">
      <c r="A92" s="1071">
        <v>91</v>
      </c>
      <c r="B92" t="s">
        <v>945</v>
      </c>
      <c r="C92" t="s">
        <v>945</v>
      </c>
      <c r="D92" t="s">
        <v>946</v>
      </c>
    </row>
    <row r="93" spans="1:4" ht="11.25">
      <c r="A93" s="1071">
        <v>92</v>
      </c>
      <c r="B93" t="s">
        <v>957</v>
      </c>
      <c r="C93" t="s">
        <v>957</v>
      </c>
      <c r="D93" t="s">
        <v>958</v>
      </c>
    </row>
    <row r="94" spans="1:4" ht="11.25">
      <c r="A94" s="1071">
        <v>93</v>
      </c>
      <c r="B94" t="s">
        <v>959</v>
      </c>
      <c r="C94" t="s">
        <v>959</v>
      </c>
      <c r="D94" t="s">
        <v>960</v>
      </c>
    </row>
    <row r="95" spans="1:4" ht="11.25">
      <c r="A95" s="1071">
        <v>94</v>
      </c>
      <c r="B95" t="s">
        <v>961</v>
      </c>
      <c r="C95" t="s">
        <v>961</v>
      </c>
      <c r="D95" t="s">
        <v>962</v>
      </c>
    </row>
    <row r="96" spans="1:4" ht="11.25">
      <c r="A96" s="1071">
        <v>95</v>
      </c>
      <c r="B96" t="s">
        <v>963</v>
      </c>
      <c r="C96" t="s">
        <v>963</v>
      </c>
      <c r="D96" t="s">
        <v>964</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4e44da-dccd-4098-9370-524ade121bc3}">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5" t="s">
        <v>470</v>
      </c>
      <c r="G2" s="1276"/>
      <c r="H2" s="1277"/>
      <c r="I2" s="609"/>
    </row>
    <row r="3" ht="3" customHeight="1"/>
    <row r="4" spans="1:14" s="539" customFormat="1" ht="11.25">
      <c r="A4" s="559"/>
      <c r="B4" s="559"/>
      <c r="C4" s="559"/>
      <c r="D4" s="559"/>
      <c r="F4" s="1236" t="s">
        <v>445</v>
      </c>
      <c r="G4" s="1236"/>
      <c r="H4" s="1236"/>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10.09.2021</v>
      </c>
      <c r="I7" s="550" t="s">
        <v>472</v>
      </c>
      <c r="J7" s="584"/>
      <c r="K7" s="559"/>
      <c r="L7" s="559"/>
      <c r="M7" s="559"/>
      <c r="N7" s="559"/>
    </row>
    <row r="8" spans="1:14" s="539" customFormat="1" ht="45">
      <c r="A8" s="1279">
        <v>1</v>
      </c>
      <c r="B8" s="559"/>
      <c r="C8" s="559"/>
      <c r="D8" s="559"/>
      <c r="F8" s="585" t="str">
        <f>"2."&amp;mergeValue(A8)</f>
        <v>2.1</v>
      </c>
      <c r="G8" s="601" t="s">
        <v>473</v>
      </c>
      <c r="H8" s="573"/>
      <c r="I8" s="550" t="s">
        <v>568</v>
      </c>
      <c r="J8" s="584"/>
      <c r="K8" s="559"/>
      <c r="L8" s="559"/>
      <c r="M8" s="559"/>
      <c r="N8" s="559"/>
    </row>
    <row r="9" spans="1:14" s="539" customFormat="1" ht="22.5">
      <c r="A9" s="1279"/>
      <c r="B9" s="559"/>
      <c r="C9" s="559"/>
      <c r="D9" s="559"/>
      <c r="F9" s="585" t="str">
        <f>"3."&amp;mergeValue(A9)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79"/>
      <c r="B12" s="1279"/>
      <c r="C12" s="1279">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algorithmName="SHA-512" hashValue="4vdw7DPWHfxHmbB5QS3rTXDYVGMGQ8jvYheIUjY8yW+ZV8AlqZUFC8mxf1jWUVv9yKY7SeEknvBS4KgD66e/aA==" saltValue="ruYkicgPPSkgwWDBrEe7L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10110a-24af-43af-a988-e676c59c1a6d}">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392fda-018f-4210-94bd-0afb769dd801}">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179f7a-446f-46ee-b3d3-3c9ada652000}">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7e1420d-6dc4-4d2b-b24a-0ea0a77af8d1}">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50ac4d-eb8a-4b2d-9a86-410c67ef32ba}">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31100e-358f-428c-8b8c-39462ca6e5f9}">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fd93f6-bec6-4d8c-9e92-b79ac0a21e6f}">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36a4b7-0d6b-4ea8-bc78-7681c4422405}">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f1ba3e-b5a0-4947-a7ed-6f6876292d53}">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1676a3-c7bd-443d-875f-68afd09ed3dd}">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ae7875-481d-4d63-be0b-7dcc963e4770}">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8" t="s">
        <v>717</v>
      </c>
      <c r="M5" s="1308"/>
      <c r="N5" s="1308"/>
      <c r="O5" s="1308"/>
      <c r="P5" s="1308"/>
      <c r="Q5" s="1308"/>
      <c r="R5" s="1308"/>
      <c r="S5" s="1308"/>
      <c r="T5" s="1308"/>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5" t="str">
        <f>IF(datePr_ch="",IF(datePr="","",datePr),datePr_ch)</f>
        <v>20.04.2021</v>
      </c>
      <c r="P8" s="1285"/>
      <c r="Q8" s="1285"/>
      <c r="R8" s="1285"/>
      <c r="S8" s="1285"/>
      <c r="T8" s="128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5" t="str">
        <f>IF(numberPr_ch="",IF(numberPr="","",numberPr),numberPr_ch)</f>
        <v>01-03/13</v>
      </c>
      <c r="P9" s="1285"/>
      <c r="Q9" s="1285"/>
      <c r="R9" s="1285"/>
      <c r="S9" s="1285"/>
      <c r="T9" s="128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4"/>
      <c r="P10" s="1284"/>
      <c r="Q10" s="1284"/>
      <c r="R10" s="1284"/>
      <c r="S10" s="1284"/>
      <c r="T10" s="1284"/>
      <c r="U10" s="780"/>
      <c r="V10" s="780"/>
      <c r="X10" s="1121"/>
      <c r="Y10" s="1121"/>
      <c r="Z10" s="1121"/>
      <c r="AA10" s="1121"/>
      <c r="AB10" s="1121"/>
    </row>
    <row r="11" spans="1:28"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row>
    <row r="12" spans="10:21" ht="14.25">
      <c r="J12" s="499"/>
      <c r="K12" s="499"/>
      <c r="L12" s="494"/>
      <c r="M12" s="494"/>
      <c r="N12" s="472"/>
      <c r="O12" s="1286"/>
      <c r="P12" s="1286"/>
      <c r="Q12" s="1286"/>
      <c r="R12" s="1286"/>
      <c r="S12" s="1286"/>
      <c r="T12" s="1286"/>
      <c r="U12" s="1286"/>
    </row>
    <row r="13" spans="10:23" ht="14.25">
      <c r="J13" s="499"/>
      <c r="K13" s="499"/>
      <c r="L13" s="1236" t="s">
        <v>445</v>
      </c>
      <c r="M13" s="1236"/>
      <c r="N13" s="1236"/>
      <c r="O13" s="1236"/>
      <c r="P13" s="1236"/>
      <c r="Q13" s="1236"/>
      <c r="R13" s="1236"/>
      <c r="S13" s="1236"/>
      <c r="T13" s="1236"/>
      <c r="U13" s="1236"/>
      <c r="V13" s="1236"/>
      <c r="W13" s="1236" t="s">
        <v>446</v>
      </c>
    </row>
    <row r="14" spans="10:23" ht="14.25" customHeight="1">
      <c r="J14" s="499"/>
      <c r="K14" s="499"/>
      <c r="L14" s="1292" t="s">
        <v>91</v>
      </c>
      <c r="M14" s="1292" t="s">
        <v>602</v>
      </c>
      <c r="N14" s="630"/>
      <c r="O14" s="1293" t="s">
        <v>604</v>
      </c>
      <c r="P14" s="1294"/>
      <c r="Q14" s="1294"/>
      <c r="R14" s="1294"/>
      <c r="S14" s="1294"/>
      <c r="T14" s="1295"/>
      <c r="U14" s="1303" t="s">
        <v>339</v>
      </c>
      <c r="V14" s="1289" t="s">
        <v>274</v>
      </c>
      <c r="W14" s="1236"/>
    </row>
    <row r="15" spans="10:23" ht="14.25" customHeight="1">
      <c r="J15" s="499"/>
      <c r="K15" s="499"/>
      <c r="L15" s="1292"/>
      <c r="M15" s="1292"/>
      <c r="N15" s="631"/>
      <c r="O15" s="1298" t="s">
        <v>578</v>
      </c>
      <c r="P15" s="1296" t="s">
        <v>270</v>
      </c>
      <c r="Q15" s="1297"/>
      <c r="R15" s="1300" t="s">
        <v>615</v>
      </c>
      <c r="S15" s="1301"/>
      <c r="T15" s="1302"/>
      <c r="U15" s="1304"/>
      <c r="V15" s="1290"/>
      <c r="W15" s="1236"/>
    </row>
    <row r="16" spans="10:23" ht="33.75" customHeight="1">
      <c r="J16" s="499"/>
      <c r="K16" s="499"/>
      <c r="L16" s="1292"/>
      <c r="M16" s="1292"/>
      <c r="N16" s="632"/>
      <c r="O16" s="1299"/>
      <c r="P16" s="505" t="s">
        <v>579</v>
      </c>
      <c r="Q16" s="505" t="s">
        <v>6</v>
      </c>
      <c r="R16" s="506" t="s">
        <v>273</v>
      </c>
      <c r="S16" s="1287" t="s">
        <v>272</v>
      </c>
      <c r="T16" s="1288"/>
      <c r="U16" s="1305"/>
      <c r="V16" s="1291"/>
      <c r="W16" s="1236"/>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8" ht="22.5">
      <c r="A18" s="1311">
        <v>1</v>
      </c>
      <c r="B18" s="795"/>
      <c r="C18" s="795"/>
      <c r="D18" s="795"/>
      <c r="E18" s="796"/>
      <c r="F18" s="797"/>
      <c r="G18" s="797"/>
      <c r="H18" s="797"/>
      <c r="I18" s="798"/>
      <c r="J18" s="793"/>
      <c r="K18" s="800"/>
      <c r="L18" s="562">
        <f>mergeValue(A18)</f>
        <v>1</v>
      </c>
      <c r="M18" s="610" t="s">
        <v>19</v>
      </c>
      <c r="N18" s="615"/>
      <c r="O18" s="1312"/>
      <c r="P18" s="1312"/>
      <c r="Q18" s="1312"/>
      <c r="R18" s="1312"/>
      <c r="S18" s="1312"/>
      <c r="T18" s="1312"/>
      <c r="U18" s="1312"/>
      <c r="V18" s="1312"/>
      <c r="W18" s="599" t="s">
        <v>718</v>
      </c>
      <c r="Y18" s="558"/>
      <c r="Z18" s="558" t="str">
        <f t="shared" si="0" ref="Z18:Z31">IF(M18="","",M18)</f>
        <v>Наименование тарифа</v>
      </c>
      <c r="AA18" s="558"/>
      <c r="AB18" s="558"/>
    </row>
    <row r="19" spans="1:28" ht="22.5">
      <c r="A19" s="1311"/>
      <c r="B19" s="1311">
        <v>1</v>
      </c>
      <c r="C19" s="795"/>
      <c r="D19" s="795"/>
      <c r="E19" s="797"/>
      <c r="F19" s="797"/>
      <c r="G19" s="797"/>
      <c r="H19" s="797"/>
      <c r="I19" s="792"/>
      <c r="J19" s="791"/>
      <c r="K19" s="794"/>
      <c r="L19" s="562" t="str">
        <f>mergeValue(A19)&amp;"."&amp;mergeValue(B19)</f>
        <v>1.1</v>
      </c>
      <c r="M19" s="516" t="s">
        <v>15</v>
      </c>
      <c r="N19" s="615"/>
      <c r="O19" s="1312"/>
      <c r="P19" s="1312"/>
      <c r="Q19" s="1312"/>
      <c r="R19" s="1312"/>
      <c r="S19" s="1312"/>
      <c r="T19" s="1312"/>
      <c r="U19" s="1312"/>
      <c r="V19" s="1312"/>
      <c r="W19" s="599" t="s">
        <v>459</v>
      </c>
      <c r="Y19" s="558"/>
      <c r="Z19" s="558" t="str">
        <f t="shared" si="0"/>
        <v>Территория действия тарифа</v>
      </c>
      <c r="AA19" s="558"/>
      <c r="AB19" s="558"/>
    </row>
    <row r="20" spans="1:28" ht="22.5">
      <c r="A20" s="1311"/>
      <c r="B20" s="1311"/>
      <c r="C20" s="1311">
        <v>1</v>
      </c>
      <c r="D20" s="795"/>
      <c r="E20" s="797"/>
      <c r="F20" s="797"/>
      <c r="G20" s="797"/>
      <c r="H20" s="797"/>
      <c r="I20" s="799"/>
      <c r="J20" s="791"/>
      <c r="K20" s="794"/>
      <c r="L20" s="562" t="str">
        <f>mergeValue(A20)&amp;"."&amp;mergeValue(B20)&amp;"."&amp;mergeValue(C20)</f>
        <v>1.1.1</v>
      </c>
      <c r="M20" s="517" t="s">
        <v>7</v>
      </c>
      <c r="N20" s="615"/>
      <c r="O20" s="1312"/>
      <c r="P20" s="1312"/>
      <c r="Q20" s="1312"/>
      <c r="R20" s="1312"/>
      <c r="S20" s="1312"/>
      <c r="T20" s="1312"/>
      <c r="U20" s="1312"/>
      <c r="V20" s="1312"/>
      <c r="W20" s="599" t="s">
        <v>600</v>
      </c>
      <c r="Y20" s="558"/>
      <c r="Z20" s="558" t="str">
        <f t="shared" si="0"/>
        <v xml:space="preserve">Наименование системы теплоснабжения </v>
      </c>
      <c r="AA20" s="558"/>
      <c r="AB20" s="558"/>
    </row>
    <row r="21" spans="1:28" ht="22.5">
      <c r="A21" s="1311"/>
      <c r="B21" s="1311"/>
      <c r="C21" s="1311"/>
      <c r="D21" s="1311">
        <v>1</v>
      </c>
      <c r="E21" s="797"/>
      <c r="F21" s="797"/>
      <c r="G21" s="797"/>
      <c r="H21" s="797"/>
      <c r="I21" s="799"/>
      <c r="J21" s="791"/>
      <c r="K21" s="794"/>
      <c r="L21" s="562" t="str">
        <f>mergeValue(A21)&amp;"."&amp;mergeValue(B21)&amp;"."&amp;mergeValue(C21)&amp;"."&amp;mergeValue(D21)</f>
        <v>1.1.1.1</v>
      </c>
      <c r="M21" s="518" t="s">
        <v>21</v>
      </c>
      <c r="N21" s="615"/>
      <c r="O21" s="1312"/>
      <c r="P21" s="1312"/>
      <c r="Q21" s="1312"/>
      <c r="R21" s="1312"/>
      <c r="S21" s="1312"/>
      <c r="T21" s="1312"/>
      <c r="U21" s="1312"/>
      <c r="V21" s="1312"/>
      <c r="W21" s="599" t="s">
        <v>601</v>
      </c>
      <c r="Y21" s="558"/>
      <c r="Z21" s="558" t="str">
        <f t="shared" si="0"/>
        <v xml:space="preserve">Источник тепловой энергии  </v>
      </c>
      <c r="AA21" s="558"/>
      <c r="AB21" s="558"/>
    </row>
    <row r="22" spans="1:28" ht="78.75">
      <c r="A22" s="1311"/>
      <c r="B22" s="1311"/>
      <c r="C22" s="1311"/>
      <c r="D22" s="1311"/>
      <c r="E22" s="1311">
        <v>1</v>
      </c>
      <c r="F22" s="797"/>
      <c r="G22" s="797"/>
      <c r="H22" s="795">
        <v>1</v>
      </c>
      <c r="I22" s="1311">
        <v>1</v>
      </c>
      <c r="J22" s="797"/>
      <c r="K22" s="802"/>
      <c r="L22" s="562" t="str">
        <f>mergeValue(A22)&amp;"."&amp;mergeValue(B22)&amp;"."&amp;mergeValue(C22)&amp;"."&amp;mergeValue(D22)&amp;"."&amp;mergeValue(E22)</f>
        <v>1.1.1.1.1</v>
      </c>
      <c r="M22" s="524" t="s">
        <v>8</v>
      </c>
      <c r="N22" s="615"/>
      <c r="O22" s="1313"/>
      <c r="P22" s="1313"/>
      <c r="Q22" s="1313"/>
      <c r="R22" s="1313"/>
      <c r="S22" s="1313"/>
      <c r="T22" s="1313"/>
      <c r="U22" s="1313"/>
      <c r="V22" s="131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1"/>
      <c r="B23" s="1311"/>
      <c r="C23" s="1311"/>
      <c r="D23" s="1311"/>
      <c r="E23" s="1311"/>
      <c r="F23" s="1311">
        <v>1</v>
      </c>
      <c r="G23" s="795"/>
      <c r="H23" s="795"/>
      <c r="I23" s="1311"/>
      <c r="J23" s="1311">
        <v>1</v>
      </c>
      <c r="K23" s="803"/>
      <c r="L23" s="562" t="str">
        <f>mergeValue(A23)&amp;"."&amp;mergeValue(B23)&amp;"."&amp;mergeValue(C23)&amp;"."&amp;mergeValue(D23)&amp;"."&amp;mergeValue(E23)&amp;"."&amp;mergeValue(F23)</f>
        <v>1.1.1.1.1.1</v>
      </c>
      <c r="M23" s="525" t="s">
        <v>9</v>
      </c>
      <c r="N23" s="615"/>
      <c r="O23" s="1314"/>
      <c r="P23" s="1315"/>
      <c r="Q23" s="1315"/>
      <c r="R23" s="1315"/>
      <c r="S23" s="1315"/>
      <c r="T23" s="1315"/>
      <c r="U23" s="1315"/>
      <c r="V23" s="1316"/>
      <c r="W23" s="599" t="s">
        <v>720</v>
      </c>
      <c r="Y23" s="558"/>
      <c r="Z23" s="558" t="str">
        <f t="shared" si="0"/>
        <v>Группа потребителей</v>
      </c>
      <c r="AA23" s="558"/>
      <c r="AB23" s="558"/>
    </row>
    <row r="24" spans="1:28" ht="122.1" customHeight="1">
      <c r="A24" s="1311"/>
      <c r="B24" s="1311"/>
      <c r="C24" s="1311"/>
      <c r="D24" s="1311"/>
      <c r="E24" s="1311"/>
      <c r="F24" s="1311"/>
      <c r="G24" s="795">
        <v>1</v>
      </c>
      <c r="H24" s="795"/>
      <c r="I24" s="1311"/>
      <c r="J24" s="1311"/>
      <c r="K24" s="803">
        <v>1</v>
      </c>
      <c r="L24" s="562" t="str">
        <f>mergeValue(A24)&amp;"."&amp;mergeValue(B24)&amp;"."&amp;mergeValue(C24)&amp;"."&amp;mergeValue(D24)&amp;"."&amp;mergeValue(E24)&amp;"."&amp;mergeValue(F24)&amp;"."&amp;mergeValue(G24)</f>
        <v>1.1.1.1.1.1.1</v>
      </c>
      <c r="M24" s="1088"/>
      <c r="N24" s="615"/>
      <c r="O24" s="532"/>
      <c r="P24" s="532"/>
      <c r="Q24" s="1040"/>
      <c r="R24" s="1317"/>
      <c r="S24" s="1307" t="s">
        <v>83</v>
      </c>
      <c r="T24" s="1306"/>
      <c r="U24" s="1307" t="s">
        <v>84</v>
      </c>
      <c r="V24" s="532"/>
      <c r="W24" s="1281" t="s">
        <v>721</v>
      </c>
      <c r="X24" s="554" t="str">
        <f>strCheckDate(O25:V25)</f>
        <v/>
      </c>
      <c r="Y24" s="558"/>
      <c r="Z24" s="558" t="str">
        <f t="shared" si="0"/>
        <v/>
      </c>
      <c r="AA24" s="558"/>
      <c r="AB24" s="558"/>
    </row>
    <row r="25" spans="1:28" ht="11.25" hidden="1">
      <c r="A25" s="1311"/>
      <c r="B25" s="1311"/>
      <c r="C25" s="1311"/>
      <c r="D25" s="1311"/>
      <c r="E25" s="1311"/>
      <c r="F25" s="1311"/>
      <c r="G25" s="795"/>
      <c r="H25" s="795"/>
      <c r="I25" s="1311"/>
      <c r="J25" s="1311"/>
      <c r="K25" s="803"/>
      <c r="L25" s="569"/>
      <c r="M25" s="615"/>
      <c r="N25" s="615"/>
      <c r="O25" s="532"/>
      <c r="P25" s="532"/>
      <c r="Q25" s="553" t="str">
        <f>R24&amp;"-"&amp;T24</f>
        <v>-</v>
      </c>
      <c r="R25" s="1306"/>
      <c r="S25" s="1307"/>
      <c r="T25" s="1306"/>
      <c r="U25" s="1307"/>
      <c r="V25" s="532"/>
      <c r="W25" s="1282"/>
      <c r="Y25" s="558"/>
      <c r="Z25" s="558" t="str">
        <f t="shared" si="0"/>
        <v/>
      </c>
      <c r="AA25" s="558"/>
      <c r="AB25" s="558"/>
    </row>
    <row r="26" spans="1:28" ht="15" customHeight="1">
      <c r="A26" s="1311"/>
      <c r="B26" s="1311"/>
      <c r="C26" s="1311"/>
      <c r="D26" s="1311"/>
      <c r="E26" s="1311"/>
      <c r="F26" s="1311"/>
      <c r="G26" s="797"/>
      <c r="H26" s="795"/>
      <c r="I26" s="1311"/>
      <c r="J26" s="1311"/>
      <c r="K26" s="802"/>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row>
    <row r="27" spans="1:28" ht="15" customHeight="1">
      <c r="A27" s="1311"/>
      <c r="B27" s="1311"/>
      <c r="C27" s="1311"/>
      <c r="D27" s="1311"/>
      <c r="E27" s="1311"/>
      <c r="F27" s="797"/>
      <c r="G27" s="797"/>
      <c r="H27" s="795"/>
      <c r="I27" s="131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1"/>
      <c r="B28" s="1311"/>
      <c r="C28" s="1311"/>
      <c r="D28" s="131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1"/>
      <c r="B29" s="1311"/>
      <c r="C29" s="131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1"/>
      <c r="B30" s="131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74" t="s">
        <v>722</v>
      </c>
      <c r="N34" s="1274"/>
      <c r="O34" s="1274"/>
      <c r="P34" s="1274"/>
      <c r="Q34" s="1274"/>
      <c r="R34" s="1274"/>
      <c r="S34" s="1274"/>
      <c r="T34" s="1274"/>
      <c r="U34" s="1274"/>
      <c r="V34" s="1274"/>
      <c r="W34" s="1274"/>
    </row>
  </sheetData>
  <sheetProtection algorithmName="SHA-512" hashValue="DjqrG8r7BrMH384mF188pQeiCPLncV5duOuAiihZIaW6dYDb/1fvC8BmYvFaRMR05BwNCw2wzYtkqgeFMWbMaA==" saltValue="fYxchC0VmDylk/KT77d8hQ==" spinCount="100000"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3976f1-f400-4b05-a11a-ff7b0ceb8cc9}">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ff91bd-4c20-4986-935f-3452173dcf91}">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5" t="s">
        <v>470</v>
      </c>
      <c r="G2" s="1276"/>
      <c r="H2" s="1277"/>
      <c r="I2" s="407"/>
    </row>
    <row r="3"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79">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algorithmName="SHA-512" hashValue="t7uE5iE4djAk/dJc9YwinxBYfdHLQV3MB7b7inSq9Uo/zo0CIoL5Q/VryhE/KEHIYhPaDHKRQJtdwxZvWiL46Q==" saltValue="XlrzWjp7zCNL/9XGe6kDn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2022-06-13T05:31:07Z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