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Default Extension="emf" ContentType="image/x-e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doc" ContentType="application/msword"/>
  <Default Extension="vml" ContentType="application/vnd.openxmlformats-officedocument.vmlDrawing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11.xml" ContentType="application/vnd.openxmlformats-officedocument.drawing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worksheets/sheet14.xml" ContentType="application/vnd.openxmlformats-officedocument.spreadsheetml.worksheet+xml"/>
  <Override PartName="/xl/drawings/drawing13.xml" ContentType="application/vnd.openxmlformats-officedocument.drawing+xml"/>
  <Override PartName="/xl/worksheets/sheet15.xml" ContentType="application/vnd.openxmlformats-officedocument.spreadsheetml.worksheet+xml"/>
  <Override PartName="/xl/drawings/drawing14.xml" ContentType="application/vnd.openxmlformats-officedocument.drawing+xml"/>
  <Override PartName="/xl/worksheets/sheet16.xml" ContentType="application/vnd.openxmlformats-officedocument.spreadsheetml.worksheet+xml"/>
  <Override PartName="/xl/drawings/drawing15.xml" ContentType="application/vnd.openxmlformats-officedocument.drawing+xml"/>
  <Override PartName="/xl/worksheets/sheet17.xml" ContentType="application/vnd.openxmlformats-officedocument.spreadsheetml.worksheet+xml"/>
  <Override PartName="/xl/drawings/drawing16.xml" ContentType="application/vnd.openxmlformats-officedocument.drawing+xml"/>
  <Override PartName="/xl/worksheets/sheet18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drawings/drawing18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24.xml" ContentType="application/vnd.openxmlformats-officedocument.spreadsheetml.worksheet+xml"/>
  <Override PartName="/xl/drawings/drawing20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codeName="xlsBook"/>
  <mc:AlternateContent xmlns:mc="http://schemas.openxmlformats.org/markup-compatibility/2006">
    <mc:Choice Requires="x15">
      <x15ac:absPath xmlns:x15ac="http://schemas.microsoft.com/office/spreadsheetml/2010/11/ac" url="C:\Users\mochns\Desktop\шаблон к 30 апреля\"/>
    </mc:Choice>
  </mc:AlternateContent>
  <bookViews>
    <workbookView xWindow="0" yWindow="0" windowWidth="28770" windowHeight="12360" tabRatio="935" firstSheet="2" activeTab="10"/>
  </bookViews>
  <sheets>
    <sheet name="modList14_1" sheetId="630" state="veryHidden" r:id="rId3"/>
    <sheet name="modProv" sheetId="631" state="veryHidden" r:id="rId4"/>
    <sheet name="Инструкция" sheetId="525" r:id="rId5"/>
    <sheet name="Лог обновления" sheetId="429" state="veryHidden" r:id="rId6"/>
    <sheet name="Титульный" sheetId="437" r:id="rId7"/>
    <sheet name="Территории" sheetId="601" r:id="rId8"/>
    <sheet name="Перечень тарифов" sheetId="540" r:id="rId9"/>
    <sheet name="Форма 1.0.1 | Форма 1.10" sheetId="623" r:id="rId10"/>
    <sheet name="Форма 1.10" sheetId="624" r:id="rId11"/>
    <sheet name="Форма 1.0.1 | Форма 1.11.1" sheetId="632" r:id="rId12"/>
    <sheet name="Форма 1.11.1" sheetId="625" r:id="rId13"/>
    <sheet name="Форма 1.0.1 | Т-транс" sheetId="614" state="veryHidden" r:id="rId14"/>
    <sheet name="Форма 1.11.2 | Т-транс" sheetId="567" state="veryHidden" r:id="rId15"/>
    <sheet name="Форма 1.0.1 | Т-гор.вода" sheetId="616" r:id="rId16"/>
    <sheet name="Форма 1.11.2 | Т-гор.вода" sheetId="560" r:id="rId17"/>
    <sheet name="Форма 1.0.1 | Т-подкл(инд)" sheetId="617" state="veryHidden" r:id="rId18"/>
    <sheet name="Форма 1.11.3 | Т-подкл(инд)" sheetId="598" state="veryHidden" r:id="rId19"/>
    <sheet name="Форма 1.0.1 | Т-подкл" sheetId="618" state="veryHidden" r:id="rId20"/>
    <sheet name="Форма 1.11.3 | Т-подкл" sheetId="566" state="veryHidden" r:id="rId21"/>
    <sheet name="Форма 1.0.2" sheetId="550" state="veryHidden" r:id="rId22"/>
    <sheet name="Сведения об изменении" sheetId="568" state="veryHidden" r:id="rId23"/>
    <sheet name="Комментарии" sheetId="431" r:id="rId24"/>
    <sheet name="Проверка" sheetId="546" r:id="rId25"/>
    <sheet name="et_union_hor" sheetId="471" state="veryHidden" r:id="rId26"/>
    <sheet name="TEHSHEET" sheetId="205" state="veryHidden" r:id="rId27"/>
    <sheet name="modListTempFilter" sheetId="620" state="veryHidden" r:id="rId28"/>
    <sheet name="modCheckCyan" sheetId="612" state="veryHidden" r:id="rId29"/>
    <sheet name="REESTR_LINK" sheetId="602" state="veryHidden" r:id="rId30"/>
    <sheet name="REESTR_DS" sheetId="603" state="veryHidden" r:id="rId31"/>
    <sheet name="modHTTP" sheetId="604" state="veryHidden" r:id="rId32"/>
    <sheet name="modfrmRezimChoose" sheetId="609" state="veryHidden" r:id="rId33"/>
    <sheet name="modSheetMain" sheetId="599" state="veryHidden" r:id="rId34"/>
    <sheet name="REESTR_VT" sheetId="577" state="veryHidden" r:id="rId35"/>
    <sheet name="REESTR_VED" sheetId="579" state="veryHidden" r:id="rId36"/>
    <sheet name="modfrmReestrObj" sheetId="570" state="veryHidden" r:id="rId37"/>
    <sheet name="AllSheetsInThisWorkbook" sheetId="389" state="veryHidden" r:id="rId38"/>
    <sheet name="et_union_vert" sheetId="521" state="veryHidden" r:id="rId39"/>
    <sheet name="modInstruction" sheetId="605" state="veryHidden" r:id="rId40"/>
    <sheet name="modRegion" sheetId="528" state="veryHidden" r:id="rId41"/>
    <sheet name="modReestr" sheetId="433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ServiceModule" sheetId="594" state="veryHidden" r:id="rId48"/>
    <sheet name="modList00" sheetId="498" state="veryHidden" r:id="rId49"/>
    <sheet name="modList01" sheetId="551" state="veryHidden" r:id="rId50"/>
    <sheet name="modList02" sheetId="504" state="veryHidden" r:id="rId51"/>
    <sheet name="modList03" sheetId="549" state="veryHidden" r:id="rId52"/>
    <sheet name="modList13" sheetId="626" state="veryHidden" r:id="rId53"/>
    <sheet name="REESTR_MO_FILTER" sheetId="621" state="veryHidden" r:id="rId54"/>
    <sheet name="REESTR_MO" sheetId="518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frmDateChoose" sheetId="517" state="veryHidden" r:id="rId60"/>
    <sheet name="modComm" sheetId="514" state="veryHidden" r:id="rId61"/>
    <sheet name="modThisWorkbook" sheetId="511" state="veryHidden" r:id="rId62"/>
    <sheet name="modfrmReestrMR" sheetId="519" state="veryHidden" r:id="rId63"/>
    <sheet name="modfrmCheckUpdates" sheetId="512" state="veryHidden" r:id="rId64"/>
  </sheets>
  <externalReferences>
    <externalReference r:id="rId66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Т-гор.вода'!$M$33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Т-гор.вода'!$M$18:$AD$33</definedName>
    <definedName name="checkCell_List06_5_double_date">'Форма 1.11.2 | Т-гор.вода'!$AE$18:$AE$33</definedName>
    <definedName name="checkCell_List06_5_OneR">'Форма 1.11.2 | Т-гор.вода'!$P$15:$R$33</definedName>
    <definedName name="checkCell_List06_5_OneR_1c">'Форма 1.11.2 | Т-гор.вода'!$P$15:$P$33</definedName>
    <definedName name="checkCell_List06_5_OneR_2c">'Форма 1.11.2 | Т-гор.вода'!$Q$15:$R$33</definedName>
    <definedName name="checkCell_List06_5_TwoR">'Форма 1.11.2 | Т-гор.вода'!$S$15:$W$33</definedName>
    <definedName name="checkCell_List06_5_TwoR_1c">'Форма 1.11.2 | Т-гор.вода'!$S$15:$T$33</definedName>
    <definedName name="checkCell_List06_5_TwoR_2c">'Форма 1.11.2 | Т-гор.вода'!$U$15:$W$33</definedName>
    <definedName name="checkCell_List06_5_unique_t">'Форма 1.11.2 | Т-гор.вода'!$M$18:$M$33</definedName>
    <definedName name="checkCell_List06_5_unique_t1">'Форма 1.11.2 | Т-гор.вода'!$AF$18:$AF$33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et_union_hor!$O$92:$AC$96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Т-гор.вода'!$AC$18:$AC$33</definedName>
    <definedName name="List06_5_note">'Форма 1.11.2 | Т-гор.вода'!$AD$18:$AD$33</definedName>
    <definedName name="List06_5_Period">'Форма 1.11.2 | Т-гор.вода'!$O$18:$AB$33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1.11.1'!$H$17:$I$18</definedName>
    <definedName name="List14_1_Date_1">'Форма 1.11.1'!$H$22:$I$32</definedName>
    <definedName name="List14_1_DPR">'Форма 1.11.1'!$K$20</definedName>
    <definedName name="List14_1_flagIPR">'Форма 1.11.1'!$J$15</definedName>
    <definedName name="List14_1_GroundMaterials_1">'Форма 1.11.1'!$K$15:$K$32</definedName>
    <definedName name="List14_1_hypIPR">'Форма 1.11.1'!$K$15</definedName>
    <definedName name="List14_1_method">'Форма 1.11.1'!$J$17:$J$18</definedName>
    <definedName name="List14_1_note">'Форма 1.11.1'!$L$14:$L$32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Т-гор.вода'!$H$18:$K$33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1.11.1'!$C$17:$C$18</definedName>
    <definedName name="pDel_List14_1_1_2">'Форма 1.11.1'!$G$17:$G$18</definedName>
    <definedName name="pDel_List14_1_2">'Форма 1.11.1'!$C$22:$C$23</definedName>
    <definedName name="pDel_List14_1_2_2">'Форма 1.11.1'!$G$22:$G$23</definedName>
    <definedName name="pDel_List14_1_3">'Форма 1.11.1'!$C$25:$C$26</definedName>
    <definedName name="pDel_List14_1_3_2">'Форма 1.11.1'!$G$25:$G$26</definedName>
    <definedName name="pDel_List14_1_4">'Форма 1.11.1'!$C$28:$C$29</definedName>
    <definedName name="pDel_List14_1_4_2">'Форма 1.11.1'!$G$28:$G$29</definedName>
    <definedName name="pDel_List14_1_5">'Форма 1.11.1'!$C$31:$C$32</definedName>
    <definedName name="pDel_List14_1_5_2">'Форма 1.11.1'!$G$31:$G$32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Т-гор.вода'!$AC$18:$AC$33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REESTR_ORG!$A$2:$J$224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52511"/>
</workbook>
</file>

<file path=xl/calcChain.xml><?xml version="1.0" encoding="utf-8"?>
<calcChain xmlns="http://schemas.openxmlformats.org/spreadsheetml/2006/main">
  <c r="H7" i="617" l="1"/>
</calcChain>
</file>

<file path=xl/sharedStrings.xml><?xml version="1.0" encoding="utf-8"?>
<sst xmlns="http://schemas.openxmlformats.org/spreadsheetml/2006/main" count="3474" uniqueCount="1743">
  <si>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</si>
  <si>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</si>
  <si>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</si>
  <si>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</si>
  <si>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</si>
  <si>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</si>
  <si>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</si>
  <si>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</si>
  <si>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</si>
  <si>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</si>
  <si>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</si>
  <si>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</si>
  <si>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</si>
  <si>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</si>
  <si>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</si>
  <si>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</si>
  <si>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</si>
  <si>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</si>
  <si>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</si>
  <si>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</si>
  <si>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</si>
  <si>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</si>
  <si>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</si>
  <si>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</si>
  <si>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</si>
  <si>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</si>
  <si>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</si>
  <si>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</si>
  <si>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</si>
  <si>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</si>
  <si>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</si>
  <si>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</si>
  <si>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</si>
  <si>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</si>
  <si>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</si>
  <si>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</si>
  <si>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</si>
  <si>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</si>
  <si>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</si>
  <si>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</si>
  <si>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</si>
  <si>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</si>
  <si>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</si>
  <si>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</si>
  <si>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</si>
  <si>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</si>
  <si>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</si>
  <si>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</si>
  <si>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</si>
  <si>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</si>
  <si>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</si>
  <si>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</si>
  <si>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</si>
  <si>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</si>
  <si>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</si>
  <si>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</si>
  <si>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</si>
  <si>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</si>
  <si>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</si>
  <si>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</si>
  <si>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</si>
  <si>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</si>
  <si>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</si>
  <si>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</si>
  <si>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</si>
  <si>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</si>
  <si>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</si>
  <si>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</si>
  <si>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</si>
  <si>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</si>
  <si>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</si>
  <si>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</si>
  <si>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</si>
  <si>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</si>
  <si>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</si>
  <si>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</si>
  <si>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</si>
  <si>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</si>
  <si>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</si>
  <si>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</si>
  <si>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</si>
  <si>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</si>
  <si>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</si>
  <si>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</si>
  <si>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</si>
  <si>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</si>
  <si>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</si>
  <si>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</si>
  <si>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</si>
  <si>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</si>
  <si>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</si>
  <si>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</si>
  <si>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</si>
  <si>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</si>
  <si>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</si>
  <si>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</si>
  <si>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</si>
  <si>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</si>
  <si>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</si>
  <si>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</si>
  <si>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</si>
  <si>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</si>
  <si>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</si>
  <si>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</si>
  <si>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</si>
  <si>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</si>
  <si>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</si>
  <si>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</si>
  <si>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</si>
  <si>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</si>
  <si>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</si>
  <si>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</si>
  <si>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</si>
  <si>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</si>
  <si>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</si>
  <si>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</si>
  <si>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</si>
  <si>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</si>
  <si>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</si>
  <si>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</si>
  <si>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</si>
  <si>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</si>
  <si>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</si>
  <si>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</si>
  <si>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</si>
  <si>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</si>
  <si>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</si>
  <si>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</si>
  <si>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</si>
  <si>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</si>
  <si>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</si>
  <si>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</si>
  <si>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</si>
  <si>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</si>
  <si>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</si>
  <si>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</si>
  <si>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</si>
  <si>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</si>
  <si>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</si>
  <si>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</si>
  <si>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</si>
  <si>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</si>
  <si>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</si>
  <si>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</si>
  <si>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</si>
  <si>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</si>
  <si>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</si>
  <si>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</si>
  <si>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</si>
  <si>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</si>
  <si>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</si>
  <si>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</si>
  <si>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</si>
  <si>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</si>
  <si>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</si>
  <si>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</si>
  <si>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</si>
  <si>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</si>
  <si>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</si>
  <si>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</si>
  <si>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</si>
  <si>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</si>
  <si>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</si>
  <si>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</si>
  <si>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</si>
  <si>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</si>
  <si>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</si>
  <si>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</si>
  <si>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</si>
  <si>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</si>
  <si>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</si>
  <si>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</si>
  <si>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</si>
  <si>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</si>
  <si>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</si>
  <si>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</si>
  <si>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</si>
  <si>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</si>
  <si>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</si>
  <si>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</si>
  <si>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</si>
  <si>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</si>
  <si>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</si>
  <si>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</si>
  <si>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</si>
  <si>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</si>
  <si>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</si>
  <si>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</si>
  <si>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</si>
  <si>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</si>
  <si>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</si>
  <si>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</si>
  <si>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</si>
  <si>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</si>
  <si>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</si>
  <si>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</si>
  <si>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</si>
  <si>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</si>
  <si>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</si>
  <si>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</si>
  <si>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</si>
  <si>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</si>
  <si>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</si>
  <si>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</si>
  <si>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</si>
  <si>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</si>
  <si>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</si>
  <si>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</si>
  <si>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</si>
  <si>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</si>
  <si>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</si>
  <si>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</si>
  <si>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</si>
  <si>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</si>
  <si>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</si>
  <si>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</si>
  <si>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</si>
  <si>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</si>
  <si>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</si>
  <si>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</si>
  <si>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</si>
  <si>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</si>
  <si>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</si>
  <si>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</si>
  <si>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</si>
  <si>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</si>
  <si>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</si>
  <si>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</si>
  <si>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</si>
  <si>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</si>
  <si>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</si>
  <si>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</si>
  <si>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</si>
  <si>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</si>
  <si>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</si>
  <si>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</si>
  <si>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</si>
  <si>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</si>
  <si>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</si>
  <si>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</si>
  <si>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</si>
  <si>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</si>
  <si>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</si>
  <si>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</si>
  <si>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</si>
  <si>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</si>
  <si>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</si>
  <si>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</si>
  <si>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</si>
  <si>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</si>
  <si>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</si>
  <si>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</si>
  <si>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</si>
  <si>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</si>
  <si>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</si>
  <si>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</si>
  <si>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</si>
  <si>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</si>
  <si>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</si>
  <si>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</si>
  <si>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</si>
  <si>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</si>
  <si>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</si>
  <si>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</si>
  <si>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</si>
  <si>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</si>
  <si>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</si>
  <si>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</si>
  <si>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</si>
  <si>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</si>
  <si>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</si>
  <si>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</si>
  <si>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</si>
  <si>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</si>
  <si>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</si>
  <si>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</si>
  <si>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</si>
  <si>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</si>
  <si>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</si>
  <si>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</si>
  <si>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</si>
  <si>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</si>
  <si>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</si>
  <si>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</si>
  <si>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</si>
  <si>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</si>
  <si>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</si>
  <si>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</si>
  <si>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</si>
  <si>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</si>
  <si>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</si>
  <si>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</si>
  <si>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</si>
  <si>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</si>
  <si>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</si>
  <si>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</si>
  <si>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</si>
  <si>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</si>
  <si>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</si>
  <si>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</si>
  <si>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</si>
  <si>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</si>
  <si>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</si>
  <si>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</si>
  <si>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</si>
  <si>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</si>
  <si>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</si>
  <si>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</si>
  <si>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</si>
  <si>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</si>
  <si>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</si>
  <si>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</si>
  <si>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</si>
  <si>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</si>
  <si>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</si>
  <si>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</si>
  <si>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</si>
  <si>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</si>
  <si>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</si>
  <si>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</si>
  <si>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</si>
  <si>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</si>
  <si>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</si>
  <si>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</si>
  <si>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</si>
  <si>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</si>
  <si>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</si>
  <si>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</si>
  <si>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</si>
  <si>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</si>
  <si>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</si>
  <si>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</si>
  <si>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</si>
  <si>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</si>
  <si>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</si>
  <si>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</si>
  <si>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</si>
  <si>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</si>
  <si>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</si>
  <si>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</si>
  <si>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</si>
  <si>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</si>
  <si>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</si>
  <si>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</si>
  <si>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</si>
  <si>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</si>
  <si>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</si>
  <si>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</si>
  <si>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</si>
  <si>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</si>
  <si>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</si>
  <si>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</si>
  <si>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</si>
  <si>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</si>
  <si>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</si>
  <si>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</si>
  <si>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</si>
  <si>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</si>
  <si>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</si>
  <si>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</si>
  <si>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</si>
  <si>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</si>
  <si>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</si>
  <si>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</si>
  <si>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</si>
  <si>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</si>
  <si>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</si>
  <si>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</si>
  <si>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</si>
  <si>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</si>
  <si>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</si>
  <si>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</si>
  <si>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</si>
  <si>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</si>
  <si>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</si>
  <si>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</si>
  <si>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</si>
  <si>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</si>
  <si>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</si>
  <si>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</si>
  <si>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</si>
  <si>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</si>
  <si>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</si>
  <si>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</si>
  <si>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</si>
  <si>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</si>
  <si>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</si>
  <si>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</si>
  <si>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</si>
  <si>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</si>
  <si>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</si>
  <si>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</si>
  <si>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</si>
  <si>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</si>
  <si>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</si>
  <si>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</si>
  <si>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</si>
  <si>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</si>
  <si>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</si>
  <si>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</si>
  <si>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</si>
  <si>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</si>
  <si>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</si>
  <si>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</si>
  <si>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</si>
  <si>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</si>
  <si>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</si>
  <si>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</si>
  <si>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</si>
  <si>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</si>
  <si>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</si>
  <si>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</si>
  <si>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</si>
  <si>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</si>
  <si>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</si>
  <si>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</si>
  <si>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</si>
  <si>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</si>
  <si>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</si>
  <si>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</si>
  <si>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</si>
  <si>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</si>
  <si>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</si>
  <si>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</si>
  <si>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</si>
  <si>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</si>
  <si>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</si>
  <si>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</si>
  <si>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</si>
  <si>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</si>
  <si>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</si>
  <si>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</si>
  <si>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</si>
  <si>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</si>
  <si>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</si>
  <si>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</si>
  <si>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</si>
  <si>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</si>
  <si>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</si>
  <si>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</si>
  <si>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</si>
  <si>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</si>
  <si>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</si>
  <si>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</si>
  <si>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</si>
  <si>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</si>
  <si>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</si>
  <si>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</si>
  <si>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</si>
  <si>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</si>
  <si>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</si>
  <si>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</si>
  <si>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</si>
  <si>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</si>
  <si>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</si>
  <si>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</si>
  <si>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</si>
  <si>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</si>
  <si>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</si>
  <si>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</si>
  <si>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</si>
  <si>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</si>
  <si>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</si>
  <si>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</si>
  <si>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</si>
  <si>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</si>
  <si>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</si>
  <si>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</si>
  <si>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</si>
  <si>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</si>
  <si>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</si>
  <si>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</si>
  <si>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</si>
  <si>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</si>
  <si>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</si>
  <si>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</si>
  <si>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</si>
  <si>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</si>
  <si>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</si>
  <si>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</si>
  <si>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</si>
  <si>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</si>
  <si>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</si>
  <si>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</si>
  <si>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</si>
  <si>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</si>
  <si>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</si>
  <si>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</si>
  <si>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</si>
  <si>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</si>
  <si>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</si>
  <si>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</si>
  <si>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</si>
  <si>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</si>
  <si>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</si>
  <si>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</si>
  <si>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</si>
  <si>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</si>
  <si>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</si>
  <si>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</si>
  <si>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</si>
  <si>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</si>
  <si>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</si>
  <si>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</si>
  <si>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</si>
  <si>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</si>
  <si>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</si>
  <si>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</si>
  <si>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</si>
  <si>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</si>
  <si>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</si>
  <si>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</si>
  <si>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</si>
  <si>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</si>
  <si>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</si>
  <si>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</si>
  <si>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</si>
  <si>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</si>
  <si>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</si>
  <si>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</si>
  <si>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</si>
  <si>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</si>
  <si>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</si>
  <si>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</si>
  <si>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</si>
  <si>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</si>
  <si>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</si>
  <si>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</si>
  <si>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</si>
  <si>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</si>
  <si>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</si>
  <si>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</si>
  <si>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</si>
  <si>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</si>
  <si>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</si>
  <si>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</si>
  <si>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</si>
  <si>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</si>
  <si>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</si>
  <si>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</si>
  <si>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</si>
  <si>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</si>
  <si>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</si>
  <si>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</si>
  <si>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</si>
  <si>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</si>
  <si>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</si>
  <si>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</si>
  <si>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</si>
  <si>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</si>
  <si>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</si>
  <si>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</si>
  <si>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</si>
  <si>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</si>
  <si>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</rPr>
      <t>1</t>
    </r>
    <r>
      <rPr>
        <sz val="9"/>
        <rFont val="Tahoma"/>
        <family val="2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</si>
  <si>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</si>
  <si>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</si>
  <si>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</si>
  <si>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</si>
  <si>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</si>
  <si>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</si>
  <si>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</si>
  <si>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</si>
  <si>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</si>
  <si>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</si>
  <si>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</si>
  <si>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</si>
  <si>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</si>
  <si>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</si>
  <si>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</si>
  <si>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</si>
  <si>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</si>
  <si>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</si>
  <si>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</si>
  <si>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</si>
  <si>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</si>
  <si>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</si>
  <si>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</si>
  <si>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</si>
  <si>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</si>
  <si>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</si>
  <si>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</si>
  <si>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</si>
  <si>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</si>
  <si>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</si>
  <si>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</si>
  <si>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</si>
  <si>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</si>
  <si>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</si>
  <si>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</si>
  <si>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</si>
  <si>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</si>
  <si>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</si>
  <si>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</si>
  <si>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</si>
  <si>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</si>
  <si>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</si>
  <si>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</si>
  <si>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</si>
  <si>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</si>
  <si>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</si>
  <si>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</si>
  <si>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</si>
  <si>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</si>
  <si>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</si>
  <si>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</si>
  <si>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</si>
  <si>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</si>
  <si>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</si>
  <si>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</si>
  <si>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</si>
  <si>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</si>
  <si>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</si>
  <si>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</si>
  <si>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</si>
  <si>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</si>
  <si>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</si>
  <si>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</si>
  <si>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</si>
  <si>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</si>
  <si>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</si>
  <si>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</si>
  <si>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</si>
  <si>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</si>
  <si>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</si>
  <si>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</si>
  <si>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</si>
  <si>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</si>
  <si>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</si>
  <si>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</si>
  <si>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</si>
  <si>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</si>
  <si>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</si>
  <si>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</si>
  <si>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</si>
  <si>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</si>
  <si>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</si>
  <si>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</si>
  <si>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</si>
  <si>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</si>
  <si>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</si>
  <si>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</si>
  <si>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</si>
  <si>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</si>
  <si>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</si>
  <si>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</si>
  <si>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</si>
  <si>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</si>
  <si>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</si>
  <si>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</si>
  <si>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</si>
  <si>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</si>
  <si>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</si>
  <si>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</si>
  <si>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</si>
  <si>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</si>
  <si>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</si>
  <si>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</si>
  <si>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</si>
  <si>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</si>
  <si>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</si>
  <si>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</si>
  <si>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</si>
  <si>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</si>
  <si>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</si>
  <si>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</si>
  <si>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</si>
  <si>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</si>
  <si>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</si>
  <si>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</si>
  <si>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</si>
  <si>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</si>
  <si>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</si>
  <si>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</si>
  <si>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</si>
  <si>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</si>
  <si>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</si>
  <si>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</si>
  <si>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</si>
  <si>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</si>
  <si>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</si>
  <si>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</si>
  <si>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</si>
  <si>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</si>
  <si>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</si>
  <si>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</si>
  <si>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</si>
  <si>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</si>
  <si>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</si>
  <si>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</si>
  <si>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</si>
  <si>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</si>
  <si>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</si>
  <si>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</si>
  <si>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</si>
  <si>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</si>
  <si>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</si>
  <si>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</si>
  <si>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</si>
  <si>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</si>
  <si>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</si>
  <si>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</si>
  <si>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</si>
  <si>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</si>
  <si>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</si>
  <si>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</si>
  <si>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</si>
  <si>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</si>
  <si>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FAS.JKH.OPEN.INFO.REQUEST.GVS!</t>
  </si>
  <si>
    <t>29.04.2022</t>
  </si>
  <si>
    <t>Арамильский городской округ</t>
  </si>
  <si>
    <t>65729000</t>
  </si>
  <si>
    <t>Артемовский городской округ</t>
  </si>
  <si>
    <t>65703000</t>
  </si>
  <si>
    <t>Артинский городской округ</t>
  </si>
  <si>
    <t>65704000</t>
  </si>
  <si>
    <t>Асбестовский городской округ</t>
  </si>
  <si>
    <t>65730000</t>
  </si>
  <si>
    <t>Ачитский городской округ</t>
  </si>
  <si>
    <t>65705000</t>
  </si>
  <si>
    <t>Байкаловский муниципальный район</t>
  </si>
  <si>
    <t>65608000</t>
  </si>
  <si>
    <t>Баженовское сельское поселение</t>
  </si>
  <si>
    <t>65608405</t>
  </si>
  <si>
    <t>Байкаловское сельское поселение</t>
  </si>
  <si>
    <t>65608406</t>
  </si>
  <si>
    <t>Краснополянское сельское поселение</t>
  </si>
  <si>
    <t>65608425</t>
  </si>
  <si>
    <t>Белоярский городской округ</t>
  </si>
  <si>
    <t>65706000</t>
  </si>
  <si>
    <t>Березовский городской округ</t>
  </si>
  <si>
    <t>65731000</t>
  </si>
  <si>
    <t>Бисертский городской округ</t>
  </si>
  <si>
    <t>65759000</t>
  </si>
  <si>
    <t>Верхнесалдинский городской округ</t>
  </si>
  <si>
    <t>65708000</t>
  </si>
  <si>
    <t>Волчанский городской округ</t>
  </si>
  <si>
    <t>65735000</t>
  </si>
  <si>
    <t>Гаринский городской округ</t>
  </si>
  <si>
    <t>65710000</t>
  </si>
  <si>
    <t>Горноуральский городской округ</t>
  </si>
  <si>
    <t>65717000</t>
  </si>
  <si>
    <t>Городской округ "Город Лесной"</t>
  </si>
  <si>
    <t>65749000</t>
  </si>
  <si>
    <t>Ивдельский городской округ</t>
  </si>
  <si>
    <t>65738000</t>
  </si>
  <si>
    <t>Ирбитское муниципальное образование</t>
  </si>
  <si>
    <t>65711000</t>
  </si>
  <si>
    <t>Каменский городской округ</t>
  </si>
  <si>
    <t>65712000</t>
  </si>
  <si>
    <t>Камышловский городской округ</t>
  </si>
  <si>
    <t>65741000</t>
  </si>
  <si>
    <t>Качканарский городской округ</t>
  </si>
  <si>
    <t>65743000</t>
  </si>
  <si>
    <t>Кировградский городской округ</t>
  </si>
  <si>
    <t>65744000</t>
  </si>
  <si>
    <t>Кушвинский городской округ</t>
  </si>
  <si>
    <t>65748000</t>
  </si>
  <si>
    <t>Малышевский городской округ</t>
  </si>
  <si>
    <t>65762000</t>
  </si>
  <si>
    <t>Махнёвское муниципальное образование</t>
  </si>
  <si>
    <t>65769000</t>
  </si>
  <si>
    <t>Невьянский городской округ</t>
  </si>
  <si>
    <t>65714000</t>
  </si>
  <si>
    <t>Нижнесергинский муниципальный район</t>
  </si>
  <si>
    <t>65628000</t>
  </si>
  <si>
    <t>Дружининское городское поселение</t>
  </si>
  <si>
    <t>65628174</t>
  </si>
  <si>
    <t>Кленовское сельское поселение</t>
  </si>
  <si>
    <t>65628420</t>
  </si>
  <si>
    <t>Михайловское муниципальное образование</t>
  </si>
  <si>
    <t>65628104</t>
  </si>
  <si>
    <t>Нижнесергинское городское поселение</t>
  </si>
  <si>
    <t>65628101</t>
  </si>
  <si>
    <t>городское поселение Верхние Серги</t>
  </si>
  <si>
    <t>65628163</t>
  </si>
  <si>
    <t>муниципальное образование рабочий поселок Атиг</t>
  </si>
  <si>
    <t>65628154</t>
  </si>
  <si>
    <t>Нижнетуринский городской округ</t>
  </si>
  <si>
    <t>65715000</t>
  </si>
  <si>
    <t>Новолялинский городской округ</t>
  </si>
  <si>
    <t>65716000</t>
  </si>
  <si>
    <t>Новоуральский городской округ</t>
  </si>
  <si>
    <t>65752000</t>
  </si>
  <si>
    <t>Полевской городской округ</t>
  </si>
  <si>
    <t>65754000</t>
  </si>
  <si>
    <t>Пышминский городской округ</t>
  </si>
  <si>
    <t>65718000</t>
  </si>
  <si>
    <t>Режевской городской округ</t>
  </si>
  <si>
    <t>65720000</t>
  </si>
  <si>
    <t>Североуральский городской округ</t>
  </si>
  <si>
    <t>65755000</t>
  </si>
  <si>
    <t>Серовский городской округ</t>
  </si>
  <si>
    <t>65756000</t>
  </si>
  <si>
    <t>Слободо-Туринский муниципальный район</t>
  </si>
  <si>
    <t>65639000</t>
  </si>
  <si>
    <t>Ницинское сельское поселение</t>
  </si>
  <si>
    <t>65639440</t>
  </si>
  <si>
    <t>Сладковское сельское поселение</t>
  </si>
  <si>
    <t>65639455</t>
  </si>
  <si>
    <t>Слободо-Туринское сельское поселение</t>
  </si>
  <si>
    <t>65639460</t>
  </si>
  <si>
    <t>Усть-Ницинское сельское поселение</t>
  </si>
  <si>
    <t>65639470</t>
  </si>
  <si>
    <t>Сосьвинский городской округ</t>
  </si>
  <si>
    <t>65721000</t>
  </si>
  <si>
    <t>Сысертский городской округ</t>
  </si>
  <si>
    <t>65722000</t>
  </si>
  <si>
    <t>Таборинский муниципальный район</t>
  </si>
  <si>
    <t>65645000</t>
  </si>
  <si>
    <t>Кузнецовское сельское поселение</t>
  </si>
  <si>
    <t>65645415</t>
  </si>
  <si>
    <t>Межселенные территории Таборинского муниципального района, находящиеся вне границ сельских поселений</t>
  </si>
  <si>
    <t>65645701</t>
  </si>
  <si>
    <t>Таборинское сельское поселение</t>
  </si>
  <si>
    <t>65645440</t>
  </si>
  <si>
    <t>Унже-Павинское сельское поселение</t>
  </si>
  <si>
    <t>65645450</t>
  </si>
  <si>
    <t>Тавдинский городской округ</t>
  </si>
  <si>
    <t>65723000</t>
  </si>
  <si>
    <t>Талицкий городской округ</t>
  </si>
  <si>
    <t>65724000</t>
  </si>
  <si>
    <t>Тугулымский городской округ</t>
  </si>
  <si>
    <t>65725000</t>
  </si>
  <si>
    <t>Туринский городской округ</t>
  </si>
  <si>
    <t>65726000</t>
  </si>
  <si>
    <t>Шалинский городской округ</t>
  </si>
  <si>
    <t>65727000</t>
  </si>
  <si>
    <t>город Каменск-Уральский</t>
  </si>
  <si>
    <t>65740000</t>
  </si>
  <si>
    <t>город Нижний Тагил</t>
  </si>
  <si>
    <t>65751000</t>
  </si>
  <si>
    <t>городской округ Богданович</t>
  </si>
  <si>
    <t>65707000</t>
  </si>
  <si>
    <t>городской округ Верх-Нейвинский</t>
  </si>
  <si>
    <t>65761000</t>
  </si>
  <si>
    <t>городской округ Верхнее Дуброво</t>
  </si>
  <si>
    <t>65760000</t>
  </si>
  <si>
    <t>городской округ Верхний Тагил</t>
  </si>
  <si>
    <t>65733000</t>
  </si>
  <si>
    <t>городской округ Верхняя Пышма</t>
  </si>
  <si>
    <t>65732000</t>
  </si>
  <si>
    <t>городской округ Верхняя Тура</t>
  </si>
  <si>
    <t>65734000</t>
  </si>
  <si>
    <t>городской округ Верхотурский</t>
  </si>
  <si>
    <t>65709000</t>
  </si>
  <si>
    <t>городской округ Дегтярск</t>
  </si>
  <si>
    <t>65736000</t>
  </si>
  <si>
    <t>городской округ ЗАТО Свободный</t>
  </si>
  <si>
    <t>65765000</t>
  </si>
  <si>
    <t>городской округ Заречный</t>
  </si>
  <si>
    <t>65737000</t>
  </si>
  <si>
    <t>городской округ Карпинск</t>
  </si>
  <si>
    <t>65742000</t>
  </si>
  <si>
    <t>городской округ Краснотурьинск</t>
  </si>
  <si>
    <t>65745000</t>
  </si>
  <si>
    <t>городской округ Красноуральск</t>
  </si>
  <si>
    <t>65746000</t>
  </si>
  <si>
    <t>городской округ Красноуфимск</t>
  </si>
  <si>
    <t>65747000</t>
  </si>
  <si>
    <t>городской округ Нижняя Салда</t>
  </si>
  <si>
    <t>65750000</t>
  </si>
  <si>
    <t>городской округ Пелым</t>
  </si>
  <si>
    <t>65764000</t>
  </si>
  <si>
    <t>городской округ Первоуральск</t>
  </si>
  <si>
    <t>65753000</t>
  </si>
  <si>
    <t>городской округ Ревда</t>
  </si>
  <si>
    <t>65719000</t>
  </si>
  <si>
    <t>городской округ Рефтинский</t>
  </si>
  <si>
    <t>65763000</t>
  </si>
  <si>
    <t>городской округ Среднеуральск</t>
  </si>
  <si>
    <t>65757000</t>
  </si>
  <si>
    <t>городской округ Староуткинск</t>
  </si>
  <si>
    <t>65766000</t>
  </si>
  <si>
    <t>городской округ Сухой Лог</t>
  </si>
  <si>
    <t>65758000</t>
  </si>
  <si>
    <t>муниципальное образование «поселок Уральский»</t>
  </si>
  <si>
    <t>65767000</t>
  </si>
  <si>
    <t>муниципальное образование Алапаевское</t>
  </si>
  <si>
    <t>65771000</t>
  </si>
  <si>
    <t>муниципальное образование Камышловский муниципальный район</t>
  </si>
  <si>
    <t>65623000</t>
  </si>
  <si>
    <t>Муниципальное образование "Восточное сельское поселение"</t>
  </si>
  <si>
    <t>65623405</t>
  </si>
  <si>
    <t>Муниципальное образование "Галкинское сельское поселение"</t>
  </si>
  <si>
    <t>65623415</t>
  </si>
  <si>
    <t>Муниципальное образование "Зареченское сельское поселение"</t>
  </si>
  <si>
    <t>65623420</t>
  </si>
  <si>
    <t>Муниципальное образование "Калиновское сельское поселение"</t>
  </si>
  <si>
    <t>65623430</t>
  </si>
  <si>
    <t>Муниципальное образование "Обуховское сельское поселение"</t>
  </si>
  <si>
    <t>65623455</t>
  </si>
  <si>
    <t>муниципальное образование Красноуфимский округ</t>
  </si>
  <si>
    <t>65713000</t>
  </si>
  <si>
    <t>муниципальное образование город Алапаевск</t>
  </si>
  <si>
    <t>65728000</t>
  </si>
  <si>
    <t>муниципальное образование город Екатеринбург</t>
  </si>
  <si>
    <t>65701000</t>
  </si>
  <si>
    <t>муниципальное образование город Ирбит</t>
  </si>
  <si>
    <t>65739000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</si>
  <si>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</si>
  <si>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</si>
  <si>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</si>
  <si>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</si>
  <si>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</si>
  <si>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</si>
  <si>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</si>
  <si>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</si>
  <si>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</si>
  <si>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</si>
  <si>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</si>
  <si>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</si>
  <si>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</si>
  <si>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</si>
  <si>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</si>
  <si>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2644</t>
  </si>
  <si>
    <t>26560525</t>
  </si>
  <si>
    <t>АО "ГУ ЖКХ"</t>
  </si>
  <si>
    <t>5116000922</t>
  </si>
  <si>
    <t>511601001</t>
  </si>
  <si>
    <t>13-05-2009 00:00:00</t>
  </si>
  <si>
    <t>26479123</t>
  </si>
  <si>
    <t>АО "Концерн Росэнергоатом" филиал "Белоярская атомная станция", г.Заречный</t>
  </si>
  <si>
    <t>7721632827</t>
  </si>
  <si>
    <t>663943002</t>
  </si>
  <si>
    <t>30994766</t>
  </si>
  <si>
    <t>АО "ОТСК"</t>
  </si>
  <si>
    <t>6658447960</t>
  </si>
  <si>
    <t>665801001</t>
  </si>
  <si>
    <t>26838066</t>
  </si>
  <si>
    <t>АО "РЭУ"</t>
  </si>
  <si>
    <t>7714783092</t>
  </si>
  <si>
    <t>770401001</t>
  </si>
  <si>
    <t>31006321</t>
  </si>
  <si>
    <t>АО «Сосновское»</t>
  </si>
  <si>
    <t>6658344587</t>
  </si>
  <si>
    <t>26853991</t>
  </si>
  <si>
    <t>Акционерное общество "ЕВРАЗ Нижнетагильский металлургический комбинат", г.Нижний Тагил</t>
  </si>
  <si>
    <t>6623000680</t>
  </si>
  <si>
    <t>662301001</t>
  </si>
  <si>
    <t>30814352</t>
  </si>
  <si>
    <t>Акционерное общество "Екатеринбургская теплосетевая компания"</t>
  </si>
  <si>
    <t>6671019770</t>
  </si>
  <si>
    <t>667101001</t>
  </si>
  <si>
    <t>27967695</t>
  </si>
  <si>
    <t>Акционерное общество "Интер РАО-Электрогенерация" - филиал "Верхнетагильская ГРЭС"</t>
  </si>
  <si>
    <t>7704784450</t>
  </si>
  <si>
    <t>668243001</t>
  </si>
  <si>
    <t>15-06-2011 00:00:00</t>
  </si>
  <si>
    <t>26479562</t>
  </si>
  <si>
    <t>Акционерное общество "Кировградский завод твёрдых сплавов", г. Кировград</t>
  </si>
  <si>
    <t>6616000619</t>
  </si>
  <si>
    <t>668201001</t>
  </si>
  <si>
    <t>04-11-1992 00:00:00</t>
  </si>
  <si>
    <t>26479671</t>
  </si>
  <si>
    <t>Акционерное общество "НЛМК-Урал", г.Ревда</t>
  </si>
  <si>
    <t>6646009256</t>
  </si>
  <si>
    <t>997550001</t>
  </si>
  <si>
    <t>15-01-2001 00:00:00</t>
  </si>
  <si>
    <t>28436471</t>
  </si>
  <si>
    <t>Акционерное общество "Облкоммунэнерго", г. Екатеринбург</t>
  </si>
  <si>
    <t>6671028735</t>
  </si>
  <si>
    <t>04-12-2013 00:00:00</t>
  </si>
  <si>
    <t>26580011</t>
  </si>
  <si>
    <t>Акционерное общество "Облкоммунэнерго", г. Екатеринбург - Алапаевский РКЭС</t>
  </si>
  <si>
    <t>667745002</t>
  </si>
  <si>
    <t>26580007</t>
  </si>
  <si>
    <t>Акционерное общество "Облкоммунэнерго", г. Екатеринбург - Артемовский РКЭС</t>
  </si>
  <si>
    <t>667745001</t>
  </si>
  <si>
    <t>26580013</t>
  </si>
  <si>
    <t>Акционерное общество "Облкоммунэнерго", г. Екатеринбург - Баранчинский РКЭС</t>
  </si>
  <si>
    <t>668145001</t>
  </si>
  <si>
    <t>26578649</t>
  </si>
  <si>
    <t>Акционерное общество "Облкоммунэнерго", г. Екатеринбург - Кировградский РКЭС</t>
  </si>
  <si>
    <t>668245002</t>
  </si>
  <si>
    <t>27918072</t>
  </si>
  <si>
    <t>Акционерное общество "Облкоммунэнерго", г. Екатеринбург - Новоуральский РКЭС</t>
  </si>
  <si>
    <t>668245001</t>
  </si>
  <si>
    <t>26550269</t>
  </si>
  <si>
    <t>Акционерное общество "Облкоммунэнерго", г. Екатеринбург - Тугулымский РКЭС</t>
  </si>
  <si>
    <t>663345001</t>
  </si>
  <si>
    <t>26574327</t>
  </si>
  <si>
    <t>Акционерное общество "Производственное объединение "Уральский оптико-механический завод" имени Э.С. Яламова", г. Екатеринбург</t>
  </si>
  <si>
    <t>6672315362</t>
  </si>
  <si>
    <t>668501001</t>
  </si>
  <si>
    <t>26-05-2010 00:00:00</t>
  </si>
  <si>
    <t>26322585</t>
  </si>
  <si>
    <t>Акционерное общество "Птицефабрика "Свердловская", г.Екатеринбург</t>
  </si>
  <si>
    <t>6672350180</t>
  </si>
  <si>
    <t>26359624</t>
  </si>
  <si>
    <t>Акционерное общество "Ревдинский кирпичный завод", г.Ревда</t>
  </si>
  <si>
    <t>6627002142</t>
  </si>
  <si>
    <t>668401001</t>
  </si>
  <si>
    <t>23-12-1992 00:00:00</t>
  </si>
  <si>
    <t>26479474</t>
  </si>
  <si>
    <t>Акционерное общество "Регионгаз-инвест", г.Екатеринбург</t>
  </si>
  <si>
    <t>6659075136</t>
  </si>
  <si>
    <t>667801001</t>
  </si>
  <si>
    <t>26517116</t>
  </si>
  <si>
    <t>Акционерное общество "Регионгаз-инвест", г.Екатеринбург - филиал Байкаловский муниципальный район</t>
  </si>
  <si>
    <t>663803001</t>
  </si>
  <si>
    <t>26517132</t>
  </si>
  <si>
    <t>Акционерное общество "Регионгаз-инвест", г.Екатеринбург - филиал Горноуральский городской округ</t>
  </si>
  <si>
    <t>662303001</t>
  </si>
  <si>
    <t>26517138</t>
  </si>
  <si>
    <t>Акционерное общество "Регионгаз-инвест", г.Екатеринбург - филиал Кировградский городской округ</t>
  </si>
  <si>
    <t>662132002</t>
  </si>
  <si>
    <t>26517134</t>
  </si>
  <si>
    <t>Акционерное общество "Регионгаз-инвест", г.Екатеринбург - филиал Михайловское муниципальное образование</t>
  </si>
  <si>
    <t>664603001</t>
  </si>
  <si>
    <t>26517118</t>
  </si>
  <si>
    <t>Акционерное общество "Регионгаз-инвест", г.Екатеринбург - филиал Невьянский городской округ</t>
  </si>
  <si>
    <t>662132001</t>
  </si>
  <si>
    <t>26519527</t>
  </si>
  <si>
    <t>Акционерное общество "Регионгаз-инвест", г.Екатеринбург - филиал Пышминский городской округ</t>
  </si>
  <si>
    <t>664903001</t>
  </si>
  <si>
    <t>26517144</t>
  </si>
  <si>
    <t>Акционерное общество "Регионгаз-инвест", г.Екатеринбург - филиал Тавдинский городской округ</t>
  </si>
  <si>
    <t>663403001</t>
  </si>
  <si>
    <t>26517130</t>
  </si>
  <si>
    <t>Акционерное общество "Регионгаз-инвест", г.Екатеринбург - филиал Талицкий городской округ</t>
  </si>
  <si>
    <t>665432001</t>
  </si>
  <si>
    <t>26517128</t>
  </si>
  <si>
    <t>Акционерное общество "Регионгаз-инвест", г.Екатеринбург - филиал Туринский городской округ</t>
  </si>
  <si>
    <t>665603001</t>
  </si>
  <si>
    <t>26517140</t>
  </si>
  <si>
    <t>Акционерное общество "Регионгаз-инвест", г.Екатеринбург - филиал городской округ Красноуфимск</t>
  </si>
  <si>
    <t>661945001</t>
  </si>
  <si>
    <t>26481205</t>
  </si>
  <si>
    <t>Акционерное общество "Регионгаз-инвест", г.Екатеринбург - филиал муниципальное образование город Ирбит</t>
  </si>
  <si>
    <t>661103001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</si>
  <si>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</si>
  <si>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</si>
  <si>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</si>
  <si>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</si>
  <si>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</si>
  <si>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</si>
  <si>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</si>
  <si>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30851307</t>
  </si>
  <si>
    <t>Акционерное общество "Русатом Инфраструктурные решения", Филиал в г. Новоуральск</t>
  </si>
  <si>
    <t>7706757331</t>
  </si>
  <si>
    <t>775050001</t>
  </si>
  <si>
    <t>26479454</t>
  </si>
  <si>
    <t>Акционерное общество "Свердловскавтодор", г.Екатеринбург</t>
  </si>
  <si>
    <t>6658374729</t>
  </si>
  <si>
    <t>26479634</t>
  </si>
  <si>
    <t>Акционерное общество "Свердловский инструментальный завод", г.Екатеринбург</t>
  </si>
  <si>
    <t>6661000071</t>
  </si>
  <si>
    <t>26479597</t>
  </si>
  <si>
    <t>Акционерное общество "Свердловский научно-исследовательский институт химического машиностроения", г.Екатеринбург</t>
  </si>
  <si>
    <t>6664003909</t>
  </si>
  <si>
    <t>667901001</t>
  </si>
  <si>
    <t>26322613</t>
  </si>
  <si>
    <t>Акционерное общество "Северский трубный завод", г. Полевской</t>
  </si>
  <si>
    <t>6626002291</t>
  </si>
  <si>
    <t>01-12-2018 00:00:00</t>
  </si>
  <si>
    <t>27665955</t>
  </si>
  <si>
    <t>Акционерное общество "Синарская ТЭЦ"</t>
  </si>
  <si>
    <t>6612034663</t>
  </si>
  <si>
    <t>661201001</t>
  </si>
  <si>
    <t>21-12-2010 00:00:00</t>
  </si>
  <si>
    <t>26479255</t>
  </si>
  <si>
    <t>Акционерное общество "Стройпластполимер", г.Екатеринбург</t>
  </si>
  <si>
    <t>6664007685</t>
  </si>
  <si>
    <t>03-09-1993 00:00:00</t>
  </si>
  <si>
    <t>26629979</t>
  </si>
  <si>
    <t>Акционерное общество "Теплопрогресс", г.Среднеуральск</t>
  </si>
  <si>
    <t>6606026311</t>
  </si>
  <si>
    <t>668601001</t>
  </si>
  <si>
    <t>10-12-2007 00:00:00</t>
  </si>
  <si>
    <t>26479520</t>
  </si>
  <si>
    <t>Акционерное общество "Управление тепловыми сетями", г.Верхняя Пышма</t>
  </si>
  <si>
    <t>6606017564</t>
  </si>
  <si>
    <t>26479160</t>
  </si>
  <si>
    <t>Акционерное общество "Уралкабель", г. Екатеринбург</t>
  </si>
  <si>
    <t>6658004598</t>
  </si>
  <si>
    <t>26479102</t>
  </si>
  <si>
    <t>Акционерное общество "Уральский завод металлоконструкций", г.Екатеринбург</t>
  </si>
  <si>
    <t>6660000590</t>
  </si>
  <si>
    <t>667001001</t>
  </si>
  <si>
    <t>31311200</t>
  </si>
  <si>
    <t>Акционерное общество "Уральский электромеханический завод", г. Екатеринбург</t>
  </si>
  <si>
    <t>6670480610</t>
  </si>
  <si>
    <t>26479172</t>
  </si>
  <si>
    <t>Акционерное общество "Уральский электрохимический комбинат", г. Новоуральск</t>
  </si>
  <si>
    <t>6629022962</t>
  </si>
  <si>
    <t>785150001</t>
  </si>
  <si>
    <t>15-08-2008 00:00:00</t>
  </si>
  <si>
    <t>26851308</t>
  </si>
  <si>
    <t>Акционерное общество "Уральское производственное предприятие "Вектор", г. Екатеринбург</t>
  </si>
  <si>
    <t>6670012517</t>
  </si>
  <si>
    <t>26322625</t>
  </si>
  <si>
    <t>Акционерное общество "Уралэлектромедь", г.Верхняя Пышма</t>
  </si>
  <si>
    <t>6606003385</t>
  </si>
  <si>
    <t>26359784</t>
  </si>
  <si>
    <t>Акционерное общество "Химический завод "Планта", г.Нижний Тагил</t>
  </si>
  <si>
    <t>6623083253</t>
  </si>
  <si>
    <t>30-12-2011 00:00:00</t>
  </si>
  <si>
    <t>26479568</t>
  </si>
  <si>
    <t>Акционерное общество "ЭнергоГенерирующая Компания", г.Екатеринбург</t>
  </si>
  <si>
    <t>7709740583</t>
  </si>
  <si>
    <t>28506103</t>
  </si>
  <si>
    <t>Березовское муниципальное унитарное предприятие "Березовские тепловые сети", г. Березовский</t>
  </si>
  <si>
    <t>6678040996</t>
  </si>
  <si>
    <t>12-05-2014 00:00:00</t>
  </si>
  <si>
    <t>26479504</t>
  </si>
  <si>
    <t>Богдановичский шпалопропиточный завод - филиал открытого акционерного общества "ТрансВудСервис", г.Богданович</t>
  </si>
  <si>
    <t>7708670340</t>
  </si>
  <si>
    <t>663302001</t>
  </si>
  <si>
    <t>11-06-2008 00:00:00</t>
  </si>
  <si>
    <t>28176645</t>
  </si>
  <si>
    <t>Государственное автономное профессиональное образовательное учреждение Свердловской области "Верхнепышминский механико-технологический техникум "Юность", г. Верхняя Пышма</t>
  </si>
  <si>
    <t>6606004237</t>
  </si>
  <si>
    <t>26850799</t>
  </si>
  <si>
    <t>Государственное автономное учреждение здравоохранения Свердловской области "Областная специализированная больница медицинской реабилитации "Липовка", п. Липовка</t>
  </si>
  <si>
    <t>6628000074</t>
  </si>
  <si>
    <t>667701001</t>
  </si>
  <si>
    <t>26479408</t>
  </si>
  <si>
    <t>Государственное автономное учреждение здравоохранения Свердловской области "Психиатрическая больница № 6", г.Екатеринбург</t>
  </si>
  <si>
    <t>6664029640</t>
  </si>
  <si>
    <t>26479065</t>
  </si>
  <si>
    <t>Государственное автономное учреждение здравоохранения Свердловской области "Свердловская областная клиническая психиатрическая больница", г.Екатеринбург</t>
  </si>
  <si>
    <t>6662022984</t>
  </si>
  <si>
    <t>26-02-1991 00:00:00</t>
  </si>
  <si>
    <t>31340976</t>
  </si>
  <si>
    <t>Государственное бюджетное профессиональное образовательное учреждение Свердловской области "Туринский многопрофильный техникум"</t>
  </si>
  <si>
    <t>6656002651</t>
  </si>
  <si>
    <t>667601001</t>
  </si>
  <si>
    <t>26322679</t>
  </si>
  <si>
    <t>ЕМУП "Многопрофильные энергетические системы", г.Екатеринбург</t>
  </si>
  <si>
    <t>6659073594</t>
  </si>
  <si>
    <t>27811649</t>
  </si>
  <si>
    <t>Закрытое акционерное общество "Управляющая Компания "Европейское", г.Екатеринбург</t>
  </si>
  <si>
    <t>6658374006</t>
  </si>
  <si>
    <t>13-08-2012 00:00:00</t>
  </si>
  <si>
    <t>26318611</t>
  </si>
  <si>
    <t>Закрытое акционерное общество Межотраслевой концерн "Уралметпром", г.Екатеринбург</t>
  </si>
  <si>
    <t>6658038117</t>
  </si>
  <si>
    <t>28-03-1995 00:00:00</t>
  </si>
  <si>
    <t>30847320</t>
  </si>
  <si>
    <t>Индивидуальный предприниматель Алферов Денис Евгеньевич</t>
  </si>
  <si>
    <t>667356763235</t>
  </si>
  <si>
    <t>отсутствует</t>
  </si>
  <si>
    <t>31184996</t>
  </si>
  <si>
    <t>МУП "Красноуральское теплоснабжающее предприятие", г. Красноуральск</t>
  </si>
  <si>
    <t>6681009883</t>
  </si>
  <si>
    <t>668101001</t>
  </si>
  <si>
    <t>30985367</t>
  </si>
  <si>
    <t>МУП "Пригородная компания выработки тепловой энергии", р.п. Горноуральский</t>
  </si>
  <si>
    <t>6623124189</t>
  </si>
  <si>
    <t>31359241</t>
  </si>
  <si>
    <t>МУП "Пригородная теплоснабжающая компания"</t>
  </si>
  <si>
    <t>6623132824</t>
  </si>
  <si>
    <t>31357001</t>
  </si>
  <si>
    <t>МУП "Теплоснабжающая организация городского округа Богданович"</t>
  </si>
  <si>
    <t>6633028188</t>
  </si>
  <si>
    <t>663301001</t>
  </si>
  <si>
    <t>31171996</t>
  </si>
  <si>
    <t>МУП "Теплоснабжение" Белоярского городского округа</t>
  </si>
  <si>
    <t>6683014430</t>
  </si>
  <si>
    <t>668301001</t>
  </si>
  <si>
    <t>31169621</t>
  </si>
  <si>
    <t>МУП "Тура Энерго", г. Верхняя Тура</t>
  </si>
  <si>
    <t>6681009971</t>
  </si>
  <si>
    <t>28820960</t>
  </si>
  <si>
    <t>МУП "Управляющая компания "Потенциал", г. Верхний Тагил</t>
  </si>
  <si>
    <t>6621015963</t>
  </si>
  <si>
    <t>662101001</t>
  </si>
  <si>
    <t>24-10-2014 00:00:00</t>
  </si>
  <si>
    <t>31470252</t>
  </si>
  <si>
    <t>МУП «Тепловодоснабжение КГО» (поселок городского типа Мартюш)</t>
  </si>
  <si>
    <t>6612054853</t>
  </si>
  <si>
    <t>30982441</t>
  </si>
  <si>
    <t>МУП Тавдинского городского округа "Тавдинские инженерные системы", г. Тавда</t>
  </si>
  <si>
    <t>6676005900</t>
  </si>
  <si>
    <t>26572613</t>
  </si>
  <si>
    <t>Муниципальное казенное предприятие "Энергокомплекс" Асбестовского городского округа, п.Белокаменный</t>
  </si>
  <si>
    <t>6603023506</t>
  </si>
  <si>
    <t>06-04-2010 00:00:00</t>
  </si>
  <si>
    <t>26359523</t>
  </si>
  <si>
    <t>Муниципальное унитарное объединенное предприятие "Рефтинское" городского округа Рефтинский, п.Рефтинский</t>
  </si>
  <si>
    <t>6603020368</t>
  </si>
  <si>
    <t>27786391</t>
  </si>
  <si>
    <t>Муниципальное унитарное предприятие "Арамиль-Тепло", г.Арамиль</t>
  </si>
  <si>
    <t>6685012118</t>
  </si>
  <si>
    <t>15-06-2012 00:00:00</t>
  </si>
  <si>
    <t>26631875</t>
  </si>
  <si>
    <t>Муниципальное унитарное предприятие "Богдановичские тепловые сети", г.Богданович</t>
  </si>
  <si>
    <t>6633016986</t>
  </si>
  <si>
    <t>28254710</t>
  </si>
  <si>
    <t>Муниципальное унитарное предприятие "Волчанский теплоэнергетический комплекс", г. Волчанск</t>
  </si>
  <si>
    <t>6617022735</t>
  </si>
  <si>
    <t>661701001</t>
  </si>
  <si>
    <t>08-08-2013 00:00:00</t>
  </si>
  <si>
    <t>26359547</t>
  </si>
  <si>
    <t>Муниципальное унитарное предприятие "Городское управление жилищно-коммунального хозяйства", г.Верхняя Салда</t>
  </si>
  <si>
    <t>6607001454</t>
  </si>
  <si>
    <t>22-01-1996 00:00:00</t>
  </si>
  <si>
    <t>26359522</t>
  </si>
  <si>
    <t>Муниципальное унитарное предприятие "Горэнерго" Муниципального образования г.Асбест</t>
  </si>
  <si>
    <t>6603002457</t>
  </si>
  <si>
    <t>10-01-1994 00:00:00</t>
  </si>
  <si>
    <t>26479450</t>
  </si>
  <si>
    <t>Муниципальное унитарное предприятие "Екатеринбургэнерго", г.Екатеринбург</t>
  </si>
  <si>
    <t>6608002884</t>
  </si>
  <si>
    <t>27-11-1991 00:00:00</t>
  </si>
  <si>
    <t>26382715</t>
  </si>
  <si>
    <t>Муниципальное унитарное предприятие "Жилищно-коммунальное хозяйство" МО "р.п.Верхнее Дуброво", р.п.Верхнее Дуброво</t>
  </si>
  <si>
    <t>6639009336</t>
  </si>
  <si>
    <t>663901001</t>
  </si>
  <si>
    <t>04-11-2002 00:00:00</t>
  </si>
  <si>
    <t>30418950</t>
  </si>
  <si>
    <t>Муниципальное унитарное предприятие "Жилищно-коммунальное хозяйство" муниципального образования рабочий поселок Атиг, п. Атиг</t>
  </si>
  <si>
    <t>6619017667</t>
  </si>
  <si>
    <t>661901001</t>
  </si>
  <si>
    <t>28983550</t>
  </si>
  <si>
    <t>Муниципальное унитарное предприятие "Жилкомсервис-СЛ", г. Сухой Лог</t>
  </si>
  <si>
    <t>6633023687</t>
  </si>
  <si>
    <t>30-07-2015 00:00:00</t>
  </si>
  <si>
    <t>27916318</t>
  </si>
  <si>
    <t>Муниципальное унитарное предприятие "Каменская сетевая компания", г. Каменск-Уральский</t>
  </si>
  <si>
    <t>6612038259</t>
  </si>
  <si>
    <t>27682588</t>
  </si>
  <si>
    <t>Муниципальное унитарное предприятие "Карпинские коммунальные системы"</t>
  </si>
  <si>
    <t>6617020760</t>
  </si>
  <si>
    <t>02-04-2012 00:00:00</t>
  </si>
  <si>
    <t>27752206</t>
  </si>
  <si>
    <t>Муниципальное унитарное предприятие "Комэнергоресурс", г.Североуральск</t>
  </si>
  <si>
    <t>6617020914</t>
  </si>
  <si>
    <t>12-05-2012 00:00:00</t>
  </si>
  <si>
    <t>27804759</t>
  </si>
  <si>
    <t>Муниципальное унитарное предприятие "Красноуральская ТеплоСетевая Компания", г.Красноуральск</t>
  </si>
  <si>
    <t>6681000979</t>
  </si>
  <si>
    <t>29645640</t>
  </si>
  <si>
    <t>Муниципальное унитарное предприятие "Пригородные тепловые сети", п. Новоасбест</t>
  </si>
  <si>
    <t>6623111077</t>
  </si>
  <si>
    <t>17-08-2015 00:00:00</t>
  </si>
  <si>
    <t>28982889</t>
  </si>
  <si>
    <t>Муниципальное унитарное предприятие "Ресурс", г. Карпинск</t>
  </si>
  <si>
    <t>6614001840</t>
  </si>
  <si>
    <t>27-07-2015 00:00:00</t>
  </si>
  <si>
    <t>28985538</t>
  </si>
  <si>
    <t>Муниципальное унитарное предприятие "Ресурсоснабжающая организация", г. Камышлов</t>
  </si>
  <si>
    <t>6633022852</t>
  </si>
  <si>
    <t>11-08-2015 00:00:00</t>
  </si>
  <si>
    <t>28814783</t>
  </si>
  <si>
    <t>Муниципальное унитарное предприятие "САЛДАЭНЕРГО", г. Нижняя Салда</t>
  </si>
  <si>
    <t>6623104190</t>
  </si>
  <si>
    <t>19-09-2014 00:00:00</t>
  </si>
  <si>
    <t>26480982</t>
  </si>
  <si>
    <t>Муниципальное унитарное предприятие "Тагилэнерго", г.Нижний Тагил</t>
  </si>
  <si>
    <t>6668016401</t>
  </si>
  <si>
    <t>28427212</t>
  </si>
  <si>
    <t>Муниципальное унитарное предприятие "Тепловодоснабжение", г. Ивдель</t>
  </si>
  <si>
    <t>6617022809</t>
  </si>
  <si>
    <t>21-11-2013 00:00:00</t>
  </si>
  <si>
    <t>26479180</t>
  </si>
  <si>
    <t>Муниципальное унитарное предприятие "Тепловые сети г.Михайловск", г.Михайловск</t>
  </si>
  <si>
    <t>6646009457</t>
  </si>
  <si>
    <t>18-10-2002 00:00:00</t>
  </si>
  <si>
    <t>26359585</t>
  </si>
  <si>
    <t>Муниципальное унитарное предприятие "Тепловые сети город Красноуфимск", г.Красноуфимск</t>
  </si>
  <si>
    <t>6619009539</t>
  </si>
  <si>
    <t>15-09-2008 00:00:00</t>
  </si>
  <si>
    <t>28821267</t>
  </si>
  <si>
    <t>Муниципальное унитарное предприятие "Теплоснабжающая компания городского округа Дегтярск", г. Дегтярск</t>
  </si>
  <si>
    <t>6684016487</t>
  </si>
  <si>
    <t>28-10-2014 00:00:00</t>
  </si>
  <si>
    <t>27568659</t>
  </si>
  <si>
    <t>Муниципальное унитарное предприятие "Территория" Невьянского городского округа, г. Невьянск</t>
  </si>
  <si>
    <t>6621018403</t>
  </si>
  <si>
    <t>13-07-2011 00:00:00</t>
  </si>
  <si>
    <t>26479402</t>
  </si>
  <si>
    <t>Муниципальное унитарное предприятие "Техническое обслуживание и домоуправление", г.Лесной</t>
  </si>
  <si>
    <t>6630010880</t>
  </si>
  <si>
    <t>663001001</t>
  </si>
  <si>
    <t>27-12-2005 00:00:00</t>
  </si>
  <si>
    <t>26850791</t>
  </si>
  <si>
    <t>Муниципальное унитарное предприятие "Управление коммунальным комплексом", г.Краснотурьинск</t>
  </si>
  <si>
    <t>6617009318</t>
  </si>
  <si>
    <t>14-07-2004 00:00:00</t>
  </si>
  <si>
    <t>28829233</t>
  </si>
  <si>
    <t>Муниципальное унитарное предприятие "Энергоресурс г. Нижние Серги", г. Нижние Серги</t>
  </si>
  <si>
    <t>6619016670</t>
  </si>
  <si>
    <t>25-11-2014 00:00:00</t>
  </si>
  <si>
    <t>26359584</t>
  </si>
  <si>
    <t>Муниципальное унитарное предприятие "Энергосервис" муниципального образования Красноуфимский район, п.Березовая роща</t>
  </si>
  <si>
    <t>6619009120</t>
  </si>
  <si>
    <t>06-01-2004 00:00:00</t>
  </si>
  <si>
    <t>26359514</t>
  </si>
  <si>
    <t>Муниципальное унитарное предприятие Артемовского городского округа "Мироновское жилищно-коммунальное хозяйство", с.Мироново</t>
  </si>
  <si>
    <t>6602011280</t>
  </si>
  <si>
    <t>26359513</t>
  </si>
  <si>
    <t>Муниципальное унитарное предприятие Артемовского городского округа "Мостовское жилищно-коммунальное хозяйство", с.Мостовское</t>
  </si>
  <si>
    <t>6602011272</t>
  </si>
  <si>
    <t>26359518</t>
  </si>
  <si>
    <t>Муниципальное унитарное предприятие Артемовского городского округа "Покровское жилищно-коммунальное хозяйство", с.Покровское</t>
  </si>
  <si>
    <t>6602011321</t>
  </si>
  <si>
    <t>02-08-2007 00:00:00</t>
  </si>
  <si>
    <t>28141262</t>
  </si>
  <si>
    <t>Муниципальное унитарное предприятие Артемовского городского округа "Прогресс", г. Артемовский</t>
  </si>
  <si>
    <t>6677002412</t>
  </si>
  <si>
    <t>12-04-2013 00:00:00</t>
  </si>
  <si>
    <t>28861495</t>
  </si>
  <si>
    <t>Муниципальное унитарное предприятие Кушвинского городского округа "Теплосервис", г. Кушва</t>
  </si>
  <si>
    <t>6681005568</t>
  </si>
  <si>
    <t>26-12-2014 00:00:00</t>
  </si>
  <si>
    <t>26593099</t>
  </si>
  <si>
    <t>Муниципальное унитарное предприятие Новолялинского городского округа "Газовое хозяйство", г.Новая Ляля</t>
  </si>
  <si>
    <t>6647004846</t>
  </si>
  <si>
    <t>664701001</t>
  </si>
  <si>
    <t>26359638</t>
  </si>
  <si>
    <t>Муниципальное унитарное предприятие Новоуральского городского округа "Водогрейная котельная", г.Новоуральск</t>
  </si>
  <si>
    <t>6629012989</t>
  </si>
  <si>
    <t>28547526</t>
  </si>
  <si>
    <t>Муниципальное унитарное предприятие Полевского городского округа "Жилищно-коммунальное хозяйство "Полевское", г. Полевской</t>
  </si>
  <si>
    <t>6679051140</t>
  </si>
  <si>
    <t>23-07-2014 00:00:00</t>
  </si>
  <si>
    <t>26359729</t>
  </si>
  <si>
    <t>Муниципальное унитарное предприятие Пышминского городского округа "Аварийно-восстановительная служба", р.п.Пышма</t>
  </si>
  <si>
    <t>6649003453</t>
  </si>
  <si>
    <t>30335417</t>
  </si>
  <si>
    <t>Муниципальное унитарное предприятие Режевского городского округа "РежПром", г. Реж</t>
  </si>
  <si>
    <t>6628015948</t>
  </si>
  <si>
    <t>01-09-2015 00:00:00</t>
  </si>
  <si>
    <t>31194594</t>
  </si>
  <si>
    <t>Муниципальное унитарное предприятие Талицкого городского округа "Теплоресурс", г. Талица</t>
  </si>
  <si>
    <t>6633027113</t>
  </si>
  <si>
    <t>28545529</t>
  </si>
  <si>
    <t>Муниципальное унитарное предприятие Талицкого городского округа "Теплосетевая компания", г. Талица</t>
  </si>
  <si>
    <t>6633021369</t>
  </si>
  <si>
    <t>10-07-2014 00:00:00</t>
  </si>
  <si>
    <t>28275696</t>
  </si>
  <si>
    <t>Муниципальное унитарное предприятие городского округа Заречный "Теплоцентраль", г. Заречный</t>
  </si>
  <si>
    <t>6683003870</t>
  </si>
  <si>
    <t>14-10-2013 00:00:00</t>
  </si>
  <si>
    <t>26479430</t>
  </si>
  <si>
    <t>Муниципальное унитарное предприятие жилищно-коммунального хозяйства "Горноуральское" Горноуральского городского округа, п.Горноуральский</t>
  </si>
  <si>
    <t>6623055633</t>
  </si>
  <si>
    <t>26359746</t>
  </si>
  <si>
    <t>Муниципальное унитарное предприятие жилищно-коммунального хозяйства "Западное" Сысертского городского округа</t>
  </si>
  <si>
    <t>6652015850</t>
  </si>
  <si>
    <t>09-01-2003 00:00:00</t>
  </si>
  <si>
    <t>26359548</t>
  </si>
  <si>
    <t>Муниципальное унитарное предприятие жилищно-коммунального хозяйства "Кедр", пгт.Свободный</t>
  </si>
  <si>
    <t>6607010561</t>
  </si>
  <si>
    <t>20-11-2002 00:00:00</t>
  </si>
  <si>
    <t>26359737</t>
  </si>
  <si>
    <t>Муниципальное унитарное предприятие жилищно-коммунального хозяйства "Сысертское", г.Сысерть</t>
  </si>
  <si>
    <t>6652001417</t>
  </si>
  <si>
    <t>18-11-1992 00:00:00</t>
  </si>
  <si>
    <t>27887387</t>
  </si>
  <si>
    <t>Муниципальное унитарное предприятие жилищно-коммунального хозяйства "Теплосеть", г. Туринск</t>
  </si>
  <si>
    <t>6676001127</t>
  </si>
  <si>
    <t>26359744</t>
  </si>
  <si>
    <t>Муниципальное унитарное предприятие жилищно-коммунального хозяйства "Южное", с.Щелкун</t>
  </si>
  <si>
    <t>6652014215</t>
  </si>
  <si>
    <t>04-06-2001 00:00:00</t>
  </si>
  <si>
    <t>26359675</t>
  </si>
  <si>
    <t>Муниципальное унитарное предприятие жилищно-коммунального хозяйства Ачитского городского округа, п.Ачит</t>
  </si>
  <si>
    <t>6637000320</t>
  </si>
  <si>
    <t>13-05-1999 00:00:00</t>
  </si>
  <si>
    <t>26359741</t>
  </si>
  <si>
    <t>Муниципальное унитарное предприятие жилищно-коммунального хозяйства п.Двуреченск Сысертского городского округа, п.Двуреченск</t>
  </si>
  <si>
    <t>6652007232</t>
  </si>
  <si>
    <t>665201001</t>
  </si>
  <si>
    <t>28-03-1994 00:00:00</t>
  </si>
  <si>
    <t>31305828</t>
  </si>
  <si>
    <t>НТ МУП "Горэнерго-НТ"</t>
  </si>
  <si>
    <t>6623090236</t>
  </si>
  <si>
    <t>31518646</t>
  </si>
  <si>
    <t>НТ МУП "Тагилэнерго"</t>
  </si>
  <si>
    <t>6623000144</t>
  </si>
  <si>
    <t>27803147</t>
  </si>
  <si>
    <t>Нижнетагильское МУП "Нижнетагильские тепловые сети", г.Нижний Тагил</t>
  </si>
  <si>
    <t>6623075742</t>
  </si>
  <si>
    <t>27758120</t>
  </si>
  <si>
    <t>ОАО "Тестовая организация"</t>
  </si>
  <si>
    <t>6665554433</t>
  </si>
  <si>
    <t>666100001</t>
  </si>
  <si>
    <t>30985686</t>
  </si>
  <si>
    <t>ООО "Гефест", г.Верхотурье</t>
  </si>
  <si>
    <t>6680007361</t>
  </si>
  <si>
    <t>668001001</t>
  </si>
  <si>
    <t>30956416</t>
  </si>
  <si>
    <t>ООО "Главное управляющее предприятие "Газовые сети", г. Екатеринбург</t>
  </si>
  <si>
    <t>6671064388</t>
  </si>
  <si>
    <t>31449842</t>
  </si>
  <si>
    <t>ООО "Горноуральская Компания Теплоресурс"</t>
  </si>
  <si>
    <t>6623135261</t>
  </si>
  <si>
    <t>31322632</t>
  </si>
  <si>
    <t>ООО "ИНЕКТЕПЛО"</t>
  </si>
  <si>
    <t>6685159304</t>
  </si>
  <si>
    <t>31213988</t>
  </si>
  <si>
    <t>ООО "Комфортный город"</t>
  </si>
  <si>
    <t>6685146231</t>
  </si>
  <si>
    <t>31370396</t>
  </si>
  <si>
    <t>ООО "Метод"</t>
  </si>
  <si>
    <t>6678058369</t>
  </si>
  <si>
    <t>31423255</t>
  </si>
  <si>
    <t>ООО "Новые Технологии"</t>
  </si>
  <si>
    <t>6672315059</t>
  </si>
  <si>
    <t>667201201</t>
  </si>
  <si>
    <t>30958717</t>
  </si>
  <si>
    <t>ООО "ПКП Синергия"</t>
  </si>
  <si>
    <t>7448163811</t>
  </si>
  <si>
    <t>744801001</t>
  </si>
  <si>
    <t>31342443</t>
  </si>
  <si>
    <t>ООО "Полевская коммунальная компания Энерго"</t>
  </si>
  <si>
    <t>6626020935</t>
  </si>
  <si>
    <t>31444128</t>
  </si>
  <si>
    <t>ООО "СТК"</t>
  </si>
  <si>
    <t>6685127528</t>
  </si>
  <si>
    <t>31445752</t>
  </si>
  <si>
    <t>ООО "Теплосеть"</t>
  </si>
  <si>
    <t>6612055568</t>
  </si>
  <si>
    <t>31171552</t>
  </si>
  <si>
    <t>ООО "Территориальная генерирующая компания "Стройком", г. Каменск-Уральский</t>
  </si>
  <si>
    <t>6612053377</t>
  </si>
  <si>
    <t>30959087</t>
  </si>
  <si>
    <t>ООО "УЖК "Территория-Запад", г.Екатеринбург</t>
  </si>
  <si>
    <t>6679041135</t>
  </si>
  <si>
    <t>31354394</t>
  </si>
  <si>
    <t>ООО "Универсал-строй", п.г.т. Горноуральский</t>
  </si>
  <si>
    <t>6623129444</t>
  </si>
  <si>
    <t>31513582</t>
  </si>
  <si>
    <t>ООО "Энергетический Холдинг"</t>
  </si>
  <si>
    <t>5047248091</t>
  </si>
  <si>
    <t>504701001</t>
  </si>
  <si>
    <t>31352937</t>
  </si>
  <si>
    <t>ООО "Энергосервисная компания "Инек", г. Екатеринбург</t>
  </si>
  <si>
    <t>6685148158</t>
  </si>
  <si>
    <t>31449915</t>
  </si>
  <si>
    <t>ООО «Борей Т Плюс»</t>
  </si>
  <si>
    <t>6685179572</t>
  </si>
  <si>
    <t>31431166</t>
  </si>
  <si>
    <t>ООО «ГЭСКО-сервис»</t>
  </si>
  <si>
    <t>6670368369</t>
  </si>
  <si>
    <t>31059220</t>
  </si>
  <si>
    <t>ООО «ЕТК»</t>
  </si>
  <si>
    <t>6670455068</t>
  </si>
  <si>
    <t>31043430</t>
  </si>
  <si>
    <t>ООО «Метод», г. Екатеринбург</t>
  </si>
  <si>
    <t>30795075</t>
  </si>
  <si>
    <t>ООО «Управляющая компания «Финский залив»</t>
  </si>
  <si>
    <t>6658375320</t>
  </si>
  <si>
    <t>31337809</t>
  </si>
  <si>
    <t>ООО ТК "СИСТЕМА", г. Екатеринбург</t>
  </si>
  <si>
    <t>6658527340</t>
  </si>
  <si>
    <t>30796919</t>
  </si>
  <si>
    <t>Обособленное подразделение "Екатеринбургское" Акционерного общества "Главное управление жилищно-коммунального хозяйства"</t>
  </si>
  <si>
    <t>668545001</t>
  </si>
  <si>
    <t>26818852</t>
  </si>
  <si>
    <t>Обособленное подразделение Акционерного общества "НЛМК-Урал", г. Березовский</t>
  </si>
  <si>
    <t>667845001</t>
  </si>
  <si>
    <t>28002819</t>
  </si>
  <si>
    <t>Общество с ограниченной ответственностью "Атрон", г. Екатеринбург</t>
  </si>
  <si>
    <t>6658120636</t>
  </si>
  <si>
    <t>26851316</t>
  </si>
  <si>
    <t>Общество с ограниченной ответственностью "Вертикаль", г.Екатеринбург</t>
  </si>
  <si>
    <t>6671246003</t>
  </si>
  <si>
    <t>26575426</t>
  </si>
  <si>
    <t>Общество с ограниченной ответственностью "Газпром трансгаз Екатеринбург", г.Екатеринбург</t>
  </si>
  <si>
    <t>6608007434</t>
  </si>
  <si>
    <t>546050001</t>
  </si>
  <si>
    <t>26575524</t>
  </si>
  <si>
    <t>Общество с ограниченной ответственностью "Газпром трансгаз Екатеринбург", г.Екатеринбург филиал Свердловское управление по эксплуатации зданий и сооружений, детский оздоровительный лагерь «Прометей»</t>
  </si>
  <si>
    <t>665232010</t>
  </si>
  <si>
    <t>26481052</t>
  </si>
  <si>
    <t>Общество с ограниченной ответственностью "Газпром трансгаз Югорск" Пелымское линейное производственное управление магистральных газопроводов, п.Пелым</t>
  </si>
  <si>
    <t>8622000931</t>
  </si>
  <si>
    <t>661002001</t>
  </si>
  <si>
    <t>30-06-1999 00:00:00</t>
  </si>
  <si>
    <t>28813978</t>
  </si>
  <si>
    <t>Общество с ограниченной ответственностью "Городская энергосервисная компания", г. Нижняя Тура</t>
  </si>
  <si>
    <t>6670007965</t>
  </si>
  <si>
    <t>16-09-2014 00:00:00</t>
  </si>
  <si>
    <t>31204622</t>
  </si>
  <si>
    <t>Общество с ограниченной ответственностью "Графен", г. Пермь</t>
  </si>
  <si>
    <t>5902011120</t>
  </si>
  <si>
    <t>590201001</t>
  </si>
  <si>
    <t>27584939</t>
  </si>
  <si>
    <t>Общество с ограниченной ответственностью "Качканарская Теплоснабжающая Компания", г.Качканар</t>
  </si>
  <si>
    <t>6615015348</t>
  </si>
  <si>
    <t>26479589</t>
  </si>
  <si>
    <t>Общество с ограниченной ответственностью "Коммунально-эксплуатационное предприятие", г.Екатеринбург</t>
  </si>
  <si>
    <t>6672158470</t>
  </si>
  <si>
    <t>28425591</t>
  </si>
  <si>
    <t>Общество с ограниченной ответственностью "Комплексные решения", г. Екатеринбург</t>
  </si>
  <si>
    <t>6671426937</t>
  </si>
  <si>
    <t>13-11-2013 00:00:00</t>
  </si>
  <si>
    <t>26479566</t>
  </si>
  <si>
    <t>Общество с ограниченной ответственностью "ЛСР. Строительство-Урал", г.Екатеринбург</t>
  </si>
  <si>
    <t>6670345033</t>
  </si>
  <si>
    <t>26322576</t>
  </si>
  <si>
    <t>Общество с ограниченной ответственностью "Машиностроительный завод им. В.В. Воровского", г. Екатеринбург</t>
  </si>
  <si>
    <t>6671461402</t>
  </si>
  <si>
    <t>30-12-1992 00:00:00</t>
  </si>
  <si>
    <t>26632505</t>
  </si>
  <si>
    <t>Общество с ограниченной ответственностью "Новая Энергетика", г.Екатеринбург</t>
  </si>
  <si>
    <t>6671311012</t>
  </si>
  <si>
    <t>28009019</t>
  </si>
  <si>
    <t>Общество с ограниченной ответственностью "РТИ-Энерго", г. Екатеринбург</t>
  </si>
  <si>
    <t>6679022968</t>
  </si>
  <si>
    <t>26479215</t>
  </si>
  <si>
    <t>Общество с ограниченной ответственностью "Райкомхоз-теплосети", г.Нижний Тагил</t>
  </si>
  <si>
    <t>6623019177</t>
  </si>
  <si>
    <t>28256780</t>
  </si>
  <si>
    <t>Общество с ограниченной ответственностью "Региональные коммунальные системы", г. Кушва</t>
  </si>
  <si>
    <t>6620011148</t>
  </si>
  <si>
    <t>662001001</t>
  </si>
  <si>
    <t>16-08-2013 00:00:00</t>
  </si>
  <si>
    <t>28978645</t>
  </si>
  <si>
    <t>Общество с ограниченной ответственностью "Региональные строительные системы", г. Нижний Тагил</t>
  </si>
  <si>
    <t>6623099221</t>
  </si>
  <si>
    <t>23-06-2015 00:00:00</t>
  </si>
  <si>
    <t>26849559</t>
  </si>
  <si>
    <t>Общество с ограниченной ответственностью "Север Мотор", г.Екатеринбург</t>
  </si>
  <si>
    <t>6606034288</t>
  </si>
  <si>
    <t>28254696</t>
  </si>
  <si>
    <t>Общество с ограниченной ответственностью "Север", г. Волчанск</t>
  </si>
  <si>
    <t>6617022686</t>
  </si>
  <si>
    <t>26359649</t>
  </si>
  <si>
    <t>Общество с ограниченной ответственностью "Серовэнерго", г. Серов</t>
  </si>
  <si>
    <t>6680004730</t>
  </si>
  <si>
    <t>20-06-2007 00:00:00</t>
  </si>
  <si>
    <t>28512528</t>
  </si>
  <si>
    <t>Общество с ограниченной ответственностью "Стройразвитие", г. Екатеринбург</t>
  </si>
  <si>
    <t>6670179266</t>
  </si>
  <si>
    <t>09-06-2014 00:00:00</t>
  </si>
  <si>
    <t>26632548</t>
  </si>
  <si>
    <t>Общество с ограниченной ответственностью "Стройсервис-Екатеринбург", г.Екатеринбург</t>
  </si>
  <si>
    <t>6663076654</t>
  </si>
  <si>
    <t>667301001</t>
  </si>
  <si>
    <t>28817098</t>
  </si>
  <si>
    <t>Общество с ограниченной ответственностью "ТагилТеплоСбыт", г. Нижний Тагил</t>
  </si>
  <si>
    <t>7731438233</t>
  </si>
  <si>
    <t>08-10-2014 00:00:00</t>
  </si>
  <si>
    <t>28868851</t>
  </si>
  <si>
    <t>Общество с ограниченной ответственностью "Талицкое молоко", п. Троицкий</t>
  </si>
  <si>
    <t>6633021880</t>
  </si>
  <si>
    <t>13-01-2015 00:00:00</t>
  </si>
  <si>
    <t>28056901</t>
  </si>
  <si>
    <t>Общество с ограниченной ответственностью "ТеплоГенерация", г. Екатеринбург</t>
  </si>
  <si>
    <t>6658411392</t>
  </si>
  <si>
    <t>30807431</t>
  </si>
  <si>
    <t>Общество с ограниченной ответственностью "ТеплоТранс", г. Каменск-Уральский</t>
  </si>
  <si>
    <t>6612049892</t>
  </si>
  <si>
    <t>28855866</t>
  </si>
  <si>
    <t>Общество с ограниченной ответственностью "Теплокомплекс", г. Екатеринбург</t>
  </si>
  <si>
    <t>6670368760</t>
  </si>
  <si>
    <t>10-12-2014 00:00:00</t>
  </si>
  <si>
    <t>30837503</t>
  </si>
  <si>
    <t>Общество с ограниченной ответственностью "Теплоснабжающая компания г. Реж", г. Реж</t>
  </si>
  <si>
    <t>6677006720</t>
  </si>
  <si>
    <t>28506147</t>
  </si>
  <si>
    <t>Общество с ограниченной ответственностью "Теплоэнергоснабжение", г. Екатеринбург</t>
  </si>
  <si>
    <t>6670416799</t>
  </si>
  <si>
    <t>27554299</t>
  </si>
  <si>
    <t>Общество с ограниченной ответственностью "Топливно-энергетический комплекс "Чкаловский", г.Екатеринбург</t>
  </si>
  <si>
    <t>6674352539</t>
  </si>
  <si>
    <t>28978338</t>
  </si>
  <si>
    <t>Общество с ограниченной ответственностью "Управляющая компания "Теплокомплекс", г. Каменск-Уральский</t>
  </si>
  <si>
    <t>6612047373</t>
  </si>
  <si>
    <t>22-06-2015 00:00:00</t>
  </si>
  <si>
    <t>30809025</t>
  </si>
  <si>
    <t>Общество с ограниченной ответственностью "Управляющая компания Мастер-ЖКХ"</t>
  </si>
  <si>
    <t>6685071547</t>
  </si>
  <si>
    <t>28256698</t>
  </si>
  <si>
    <t>Общество с ограниченной ответственностью "Уральская энерготранспортная компания", г. Екатеринбург</t>
  </si>
  <si>
    <t>6678006699</t>
  </si>
  <si>
    <t>26631858</t>
  </si>
  <si>
    <t>Общество с ограниченной ответственностью "Уральский строительный сервис", п.Сосьва</t>
  </si>
  <si>
    <t>6632030441</t>
  </si>
  <si>
    <t>28508365</t>
  </si>
  <si>
    <t>Общество с ограниченной ответственностью "Уралэнергосервис", г. Екатеринбург</t>
  </si>
  <si>
    <t>6671434198</t>
  </si>
  <si>
    <t>20-05-2014 00:00:00</t>
  </si>
  <si>
    <t>28881099</t>
  </si>
  <si>
    <t>Общество с ограниченной ответственностью "Химмаш Энерго", г. Екатеринбург</t>
  </si>
  <si>
    <t>6679059460</t>
  </si>
  <si>
    <t>04-02-2015 00:00:00</t>
  </si>
  <si>
    <t>26479607</t>
  </si>
  <si>
    <t>Общество с ограниченной ответственностью "Хладокомбинат № 3", г.Екатеринбург</t>
  </si>
  <si>
    <t>6659059688</t>
  </si>
  <si>
    <t>26322589</t>
  </si>
  <si>
    <t>Общество с ограниченной ответственностью "ЦКС-Ст", г. Екатеринбург</t>
  </si>
  <si>
    <t>6660121267</t>
  </si>
  <si>
    <t>30852355</t>
  </si>
  <si>
    <t>Общество с ограниченной ответственностью "Энергогаз-инвест", г. Екатеринбург</t>
  </si>
  <si>
    <t>6659159241</t>
  </si>
  <si>
    <t>28799546</t>
  </si>
  <si>
    <t>Общество с ограниченной ответственностью "Энергосфера", г. Асбест</t>
  </si>
  <si>
    <t>6683006239</t>
  </si>
  <si>
    <t>05-09-2014 00:00:00</t>
  </si>
  <si>
    <t>26322593</t>
  </si>
  <si>
    <t>Общество с ограниченной ответственностью "Юг-Энергосервис", г.Екатеринбург</t>
  </si>
  <si>
    <t>6674120383</t>
  </si>
  <si>
    <t>667401001</t>
  </si>
  <si>
    <t>17-07-2003 00:00:00</t>
  </si>
  <si>
    <t>26479385</t>
  </si>
  <si>
    <t>Общество с ограниченной ответственностью "Юшалинская теплоэнергетическая компания", п.Юшала</t>
  </si>
  <si>
    <t>6655005321</t>
  </si>
  <si>
    <t>665501001</t>
  </si>
  <si>
    <t>28812980</t>
  </si>
  <si>
    <t>Общество с ограниченной ответственностью Управляющая компания "Демидовский ключ", п. Калиново</t>
  </si>
  <si>
    <t>6621018273</t>
  </si>
  <si>
    <t>15-09-2014 00:00:00</t>
  </si>
  <si>
    <t>28489205</t>
  </si>
  <si>
    <t>Общество с ограниченной ответственностью Управляющая компания "Лесная", г. Екатеринбург</t>
  </si>
  <si>
    <t>6686037411</t>
  </si>
  <si>
    <t>03-03-2014 00:00:00</t>
  </si>
  <si>
    <t>26359524</t>
  </si>
  <si>
    <t>Открытое акционерное общество "Березовский механический завод", п.Первомайский</t>
  </si>
  <si>
    <t>6604000999</t>
  </si>
  <si>
    <t>660401001</t>
  </si>
  <si>
    <t>28276691</t>
  </si>
  <si>
    <t>Открытое акционерное общество "Богдановичская генерирующая компания", г. Богданович</t>
  </si>
  <si>
    <t>6633016739</t>
  </si>
  <si>
    <t>15-10-2013 00:00:00</t>
  </si>
  <si>
    <t>26854019</t>
  </si>
  <si>
    <t>Открытое акционерное общество "Высокогорский горно-обогатительный комбинат", г.Нижний Тагил</t>
  </si>
  <si>
    <t>6623000708</t>
  </si>
  <si>
    <t>26322598</t>
  </si>
  <si>
    <t>Открытое акционерное общество "Каменск-Уральский металлургический завод", г.Каменск-Уральский</t>
  </si>
  <si>
    <t>6665002150</t>
  </si>
  <si>
    <t>660850001</t>
  </si>
  <si>
    <t>26359622</t>
  </si>
  <si>
    <t>Открытое акционерное общество "Полевская коммунальная компания", г.Полевской</t>
  </si>
  <si>
    <t>6626013800</t>
  </si>
  <si>
    <t>25-07-2003 00:00:00</t>
  </si>
  <si>
    <t>26359652</t>
  </si>
  <si>
    <t>Открытое акционерное общество "Санаторий "Курьи", с.Курьи</t>
  </si>
  <si>
    <t>6633022147</t>
  </si>
  <si>
    <t>26-06-2001 00:00:00</t>
  </si>
  <si>
    <t>26359618</t>
  </si>
  <si>
    <t>Первоуральское муниципальное унитарное предприятие "Производственное жилищно-коммунальное управление поселка Динас", г.Первоуральск</t>
  </si>
  <si>
    <t>6625019239</t>
  </si>
  <si>
    <t>17-09-1997 00:00:00</t>
  </si>
  <si>
    <t>26479655</t>
  </si>
  <si>
    <t>Первоуральское муниципальное унитарное предприятие "Производственное объединение жилищно-коммунального хозяйства", г.Первоуральск</t>
  </si>
  <si>
    <t>6625002820</t>
  </si>
  <si>
    <t>26479548</t>
  </si>
  <si>
    <t>Публичное акционерное общество "Аэропорт Кольцово", г. Екатеринбург</t>
  </si>
  <si>
    <t>6608000446</t>
  </si>
  <si>
    <t>30-12-2002 00:00:00</t>
  </si>
  <si>
    <t>26479614</t>
  </si>
  <si>
    <t>Публичное акционерное общество "Завод керамических изделий", г.Екатеринбург</t>
  </si>
  <si>
    <t>6664006956</t>
  </si>
  <si>
    <t>26-01-1995 00:00:00</t>
  </si>
  <si>
    <t>26359739</t>
  </si>
  <si>
    <t>Публичное акционерное общество "Ключевский завод ферросплавов", п.Двуреченск</t>
  </si>
  <si>
    <t>6652002273</t>
  </si>
  <si>
    <t>26479325</t>
  </si>
  <si>
    <t>Публичное акционерное общество "Машиностроительный завод имени М.И.Калинина, г.Екатеринбург", г.Екатеринбург</t>
  </si>
  <si>
    <t>6663003800</t>
  </si>
  <si>
    <t>31-05-1994 00:00:00</t>
  </si>
  <si>
    <t>26479174</t>
  </si>
  <si>
    <t>Публичное акционерное общество "Среднеуральский медеплавильный завод", г.Ревда</t>
  </si>
  <si>
    <t>6627001318</t>
  </si>
  <si>
    <t>31-12-2017 00:00:00</t>
  </si>
  <si>
    <t>28980669</t>
  </si>
  <si>
    <t>Публичное акционерное общество "Т Плюс", Красногорский район Московской области</t>
  </si>
  <si>
    <t>6315376946</t>
  </si>
  <si>
    <t>502401001</t>
  </si>
  <si>
    <t>08-07-2015 00:00:00</t>
  </si>
  <si>
    <t>26479526</t>
  </si>
  <si>
    <t>Публичное акционерное общество "Уральский завод резиновых технических изделий", г.Екатеринбург</t>
  </si>
  <si>
    <t>6664002550</t>
  </si>
  <si>
    <t>26479518</t>
  </si>
  <si>
    <t>Публичное акционерное общество междугородной и международной электрической связи "Ростелеком" Екатеринбургский филиал, г. Екатеринбург</t>
  </si>
  <si>
    <t>7707049388</t>
  </si>
  <si>
    <t>26479130</t>
  </si>
  <si>
    <t>Товарищество собственников жилья "Аквамарин", г.Екатеринбург</t>
  </si>
  <si>
    <t>6673088955</t>
  </si>
  <si>
    <t>26479383</t>
  </si>
  <si>
    <t>Товарищество собственников жилья "Мамина-Сибиряка, 126", г.Екатеринбург</t>
  </si>
  <si>
    <t>6672201083</t>
  </si>
  <si>
    <t>667201001</t>
  </si>
  <si>
    <t>26359742</t>
  </si>
  <si>
    <t>Унитарное муниципальное предприятие жилищно-коммунального хозяйства п.Бобровский, п.Бобровский</t>
  </si>
  <si>
    <t>6652008677</t>
  </si>
  <si>
    <t>17-08-1995 00:00:00</t>
  </si>
  <si>
    <t>26479203</t>
  </si>
  <si>
    <t>Уральский технический институт связи и информатики (филиал) Государственного бюджетного образовательного учреждения высшего образования "Сибирский государственный университет телекоммуникаций и информатики", г.Екатеринбург</t>
  </si>
  <si>
    <t>5405101327</t>
  </si>
  <si>
    <t>665802001</t>
  </si>
  <si>
    <t>24-11-1999 00:00:00</t>
  </si>
  <si>
    <t>26322574</t>
  </si>
  <si>
    <t>ФГАОУ ВО "Уральский федеральный университет имени первого Президента России Б.Н. Ельцина", г.Екатеринбург</t>
  </si>
  <si>
    <t>6660003190</t>
  </si>
  <si>
    <t>666002001</t>
  </si>
  <si>
    <t>28543783</t>
  </si>
  <si>
    <t>ФГКОУ ВО "Институт Федеральной службы безопасности Российской Федерации (г. Екатеринбург)", г. Екатеринбург</t>
  </si>
  <si>
    <t>6672155091</t>
  </si>
  <si>
    <t>01-07-2014 00:00:00</t>
  </si>
  <si>
    <t>30919862</t>
  </si>
  <si>
    <t>ФКУ "Уральское окружное управление материально-технического снабжения Министерства внутренних дел Российской Федерации"</t>
  </si>
  <si>
    <t>6661014645</t>
  </si>
  <si>
    <t>31482664</t>
  </si>
  <si>
    <t>Федеральное государственное казенное образовательное учреждение высшего образования «Уральский юридический институт Министерства внутренних дел Российской Федерации»</t>
  </si>
  <si>
    <t>6663032216</t>
  </si>
  <si>
    <t>26479486</t>
  </si>
  <si>
    <t>Федеральное государственное унитарное предприятие "Комбинат "Электрохимприбор", г.Лесной</t>
  </si>
  <si>
    <t>6630002336</t>
  </si>
  <si>
    <t>18-02-2010 00:00:00</t>
  </si>
  <si>
    <t>26479554</t>
  </si>
  <si>
    <t>Федеральное государственное унитарное предприятие "Производственное объединение "Октябрь", г.Каменск-Уральский</t>
  </si>
  <si>
    <t>6612001971</t>
  </si>
  <si>
    <t>28969248</t>
  </si>
  <si>
    <t>Федеральное казенное учреждение "Уральское окружное управление материально-технического снабжения Министерства внутренних дел Российской Федерации", г. Екатеринбург</t>
  </si>
  <si>
    <t>666101001</t>
  </si>
  <si>
    <t>22-05-2015 00:00:00</t>
  </si>
  <si>
    <t>28951102</t>
  </si>
  <si>
    <t>Филиал "Свердловский" ПАО "Т Плюс"</t>
  </si>
  <si>
    <t>667143001</t>
  </si>
  <si>
    <t>01-04-2015 00:00:00</t>
  </si>
  <si>
    <t>26322674</t>
  </si>
  <si>
    <t>Филиал АО "РУСАЛ Урал" в Каменске-Уральском "Объединенная компания РУСАЛ Уральский алюминиевый завод", город Каменск-Уральский</t>
  </si>
  <si>
    <t>6612005052</t>
  </si>
  <si>
    <t>661202001</t>
  </si>
  <si>
    <t>30914574</t>
  </si>
  <si>
    <t>Филиал ФГБУ "ЦЖКУ" МИНОБОРОНЫ РОССИИ (по ЦВО)</t>
  </si>
  <si>
    <t>7729314745</t>
  </si>
  <si>
    <t>667043001</t>
  </si>
  <si>
    <t>HOT_VS</t>
  </si>
  <si>
    <t>25.04.2022</t>
  </si>
  <si>
    <t>01-03/106</t>
  </si>
  <si>
    <t>624090, Свердловская область, г. Верхняя Пышма, ул. Огнеупорщиков, 1</t>
  </si>
  <si>
    <t>Звонарев Эдуард Владимирович</t>
  </si>
  <si>
    <t>Мочалова Наталья Сергеевна</t>
  </si>
  <si>
    <t>Начальник ПЭО</t>
  </si>
  <si>
    <t>8(34368)5-39-98</t>
  </si>
  <si>
    <t>mns@elem.ru</t>
  </si>
  <si>
    <t>О</t>
  </si>
  <si>
    <t>городской округ Верхняя Пышма, городской округ Верхняя Пышма (65732000);</t>
  </si>
  <si>
    <t>положение о закупках</t>
  </si>
  <si>
    <t>сайт предприятия</t>
  </si>
  <si>
    <t>https://portal.eias.ru/Portal/DownloadPage.aspx?type=12&amp;guid=84144ed3-92ad-4873-ae36-264db51077cd</t>
  </si>
  <si>
    <t>http://www.zao-uts.com.ru/zakupki</t>
  </si>
  <si>
    <t>горячее водоснабжение ( закрытая система)</t>
  </si>
  <si>
    <t>29.04.2022 12:44:35</t>
  </si>
  <si>
    <t>https://portal.eias.ru/Portal/DownloadPage.aspx?type=12&amp;guid=4062afb1-ea1c-4ff1-957e-41f2ac79f7a5</t>
  </si>
</sst>
</file>

<file path=xl/styles.xml><?xml version="1.0" encoding="utf-8"?>
<styleSheet xmlns="http://schemas.openxmlformats.org/spreadsheetml/2006/main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2">
    <font>
      <sz val="9"/>
      <color indexed="11"/>
      <name val="Tahoma"/>
      <family val="2"/>
    </font>
    <font>
      <sz val="10"/>
      <color theme="1"/>
      <name val="Arial"/>
      <family val="2"/>
    </font>
    <font>
      <sz val="10"/>
      <name val="Arial Cyr"/>
      <family val="0"/>
    </font>
    <font>
      <sz val="10"/>
      <name val="Helv"/>
      <family val="0"/>
    </font>
    <font>
      <sz val="10"/>
      <name val="MS Sans Serif"/>
      <family val="2"/>
    </font>
    <font>
      <sz val="8"/>
      <name val="Helv"/>
      <family val="0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8"/>
      <name val="Tahoma"/>
      <family val="2"/>
    </font>
    <font>
      <sz val="8"/>
      <name val="Arial Cyr"/>
      <family val="0"/>
    </font>
    <font>
      <sz val="9"/>
      <color indexed="9"/>
      <name val="Tahoma"/>
      <family val="2"/>
    </font>
    <font>
      <b/>
      <u val="single"/>
      <sz val="9"/>
      <color indexed="12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 val="single"/>
      <sz val="10"/>
      <color indexed="36"/>
      <name val="Arial Cyr"/>
      <family val="0"/>
    </font>
    <font>
      <u val="single"/>
      <sz val="10"/>
      <color indexed="12"/>
      <name val="Arial Cyr"/>
      <family val="0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family val="0"/>
    </font>
    <font>
      <sz val="9"/>
      <name val="Courier New"/>
      <family val="3"/>
    </font>
    <font>
      <sz val="16"/>
      <name val="Tahoma"/>
      <family val="2"/>
    </font>
    <font>
      <sz val="16"/>
      <color indexed="9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 val="single"/>
      <sz val="9"/>
      <name val="Tahoma"/>
      <family val="2"/>
    </font>
    <font>
      <sz val="11"/>
      <name val="Webdings2"/>
      <family val="0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 val="single"/>
      <sz val="9"/>
      <color indexed="12"/>
      <name val="Tahoma"/>
      <family val="2"/>
    </font>
    <font>
      <sz val="11"/>
      <name val="Tahoma"/>
      <family val="2"/>
    </font>
    <font>
      <sz val="9"/>
      <color indexed="62"/>
      <name val="Tahoma"/>
      <family val="2"/>
    </font>
    <font>
      <sz val="11"/>
      <name val="Wingdings 2"/>
      <family val="1"/>
    </font>
    <font>
      <b/>
      <sz val="9"/>
      <color indexed="9"/>
      <name val="Tahoma"/>
      <family val="2"/>
    </font>
    <font>
      <b/>
      <u val="single"/>
      <sz val="9"/>
      <color indexed="62"/>
      <name val="Tahoma"/>
      <family val="2"/>
    </font>
    <font>
      <b/>
      <sz val="11"/>
      <color indexed="8"/>
      <name val="Calibri"/>
      <family val="2"/>
    </font>
    <font>
      <sz val="9"/>
      <color indexed="23"/>
      <name val="Wingdings 2"/>
      <family val="1"/>
    </font>
    <font>
      <sz val="10"/>
      <color indexed="11"/>
      <name val="Arial"/>
      <family val="2"/>
    </font>
    <font>
      <sz val="12"/>
      <name val="Marlett"/>
      <family val="0"/>
    </font>
    <font>
      <sz val="8"/>
      <color indexed="9"/>
      <name val="Tahoma"/>
      <family val="2"/>
    </font>
    <font>
      <sz val="8"/>
      <color indexed="55"/>
      <name val="Tahoma"/>
      <family val="2"/>
    </font>
    <font>
      <sz val="12"/>
      <color indexed="8"/>
      <name val="Tahoma"/>
      <family val="2"/>
    </font>
    <font>
      <vertAlign val="superscript"/>
      <sz val="10"/>
      <name val="Tahoma"/>
      <family val="2"/>
    </font>
    <font>
      <vertAlign val="superscript"/>
      <sz val="9"/>
      <name val="Tahoma"/>
      <family val="2"/>
    </font>
    <font>
      <sz val="1"/>
      <color indexed="9"/>
      <name val="Tahoma"/>
      <family val="2"/>
    </font>
    <font>
      <sz val="1"/>
      <name val="Tahoma"/>
      <family val="2"/>
    </font>
    <font>
      <sz val="3"/>
      <name val="Tahoma"/>
      <family val="2"/>
    </font>
    <font>
      <sz val="3"/>
      <color indexed="9"/>
      <name val="Tahoma"/>
      <family val="2"/>
    </font>
    <font>
      <sz val="3"/>
      <color indexed="10"/>
      <name val="Tahoma"/>
      <family val="2"/>
    </font>
    <font>
      <sz val="3"/>
      <color indexed="11"/>
      <name val="Tahoma"/>
      <family val="2"/>
    </font>
    <font>
      <sz val="3"/>
      <color indexed="60"/>
      <name val="Tahoma"/>
      <family val="2"/>
    </font>
    <font>
      <b/>
      <sz val="3"/>
      <name val="Tahoma"/>
      <family val="2"/>
    </font>
    <font>
      <sz val="22"/>
      <name val="Tahoma"/>
      <family val="2"/>
    </font>
    <font>
      <b/>
      <sz val="22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8"/>
      <color indexed="11"/>
      <name val="Tahoma"/>
      <family val="2"/>
    </font>
    <font>
      <sz val="11"/>
      <color indexed="11"/>
      <name val="Tahoma"/>
      <family val="2"/>
    </font>
    <font>
      <u val="single"/>
      <sz val="9"/>
      <color rgb="FF333399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sz val="11"/>
      <color theme="0"/>
      <name val="Webdings2"/>
      <family val="0"/>
    </font>
    <font>
      <sz val="1"/>
      <color theme="0"/>
      <name val="Tahoma"/>
      <family val="2"/>
    </font>
    <font>
      <sz val="1"/>
      <color theme="0" tint="-0.0499799996614456"/>
      <name val="Tahoma"/>
      <family val="2"/>
    </font>
    <font>
      <b/>
      <sz val="1"/>
      <color theme="0"/>
      <name val="Calibri"/>
      <family val="2"/>
    </font>
    <font>
      <sz val="12"/>
      <color theme="0"/>
      <name val="Tahoma"/>
      <family val="2"/>
    </font>
    <font>
      <sz val="8"/>
      <color theme="1"/>
      <name val="Tahoma"/>
      <family val="2"/>
    </font>
    <font>
      <b/>
      <sz val="9"/>
      <color rgb="FFC00000"/>
      <name val="Tahoma"/>
      <family val="2"/>
    </font>
    <font>
      <sz val="9"/>
      <color rgb="FFBCBCBC"/>
      <name val="Tahoma"/>
      <family val="2"/>
    </font>
    <font>
      <sz val="15"/>
      <color theme="0"/>
      <name val="Tahoma"/>
      <family val="2"/>
    </font>
    <font>
      <sz val="9"/>
      <color rgb="FFFF0000"/>
      <name val="Tahoma"/>
      <family val="2"/>
    </font>
    <font>
      <sz val="5"/>
      <color rgb="FFFF0000"/>
      <name val="Tahoma"/>
      <family val="2"/>
    </font>
    <font>
      <sz val="11"/>
      <color theme="0"/>
      <name val="Wingdings 2"/>
      <family val="1"/>
    </font>
    <font>
      <sz val="5"/>
      <color theme="0"/>
      <name val="Tahoma"/>
      <family val="2"/>
    </font>
    <font>
      <b/>
      <sz val="9"/>
      <color theme="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indexed="11"/>
      <name val="Tahoma"/>
      <family val="2"/>
    </font>
    <font>
      <sz val="15"/>
      <name val="Tahoma"/>
      <family val="2"/>
    </font>
    <font>
      <sz val="3"/>
      <color theme="0"/>
      <name val="Tahoma"/>
      <family val="2"/>
    </font>
    <font>
      <sz val="1"/>
      <color indexed="10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8"/>
      </bottom>
    </border>
    <border>
      <left/>
      <right/>
      <top/>
      <bottom style="medium">
        <color theme="4" tint="0.39998000860214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</border>
    <border>
      <left/>
      <right style="thin">
        <color indexed="23"/>
      </right>
      <top/>
      <bottom style="thin">
        <color indexed="23"/>
      </bottom>
    </border>
    <border>
      <left/>
      <right/>
      <top/>
      <bottom style="thin">
        <color indexed="23"/>
      </bottom>
    </border>
    <border>
      <left style="thin">
        <color indexed="23"/>
      </left>
      <right/>
      <top/>
      <bottom style="thin">
        <color indexed="23"/>
      </bottom>
    </border>
    <border>
      <left/>
      <right style="thin">
        <color indexed="23"/>
      </right>
      <top/>
      <bottom/>
    </border>
    <border>
      <left style="thin">
        <color indexed="23"/>
      </left>
      <right/>
      <top/>
      <bottom/>
    </border>
    <border>
      <left style="thin">
        <color indexed="63"/>
      </left>
      <right style="thin">
        <color indexed="63"/>
      </right>
      <top style="thin">
        <color indexed="63"/>
      </top>
      <bottom/>
    </border>
    <border>
      <left style="thin">
        <color indexed="22"/>
      </left>
      <right/>
      <top style="thin">
        <color indexed="22"/>
      </top>
      <bottom style="thin">
        <color indexed="22"/>
      </bottom>
    </border>
    <border>
      <left/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 style="thin">
        <color indexed="22"/>
      </top>
      <bottom style="thin">
        <color indexed="22"/>
      </bottom>
    </border>
    <border>
      <left/>
      <right/>
      <top/>
      <bottom style="thin">
        <color indexed="22"/>
      </bottom>
    </border>
    <border>
      <left/>
      <right style="thin">
        <color indexed="22"/>
      </right>
      <top/>
      <bottom style="thin">
        <color indexed="22"/>
      </bottom>
    </border>
    <border>
      <left/>
      <right style="thin">
        <color indexed="22"/>
      </right>
      <top/>
      <bottom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</border>
    <border>
      <left style="thin">
        <color rgb="FFD3DBDB"/>
      </left>
      <right/>
      <top style="thin">
        <color rgb="FFD3DBDB"/>
      </top>
      <bottom style="thin">
        <color rgb="FFD3DBDB"/>
      </bottom>
    </border>
    <border>
      <left style="thin">
        <color indexed="22"/>
      </left>
      <right style="thin">
        <color indexed="22"/>
      </right>
      <top style="thin">
        <color indexed="22"/>
      </top>
      <bottom/>
    </border>
    <border>
      <left/>
      <right/>
      <top style="dotted">
        <color auto="1"/>
      </top>
      <bottom style="dotted">
        <color auto="1"/>
      </bottom>
    </border>
    <border>
      <left style="thin">
        <color indexed="22"/>
      </left>
      <right/>
      <top style="thin">
        <color indexed="22"/>
      </top>
      <bottom/>
    </border>
    <border>
      <left/>
      <right/>
      <top style="thin">
        <color indexed="22"/>
      </top>
      <bottom/>
    </border>
    <border>
      <left/>
      <right style="thin">
        <color indexed="22"/>
      </right>
      <top style="thin">
        <color indexed="22"/>
      </top>
      <bottom/>
    </border>
    <border>
      <left/>
      <right/>
      <top style="thin">
        <color rgb="FFD3DBDB"/>
      </top>
      <bottom/>
    </border>
    <border>
      <left style="thin">
        <color theme="0" tint="-0.249970003962517"/>
      </left>
      <right style="thin">
        <color theme="0" tint="-0.249970003962517"/>
      </right>
      <top style="thin">
        <color theme="0" tint="-0.249970003962517"/>
      </top>
      <bottom style="thin">
        <color theme="0" tint="-0.249970003962517"/>
      </bottom>
    </border>
    <border>
      <left style="thin">
        <color theme="0" tint="-0.349979996681213"/>
      </left>
      <right style="thin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thin">
        <color indexed="22"/>
      </left>
      <right/>
      <top/>
      <bottom/>
    </border>
    <border>
      <left style="thin">
        <color indexed="22"/>
      </left>
      <right/>
      <top/>
      <bottom style="thin">
        <color indexed="22"/>
      </bottom>
    </border>
    <border>
      <left style="thin">
        <color indexed="22"/>
      </left>
      <right style="thin">
        <color indexed="22"/>
      </right>
      <top/>
      <bottom style="thin">
        <color indexed="22"/>
      </bottom>
    </border>
    <border>
      <left style="thin">
        <color rgb="FFD3DBDB"/>
      </left>
      <right style="thin">
        <color rgb="FFD3DBDB"/>
      </right>
      <top/>
      <bottom style="thin">
        <color rgb="FFD3DBDB"/>
      </bottom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indexed="55"/>
      </left>
      <right/>
      <top/>
      <bottom/>
    </border>
    <border>
      <left style="thin">
        <color indexed="22"/>
      </left>
      <right style="thin">
        <color indexed="22"/>
      </right>
      <top/>
      <bottom/>
    </border>
    <border>
      <left style="thin">
        <color indexed="22"/>
      </left>
      <right style="thin">
        <color indexed="22"/>
      </right>
      <top style="thin">
        <color rgb="FFD3DBDB"/>
      </top>
      <bottom/>
    </border>
    <border>
      <left style="thin">
        <color indexed="22"/>
      </left>
      <right style="thin">
        <color indexed="22"/>
      </right>
      <top/>
      <bottom style="thin">
        <color rgb="FFD3DBDB"/>
      </bottom>
    </border>
    <border>
      <left style="thin">
        <color rgb="FFD3DBDB"/>
      </left>
      <right/>
      <top style="thin">
        <color indexed="22"/>
      </top>
      <bottom style="thin">
        <color indexed="22"/>
      </bottom>
    </border>
    <border>
      <left style="thin">
        <color rgb="FFD3DBDB"/>
      </left>
      <right style="thin">
        <color rgb="FFD3DBDB"/>
      </right>
      <top style="thin">
        <color rgb="FFD3DBDB"/>
      </top>
      <bottom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</border>
  </borders>
  <cellStyleXfs count="121">
    <xf numFmtId="49" fontId="0" fillId="0" borderId="0">
      <alignment vertical="top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166" fontId="3" fillId="0" borderId="0">
      <alignment/>
      <protection/>
    </xf>
    <xf numFmtId="0" fontId="3" fillId="0" borderId="0">
      <alignment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38" fontId="31" fillId="0" borderId="0">
      <alignment vertical="top"/>
      <protection/>
    </xf>
    <xf numFmtId="164" fontId="0" fillId="0" borderId="0" applyFont="0" applyFill="0" applyBorder="0" applyAlignment="0" applyProtection="0"/>
    <xf numFmtId="168" fontId="6" fillId="2" borderId="0">
      <alignment/>
      <protection locked="0"/>
    </xf>
    <xf numFmtId="0" fontId="15" fillId="0" borderId="0" applyFill="0" applyBorder="0" applyProtection="0">
      <alignment vertical="center"/>
    </xf>
    <xf numFmtId="165" fontId="6" fillId="2" borderId="0">
      <alignment/>
      <protection locked="0"/>
    </xf>
    <xf numFmtId="169" fontId="6" fillId="2" borderId="0">
      <alignment/>
      <protection locked="0"/>
    </xf>
    <xf numFmtId="0" fontId="16" fillId="0" borderId="0" applyNumberFormat="0" applyFill="0" applyBorder="0" applyAlignment="0" applyProtection="0"/>
    <xf numFmtId="0" fontId="18" fillId="3" borderId="1" applyNumberFormat="0" applyAlignment="0">
      <protection/>
    </xf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>
      <alignment/>
      <protection/>
    </xf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38" fillId="4" borderId="2" applyNumberFormat="0">
      <alignment horizontal="center" vertical="center"/>
      <protection/>
    </xf>
    <xf numFmtId="0" fontId="13" fillId="5" borderId="1" applyNumberFormat="0" applyAlignment="0" applyProtection="0"/>
    <xf numFmtId="0" fontId="6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8" fillId="0" borderId="0" applyBorder="0">
      <alignment horizontal="center" vertical="center" wrapText="1"/>
      <protection/>
    </xf>
    <xf numFmtId="0" fontId="8" fillId="0" borderId="0" applyBorder="0">
      <alignment horizontal="center" vertical="center" wrapText="1"/>
      <protection/>
    </xf>
    <xf numFmtId="4" fontId="6" fillId="2" borderId="0" applyBorder="0">
      <alignment horizontal="right"/>
      <protection/>
    </xf>
    <xf numFmtId="49" fontId="6" fillId="0" borderId="0" applyBorder="0">
      <alignment vertical="top"/>
      <protection/>
    </xf>
    <xf numFmtId="0" fontId="22" fillId="0" borderId="0">
      <alignment/>
      <protection/>
    </xf>
    <xf numFmtId="0" fontId="67" fillId="0" borderId="0">
      <alignment/>
      <protection/>
    </xf>
    <xf numFmtId="0" fontId="67" fillId="0" borderId="0">
      <alignment/>
      <protection/>
    </xf>
    <xf numFmtId="0" fontId="2" fillId="0" borderId="0">
      <alignment/>
      <protection/>
    </xf>
    <xf numFmtId="0" fontId="0" fillId="6" borderId="0" applyNumberFormat="0" applyBorder="0" applyAlignment="0">
      <protection/>
    </xf>
    <xf numFmtId="49" fontId="6" fillId="0" borderId="0" applyBorder="0">
      <alignment vertical="top"/>
      <protection/>
    </xf>
    <xf numFmtId="49" fontId="0" fillId="0" borderId="0" applyBorder="0">
      <alignment vertical="top"/>
      <protection/>
    </xf>
    <xf numFmtId="49" fontId="6" fillId="6" borderId="0" applyBorder="0">
      <alignment vertical="top"/>
      <protection/>
    </xf>
    <xf numFmtId="49" fontId="35" fillId="7" borderId="0" applyBorder="0">
      <alignment vertical="top"/>
      <protection/>
    </xf>
    <xf numFmtId="0" fontId="2" fillId="0" borderId="0">
      <alignment/>
      <protection/>
    </xf>
    <xf numFmtId="49" fontId="6" fillId="0" borderId="0" applyBorder="0">
      <alignment vertical="top"/>
      <protection/>
    </xf>
    <xf numFmtId="0" fontId="22" fillId="0" borderId="0">
      <alignment/>
      <protection/>
    </xf>
    <xf numFmtId="49" fontId="6" fillId="0" borderId="0" applyBorder="0">
      <alignment vertical="top"/>
      <protection/>
    </xf>
    <xf numFmtId="0" fontId="22" fillId="0" borderId="0">
      <alignment/>
      <protection/>
    </xf>
    <xf numFmtId="0" fontId="2" fillId="0" borderId="0">
      <alignment/>
      <protection/>
    </xf>
    <xf numFmtId="49" fontId="6" fillId="0" borderId="0" applyBorder="0">
      <alignment vertical="top"/>
      <protection/>
    </xf>
    <xf numFmtId="0" fontId="2" fillId="0" borderId="0">
      <alignment/>
      <protection/>
    </xf>
    <xf numFmtId="0" fontId="6" fillId="0" borderId="0">
      <alignment horizontal="left" vertical="center"/>
      <protection/>
    </xf>
    <xf numFmtId="0" fontId="2" fillId="0" borderId="0">
      <alignment/>
      <protection/>
    </xf>
    <xf numFmtId="0" fontId="2" fillId="0" borderId="0">
      <alignment/>
      <protection/>
    </xf>
    <xf numFmtId="0" fontId="22" fillId="0" borderId="0">
      <alignment/>
      <protection/>
    </xf>
    <xf numFmtId="0" fontId="83" fillId="0" borderId="0" applyNumberFormat="0" applyFill="0" applyBorder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6" fillId="0" borderId="0" applyNumberFormat="0" applyFill="0" applyBorder="0" applyAlignment="0" applyProtection="0"/>
    <xf numFmtId="0" fontId="87" fillId="8" borderId="0" applyNumberFormat="0" applyBorder="0" applyAlignment="0" applyProtection="0"/>
    <xf numFmtId="0" fontId="88" fillId="9" borderId="0" applyNumberFormat="0" applyBorder="0" applyAlignment="0" applyProtection="0"/>
    <xf numFmtId="0" fontId="89" fillId="10" borderId="0" applyNumberFormat="0" applyBorder="0" applyAlignment="0" applyProtection="0"/>
    <xf numFmtId="0" fontId="90" fillId="11" borderId="6" applyNumberFormat="0" applyAlignment="0" applyProtection="0"/>
    <xf numFmtId="0" fontId="91" fillId="11" borderId="7" applyNumberFormat="0" applyAlignment="0" applyProtection="0"/>
    <xf numFmtId="0" fontId="92" fillId="0" borderId="8" applyNumberFormat="0" applyFill="0" applyAlignment="0" applyProtection="0"/>
    <xf numFmtId="0" fontId="93" fillId="12" borderId="9" applyNumberFormat="0" applyAlignment="0" applyProtection="0"/>
    <xf numFmtId="0" fontId="94" fillId="0" borderId="0" applyNumberFormat="0" applyFill="0" applyBorder="0" applyAlignment="0" applyProtection="0"/>
    <xf numFmtId="0" fontId="0" fillId="13" borderId="10" applyNumberFormat="0" applyFont="0" applyAlignment="0" applyProtection="0"/>
    <xf numFmtId="0" fontId="95" fillId="0" borderId="0" applyNumberFormat="0" applyFill="0" applyBorder="0" applyAlignment="0" applyProtection="0"/>
    <xf numFmtId="0" fontId="96" fillId="0" borderId="11" applyNumberFormat="0" applyFill="0" applyAlignment="0" applyProtection="0"/>
    <xf numFmtId="0" fontId="9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97" fillId="17" borderId="0" applyNumberFormat="0" applyBorder="0" applyAlignment="0" applyProtection="0"/>
    <xf numFmtId="0" fontId="9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97" fillId="29" borderId="0" applyNumberFormat="0" applyBorder="0" applyAlignment="0" applyProtection="0"/>
    <xf numFmtId="0" fontId="9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32" borderId="0" applyNumberFormat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67" fillId="35" borderId="0" applyNumberFormat="0" applyBorder="0" applyAlignment="0" applyProtection="0"/>
    <xf numFmtId="0" fontId="67" fillId="36" borderId="0" applyNumberFormat="0" applyBorder="0" applyAlignment="0" applyProtection="0"/>
    <xf numFmtId="0" fontId="97" fillId="37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125">
    <xf numFmtId="49" fontId="0" fillId="0" borderId="0" xfId="0"/>
    <xf numFmtId="49" fontId="6" fillId="0" borderId="0" xfId="0" applyFont="1" applyProtection="1">
      <protection/>
    </xf>
    <xf numFmtId="49" fontId="0" fillId="0" borderId="0" xfId="0" applyProtection="1">
      <protection/>
    </xf>
    <xf numFmtId="49" fontId="6" fillId="38" borderId="12" xfId="0" applyFont="1" applyFill="1" applyBorder="1" applyAlignment="1" applyProtection="1">
      <alignment horizontal="center" vertical="top"/>
      <protection/>
    </xf>
    <xf numFmtId="49" fontId="0" fillId="0" borderId="0" xfId="0" applyNumberFormat="1" applyProtection="1">
      <protection/>
    </xf>
    <xf numFmtId="49" fontId="6" fillId="0" borderId="0" xfId="0" applyNumberFormat="1" applyFont="1" applyAlignment="1" applyProtection="1">
      <alignment vertical="top" wrapText="1"/>
      <protection/>
    </xf>
    <xf numFmtId="49" fontId="6" fillId="0" borderId="0" xfId="0" applyNumberFormat="1" applyFont="1" applyAlignment="1" applyProtection="1">
      <alignment vertical="center" wrapText="1"/>
      <protection/>
    </xf>
    <xf numFmtId="49" fontId="6" fillId="0" borderId="0" xfId="70" applyFont="1" applyAlignment="1" applyProtection="1">
      <alignment vertical="center" wrapText="1"/>
      <protection/>
    </xf>
    <xf numFmtId="49" fontId="11" fillId="0" borderId="0" xfId="70" applyFont="1" applyAlignment="1" applyProtection="1">
      <alignment vertical="center"/>
      <protection/>
    </xf>
    <xf numFmtId="0" fontId="11" fillId="0" borderId="0" xfId="69" applyFont="1" applyAlignment="1" applyProtection="1">
      <alignment horizontal="center" vertical="center" wrapText="1"/>
      <protection/>
    </xf>
    <xf numFmtId="0" fontId="6" fillId="0" borderId="0" xfId="69" applyFont="1" applyAlignment="1" applyProtection="1">
      <alignment vertical="center" wrapText="1"/>
      <protection/>
    </xf>
    <xf numFmtId="0" fontId="6" fillId="0" borderId="0" xfId="69" applyFont="1" applyAlignment="1" applyProtection="1">
      <alignment horizontal="left" vertical="center" wrapText="1"/>
      <protection/>
    </xf>
    <xf numFmtId="0" fontId="6" fillId="0" borderId="0" xfId="69" applyFont="1" applyProtection="1">
      <alignment/>
      <protection/>
    </xf>
    <xf numFmtId="0" fontId="6" fillId="7" borderId="0" xfId="69" applyFont="1" applyFill="1" applyBorder="1" applyProtection="1">
      <alignment/>
      <protection/>
    </xf>
    <xf numFmtId="0" fontId="25" fillId="0" borderId="0" xfId="69" applyFont="1">
      <alignment/>
      <protection/>
    </xf>
    <xf numFmtId="49" fontId="6" fillId="0" borderId="0" xfId="65" applyFont="1" applyProtection="1">
      <alignment vertical="top"/>
      <protection/>
    </xf>
    <xf numFmtId="49" fontId="6" fillId="0" borderId="0" xfId="65" applyProtection="1">
      <alignment vertical="top"/>
      <protection/>
    </xf>
    <xf numFmtId="0" fontId="11" fillId="0" borderId="0" xfId="72" applyFont="1" applyAlignment="1" applyProtection="1">
      <alignment vertical="center" wrapText="1"/>
      <protection/>
    </xf>
    <xf numFmtId="0" fontId="23" fillId="0" borderId="0" xfId="72" applyFont="1" applyAlignment="1" applyProtection="1">
      <alignment vertical="center" wrapText="1"/>
      <protection/>
    </xf>
    <xf numFmtId="0" fontId="6" fillId="7" borderId="0" xfId="72" applyFont="1" applyFill="1" applyBorder="1" applyAlignment="1" applyProtection="1">
      <alignment vertical="center" wrapText="1"/>
      <protection/>
    </xf>
    <xf numFmtId="0" fontId="6" fillId="0" borderId="0" xfId="72" applyFont="1" applyAlignment="1" applyProtection="1">
      <alignment horizontal="center" vertical="center" wrapText="1"/>
      <protection/>
    </xf>
    <xf numFmtId="0" fontId="6" fillId="0" borderId="0" xfId="72" applyFont="1" applyAlignment="1" applyProtection="1">
      <alignment vertical="center" wrapText="1"/>
      <protection/>
    </xf>
    <xf numFmtId="0" fontId="26" fillId="7" borderId="0" xfId="72" applyFont="1" applyFill="1" applyBorder="1" applyAlignment="1" applyProtection="1">
      <alignment vertical="center" wrapText="1"/>
      <protection/>
    </xf>
    <xf numFmtId="0" fontId="6" fillId="7" borderId="0" xfId="72" applyFont="1" applyFill="1" applyBorder="1" applyAlignment="1" applyProtection="1">
      <alignment horizontal="right" vertical="center" wrapText="1" indent="1"/>
      <protection/>
    </xf>
    <xf numFmtId="0" fontId="11" fillId="7" borderId="0" xfId="72" applyNumberFormat="1" applyFont="1" applyFill="1" applyBorder="1" applyAlignment="1" applyProtection="1">
      <alignment horizontal="center" vertical="center" wrapText="1"/>
      <protection/>
    </xf>
    <xf numFmtId="0" fontId="6" fillId="7" borderId="0" xfId="72" applyFont="1" applyFill="1" applyBorder="1" applyAlignment="1" applyProtection="1">
      <alignment horizontal="center" vertical="center" wrapText="1"/>
      <protection/>
    </xf>
    <xf numFmtId="0" fontId="23" fillId="0" borderId="0" xfId="72" applyFont="1" applyAlignment="1" applyProtection="1">
      <alignment horizontal="center" vertical="center" wrapText="1"/>
      <protection/>
    </xf>
    <xf numFmtId="0" fontId="27" fillId="7" borderId="0" xfId="72" applyNumberFormat="1" applyFont="1" applyFill="1" applyBorder="1" applyAlignment="1" applyProtection="1">
      <alignment horizontal="center" vertical="center" wrapText="1"/>
      <protection/>
    </xf>
    <xf numFmtId="0" fontId="6" fillId="7" borderId="0" xfId="72" applyNumberFormat="1" applyFont="1" applyFill="1" applyBorder="1" applyAlignment="1" applyProtection="1">
      <alignment horizontal="right" vertical="center" wrapText="1" indent="1"/>
      <protection/>
    </xf>
    <xf numFmtId="0" fontId="6" fillId="0" borderId="0" xfId="72" applyFont="1" applyFill="1" applyAlignment="1" applyProtection="1">
      <alignment vertical="center"/>
      <protection/>
    </xf>
    <xf numFmtId="49" fontId="6" fillId="7" borderId="0" xfId="72" applyNumberFormat="1" applyFont="1" applyFill="1" applyBorder="1" applyAlignment="1" applyProtection="1">
      <alignment horizontal="right" vertical="center" wrapText="1" indent="1"/>
      <protection/>
    </xf>
    <xf numFmtId="49" fontId="26" fillId="7" borderId="0" xfId="72" applyNumberFormat="1" applyFont="1" applyFill="1" applyBorder="1" applyAlignment="1" applyProtection="1">
      <alignment horizontal="center" vertical="center" wrapText="1"/>
      <protection/>
    </xf>
    <xf numFmtId="49" fontId="6" fillId="39" borderId="13" xfId="72" applyNumberFormat="1" applyFont="1" applyFill="1" applyBorder="1" applyAlignment="1" applyProtection="1">
      <alignment horizontal="center" vertical="center" wrapText="1"/>
      <protection locked="0"/>
    </xf>
    <xf numFmtId="49" fontId="0" fillId="40" borderId="0" xfId="0" applyFill="1" applyProtection="1">
      <protection/>
    </xf>
    <xf numFmtId="0" fontId="6" fillId="0" borderId="0" xfId="74" applyFont="1" applyFill="1" applyAlignment="1" applyProtection="1">
      <alignment vertical="center" wrapText="1"/>
      <protection/>
    </xf>
    <xf numFmtId="0" fontId="6" fillId="7" borderId="0" xfId="74" applyFont="1" applyFill="1" applyBorder="1" applyAlignment="1" applyProtection="1">
      <alignment vertical="center" wrapText="1"/>
      <protection/>
    </xf>
    <xf numFmtId="0" fontId="22" fillId="0" borderId="0" xfId="68" applyProtection="1">
      <alignment/>
      <protection/>
    </xf>
    <xf numFmtId="0" fontId="23" fillId="0" borderId="0" xfId="72" applyNumberFormat="1" applyFont="1" applyFill="1" applyBorder="1" applyAlignment="1" applyProtection="1">
      <alignment horizontal="center" vertical="top" wrapText="1"/>
      <protection/>
    </xf>
    <xf numFmtId="0" fontId="0" fillId="7" borderId="0" xfId="72" applyFont="1" applyFill="1" applyBorder="1" applyAlignment="1" applyProtection="1">
      <alignment horizontal="center" vertical="center" wrapText="1"/>
      <protection/>
    </xf>
    <xf numFmtId="49" fontId="0" fillId="7" borderId="0" xfId="72" applyNumberFormat="1" applyFont="1" applyFill="1" applyBorder="1" applyAlignment="1" applyProtection="1">
      <alignment horizontal="right" vertical="center" wrapText="1" indent="1"/>
      <protection/>
    </xf>
    <xf numFmtId="49" fontId="30" fillId="7" borderId="0" xfId="52" applyNumberFormat="1" applyFont="1" applyFill="1" applyBorder="1" applyAlignment="1" applyProtection="1">
      <alignment horizontal="center" vertical="center" wrapText="1"/>
      <protection/>
    </xf>
    <xf numFmtId="49" fontId="0" fillId="0" borderId="0" xfId="0" applyBorder="1"/>
    <xf numFmtId="0" fontId="6" fillId="0" borderId="13" xfId="71" applyFont="1" applyFill="1" applyBorder="1" applyAlignment="1" applyProtection="1">
      <alignment vertical="center" wrapText="1"/>
      <protection/>
    </xf>
    <xf numFmtId="0" fontId="0" fillId="0" borderId="13" xfId="71" applyFont="1" applyFill="1" applyBorder="1" applyAlignment="1" applyProtection="1">
      <alignment vertical="center" wrapText="1"/>
      <protection/>
    </xf>
    <xf numFmtId="49" fontId="0" fillId="0" borderId="0" xfId="0" applyFont="1"/>
    <xf numFmtId="0" fontId="34" fillId="7" borderId="0" xfId="74" applyFont="1" applyFill="1" applyBorder="1" applyAlignment="1" applyProtection="1">
      <alignment horizontal="center" vertical="center" wrapText="1"/>
      <protection/>
    </xf>
    <xf numFmtId="0" fontId="34" fillId="7" borderId="0" xfId="69" applyFont="1" applyFill="1" applyBorder="1" applyAlignment="1" applyProtection="1">
      <alignment horizontal="center"/>
      <protection/>
    </xf>
    <xf numFmtId="0" fontId="34" fillId="0" borderId="0" xfId="69" applyFont="1" applyAlignment="1" applyProtection="1">
      <alignment horizontal="center" vertical="center"/>
      <protection/>
    </xf>
    <xf numFmtId="0" fontId="34" fillId="7" borderId="0" xfId="69" applyFont="1" applyFill="1" applyBorder="1" applyAlignment="1" applyProtection="1">
      <alignment horizontal="center" vertical="center"/>
      <protection/>
    </xf>
    <xf numFmtId="49" fontId="32" fillId="0" borderId="14" xfId="0" applyFont="1" applyBorder="1" applyAlignment="1">
      <alignment vertical="top" wrapText="1"/>
    </xf>
    <xf numFmtId="0" fontId="0" fillId="7" borderId="0" xfId="72" applyNumberFormat="1" applyFont="1" applyFill="1" applyBorder="1" applyAlignment="1" applyProtection="1">
      <alignment horizontal="right" vertical="center" wrapText="1" indent="1"/>
      <protection/>
    </xf>
    <xf numFmtId="0" fontId="0" fillId="0" borderId="14" xfId="55" applyFont="1" applyBorder="1" applyAlignment="1" applyProtection="1">
      <alignment horizontal="justify" vertical="top" wrapText="1"/>
      <protection/>
    </xf>
    <xf numFmtId="0" fontId="2" fillId="0" borderId="0" xfId="58" applyProtection="1">
      <alignment/>
      <protection/>
    </xf>
    <xf numFmtId="0" fontId="11" fillId="0" borderId="0" xfId="72" applyFont="1" applyAlignment="1" applyProtection="1">
      <alignment horizontal="center" vertical="center" wrapText="1"/>
      <protection/>
    </xf>
    <xf numFmtId="49" fontId="24" fillId="7" borderId="15" xfId="62" applyFont="1" applyFill="1" applyBorder="1" applyAlignment="1" applyProtection="1">
      <alignment vertical="center" wrapText="1"/>
      <protection/>
    </xf>
    <xf numFmtId="49" fontId="20" fillId="7" borderId="16" xfId="62" applyFont="1" applyFill="1" applyBorder="1" applyAlignment="1">
      <alignment horizontal="left" vertical="center" wrapText="1"/>
      <protection/>
    </xf>
    <xf numFmtId="49" fontId="20" fillId="7" borderId="17" xfId="62" applyFont="1" applyFill="1" applyBorder="1" applyAlignment="1">
      <alignment horizontal="left" vertical="center" wrapText="1"/>
      <protection/>
    </xf>
    <xf numFmtId="49" fontId="24" fillId="7" borderId="18" xfId="62" applyFont="1" applyFill="1" applyBorder="1" applyAlignment="1" applyProtection="1">
      <alignment vertical="center" wrapText="1"/>
      <protection/>
    </xf>
    <xf numFmtId="49" fontId="14" fillId="7" borderId="0" xfId="62" applyFont="1" applyFill="1" applyBorder="1" applyAlignment="1">
      <alignment wrapText="1"/>
      <protection/>
    </xf>
    <xf numFmtId="49" fontId="14" fillId="7" borderId="19" xfId="62" applyFont="1" applyFill="1" applyBorder="1" applyAlignment="1">
      <alignment wrapText="1"/>
      <protection/>
    </xf>
    <xf numFmtId="49" fontId="12" fillId="7" borderId="0" xfId="50" applyNumberFormat="1" applyFont="1" applyFill="1" applyBorder="1" applyAlignment="1" applyProtection="1">
      <alignment horizontal="left" wrapText="1"/>
      <protection/>
    </xf>
    <xf numFmtId="49" fontId="12" fillId="7" borderId="0" xfId="50" applyNumberFormat="1" applyFont="1" applyFill="1" applyBorder="1" applyAlignment="1" applyProtection="1">
      <alignment wrapText="1"/>
      <protection/>
    </xf>
    <xf numFmtId="49" fontId="14" fillId="7" borderId="0" xfId="62" applyFont="1" applyFill="1" applyBorder="1" applyAlignment="1">
      <alignment horizontal="right" wrapText="1"/>
      <protection/>
    </xf>
    <xf numFmtId="49" fontId="20" fillId="7" borderId="0" xfId="62" applyFont="1" applyFill="1" applyBorder="1" applyAlignment="1">
      <alignment horizontal="left" vertical="center" wrapText="1"/>
      <protection/>
    </xf>
    <xf numFmtId="49" fontId="20" fillId="7" borderId="19" xfId="62" applyFont="1" applyFill="1" applyBorder="1" applyAlignment="1">
      <alignment horizontal="left" vertical="center" wrapText="1"/>
      <protection/>
    </xf>
    <xf numFmtId="49" fontId="14" fillId="0" borderId="0" xfId="62" applyFont="1" applyFill="1" applyBorder="1" applyAlignment="1" applyProtection="1">
      <alignment wrapText="1"/>
      <protection/>
    </xf>
    <xf numFmtId="0" fontId="18" fillId="0" borderId="0" xfId="41" applyFont="1" applyFill="1" applyBorder="1" applyAlignment="1" applyProtection="1">
      <alignment horizontal="left" vertical="top" wrapText="1"/>
      <protection/>
    </xf>
    <xf numFmtId="49" fontId="14" fillId="0" borderId="0" xfId="62" applyFont="1" applyFill="1" applyBorder="1" applyAlignment="1" applyProtection="1">
      <alignment vertical="top" wrapText="1"/>
      <protection/>
    </xf>
    <xf numFmtId="0" fontId="18" fillId="0" borderId="0" xfId="41" applyFont="1" applyFill="1" applyBorder="1" applyAlignment="1" applyProtection="1">
      <alignment horizontal="right" vertical="top" wrapText="1"/>
      <protection/>
    </xf>
    <xf numFmtId="49" fontId="35" fillId="38" borderId="14" xfId="59" applyNumberFormat="1" applyFont="1" applyFill="1" applyBorder="1" applyAlignment="1" applyProtection="1">
      <alignment horizontal="center" vertical="center" wrapText="1"/>
      <protection/>
    </xf>
    <xf numFmtId="49" fontId="35" fillId="2" borderId="14" xfId="59" applyNumberFormat="1" applyFont="1" applyFill="1" applyBorder="1" applyAlignment="1" applyProtection="1">
      <alignment horizontal="center" vertical="center" wrapText="1"/>
      <protection/>
    </xf>
    <xf numFmtId="49" fontId="24" fillId="7" borderId="18" xfId="62" applyFont="1" applyFill="1" applyBorder="1" applyAlignment="1" applyProtection="1">
      <alignment horizontal="center" vertical="center" wrapText="1"/>
      <protection/>
    </xf>
    <xf numFmtId="49" fontId="35" fillId="41" borderId="14" xfId="59" applyNumberFormat="1" applyFont="1" applyFill="1" applyBorder="1" applyAlignment="1" applyProtection="1">
      <alignment horizontal="center" vertical="center" wrapText="1"/>
      <protection/>
    </xf>
    <xf numFmtId="49" fontId="0" fillId="0" borderId="15" xfId="0" applyBorder="1"/>
    <xf numFmtId="49" fontId="0" fillId="0" borderId="17" xfId="0" applyBorder="1"/>
    <xf numFmtId="49" fontId="0" fillId="0" borderId="18" xfId="0" applyBorder="1"/>
    <xf numFmtId="49" fontId="0" fillId="0" borderId="19" xfId="0" applyBorder="1"/>
    <xf numFmtId="49" fontId="11" fillId="0" borderId="0" xfId="0" applyFont="1"/>
    <xf numFmtId="0" fontId="35" fillId="7" borderId="0" xfId="62" applyNumberFormat="1" applyFont="1" applyFill="1" applyBorder="1" applyAlignment="1">
      <alignment horizontal="justify" vertical="center" wrapText="1"/>
      <protection/>
    </xf>
    <xf numFmtId="0" fontId="0" fillId="7" borderId="0" xfId="72" applyFont="1" applyFill="1" applyBorder="1" applyAlignment="1" applyProtection="1">
      <alignment horizontal="right" vertical="center" wrapText="1" indent="1"/>
      <protection/>
    </xf>
    <xf numFmtId="49" fontId="6" fillId="0" borderId="0" xfId="0" applyNumberFormat="1" applyFont="1" applyProtection="1">
      <protection/>
    </xf>
    <xf numFmtId="0" fontId="8" fillId="7" borderId="0" xfId="74" applyFont="1" applyFill="1" applyBorder="1" applyAlignment="1" applyProtection="1">
      <alignment horizontal="center" vertical="center" wrapText="1"/>
      <protection/>
    </xf>
    <xf numFmtId="49" fontId="33" fillId="0" borderId="0" xfId="0" applyFont="1" applyBorder="1"/>
    <xf numFmtId="0" fontId="33" fillId="7" borderId="0" xfId="74" applyFont="1" applyFill="1" applyBorder="1" applyAlignment="1" applyProtection="1">
      <alignment vertical="center" wrapText="1"/>
      <protection/>
    </xf>
    <xf numFmtId="0" fontId="33" fillId="0" borderId="0" xfId="74" applyFont="1" applyFill="1" applyAlignment="1" applyProtection="1">
      <alignment vertical="center" wrapText="1"/>
      <protection/>
    </xf>
    <xf numFmtId="0" fontId="11" fillId="0" borderId="0" xfId="74" applyFont="1" applyFill="1" applyAlignment="1" applyProtection="1">
      <alignment vertical="center" wrapText="1"/>
      <protection/>
    </xf>
    <xf numFmtId="0" fontId="0" fillId="0" borderId="0" xfId="74" applyFont="1" applyFill="1" applyAlignment="1" applyProtection="1">
      <alignment vertical="center" wrapText="1"/>
      <protection/>
    </xf>
    <xf numFmtId="0" fontId="11" fillId="0" borderId="0" xfId="72" applyFont="1" applyFill="1" applyAlignment="1" applyProtection="1">
      <alignment horizontal="left" vertical="center" wrapText="1"/>
      <protection/>
    </xf>
    <xf numFmtId="0" fontId="11" fillId="0" borderId="0" xfId="72" applyFont="1" applyFill="1" applyBorder="1" applyAlignment="1" applyProtection="1">
      <alignment horizontal="left" vertical="center" wrapText="1"/>
      <protection/>
    </xf>
    <xf numFmtId="49" fontId="11" fillId="0" borderId="0" xfId="72" applyNumberFormat="1" applyFont="1" applyFill="1" applyBorder="1" applyAlignment="1" applyProtection="1">
      <alignment horizontal="left" vertical="center" wrapText="1"/>
      <protection/>
    </xf>
    <xf numFmtId="0" fontId="0" fillId="0" borderId="0" xfId="0" applyNumberFormat="1" applyBorder="1"/>
    <xf numFmtId="49" fontId="35" fillId="39" borderId="14" xfId="59" applyNumberFormat="1" applyFont="1" applyFill="1" applyBorder="1" applyAlignment="1" applyProtection="1">
      <alignment horizontal="center" vertical="center" wrapText="1"/>
      <protection/>
    </xf>
    <xf numFmtId="49" fontId="0" fillId="0" borderId="0" xfId="0" applyAlignment="1">
      <alignment horizontal="left" vertical="top"/>
    </xf>
    <xf numFmtId="49" fontId="6" fillId="0" borderId="0" xfId="74" applyNumberFormat="1" applyFont="1" applyFill="1" applyAlignment="1" applyProtection="1">
      <alignment vertical="center" wrapText="1"/>
      <protection/>
    </xf>
    <xf numFmtId="49" fontId="6" fillId="0" borderId="0" xfId="0" applyNumberFormat="1" applyFont="1"/>
    <xf numFmtId="0" fontId="11" fillId="0" borderId="0" xfId="74" applyFont="1" applyFill="1" applyAlignment="1" applyProtection="1">
      <alignment horizontal="center" vertical="center" wrapText="1"/>
      <protection/>
    </xf>
    <xf numFmtId="0" fontId="8" fillId="40" borderId="20" xfId="73" applyFont="1" applyFill="1" applyBorder="1" applyAlignment="1" applyProtection="1">
      <alignment horizontal="center" vertical="center" wrapText="1"/>
      <protection/>
    </xf>
    <xf numFmtId="0" fontId="6" fillId="0" borderId="13" xfId="73" applyFont="1" applyBorder="1" applyAlignment="1" applyProtection="1">
      <alignment horizontal="left" vertical="center"/>
      <protection/>
    </xf>
    <xf numFmtId="0" fontId="6" fillId="0" borderId="0" xfId="74" applyFont="1" applyFill="1" applyBorder="1" applyAlignment="1" applyProtection="1">
      <alignment vertical="center" wrapText="1"/>
      <protection/>
    </xf>
    <xf numFmtId="49" fontId="0" fillId="7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Alignment="1">
      <alignment vertical="center"/>
    </xf>
    <xf numFmtId="0" fontId="6" fillId="7" borderId="13" xfId="74" applyFont="1" applyFill="1" applyBorder="1" applyAlignment="1" applyProtection="1">
      <alignment horizontal="center" vertical="center" wrapText="1"/>
      <protection/>
    </xf>
    <xf numFmtId="0" fontId="0" fillId="42" borderId="13" xfId="64" applyFont="1" applyFill="1" applyBorder="1" applyAlignment="1" applyProtection="1">
      <alignment horizontal="center" vertical="center" wrapText="1"/>
      <protection/>
    </xf>
    <xf numFmtId="0" fontId="0" fillId="42" borderId="13" xfId="66" applyFont="1" applyFill="1" applyBorder="1" applyAlignment="1" applyProtection="1">
      <alignment horizontal="center" vertical="center" wrapText="1"/>
      <protection/>
    </xf>
    <xf numFmtId="0" fontId="6" fillId="7" borderId="13" xfId="74" applyNumberFormat="1" applyFont="1" applyFill="1" applyBorder="1" applyAlignment="1" applyProtection="1">
      <alignment horizontal="center" vertical="center" wrapText="1"/>
      <protection/>
    </xf>
    <xf numFmtId="4" fontId="6" fillId="7" borderId="13" xfId="49" applyNumberFormat="1" applyFont="1" applyFill="1" applyBorder="1" applyAlignment="1" applyProtection="1">
      <alignment horizontal="right" vertical="center" wrapText="1"/>
      <protection/>
    </xf>
    <xf numFmtId="49" fontId="6" fillId="41" borderId="13" xfId="73" applyNumberFormat="1" applyFont="1" applyFill="1" applyBorder="1" applyAlignment="1" applyProtection="1">
      <alignment horizontal="center" vertical="center" wrapText="1"/>
      <protection locked="0"/>
    </xf>
    <xf numFmtId="49" fontId="6" fillId="39" borderId="13" xfId="49" applyNumberFormat="1" applyFont="1" applyFill="1" applyBorder="1" applyAlignment="1" applyProtection="1">
      <alignment horizontal="left" vertical="center" wrapText="1"/>
      <protection locked="0"/>
    </xf>
    <xf numFmtId="49" fontId="6" fillId="2" borderId="13" xfId="74" applyNumberFormat="1" applyFont="1" applyFill="1" applyBorder="1" applyAlignment="1" applyProtection="1">
      <alignment horizontal="left" vertical="center" wrapText="1"/>
      <protection locked="0"/>
    </xf>
    <xf numFmtId="49" fontId="29" fillId="43" borderId="21" xfId="0" applyFont="1" applyFill="1" applyBorder="1" applyAlignment="1" applyProtection="1">
      <alignment horizontal="center" vertical="center"/>
      <protection/>
    </xf>
    <xf numFmtId="49" fontId="6" fillId="7" borderId="13" xfId="74" applyNumberFormat="1" applyFont="1" applyFill="1" applyBorder="1" applyAlignment="1" applyProtection="1">
      <alignment horizontal="center" vertical="center" wrapText="1"/>
      <protection/>
    </xf>
    <xf numFmtId="0" fontId="6" fillId="39" borderId="13" xfId="74" applyNumberFormat="1" applyFont="1" applyFill="1" applyBorder="1" applyAlignment="1" applyProtection="1">
      <alignment horizontal="center" vertical="center" wrapText="1"/>
      <protection locked="0"/>
    </xf>
    <xf numFmtId="49" fontId="39" fillId="43" borderId="22" xfId="0" applyFont="1" applyFill="1" applyBorder="1" applyAlignment="1" applyProtection="1">
      <alignment horizontal="left" vertical="center"/>
      <protection/>
    </xf>
    <xf numFmtId="0" fontId="0" fillId="0" borderId="13" xfId="52" applyFont="1" applyFill="1" applyBorder="1" applyAlignment="1" applyProtection="1">
      <alignment horizontal="center" vertical="center" wrapText="1"/>
      <protection/>
    </xf>
    <xf numFmtId="0" fontId="6" fillId="43" borderId="21" xfId="74" applyFont="1" applyFill="1" applyBorder="1" applyAlignment="1" applyProtection="1">
      <alignment vertical="center" wrapText="1"/>
      <protection/>
    </xf>
    <xf numFmtId="0" fontId="6" fillId="0" borderId="13" xfId="66" applyFont="1" applyFill="1" applyBorder="1" applyAlignment="1" applyProtection="1">
      <alignment horizontal="center" vertical="center" wrapText="1"/>
      <protection/>
    </xf>
    <xf numFmtId="0" fontId="6" fillId="0" borderId="13" xfId="69" applyFont="1" applyFill="1" applyBorder="1" applyAlignment="1" applyProtection="1">
      <alignment horizontal="center" vertical="center" wrapText="1"/>
      <protection/>
    </xf>
    <xf numFmtId="0" fontId="6" fillId="0" borderId="0" xfId="66" applyFont="1" applyFill="1" applyBorder="1" applyAlignment="1" applyProtection="1">
      <alignment horizontal="left" vertical="center" wrapText="1"/>
      <protection/>
    </xf>
    <xf numFmtId="0" fontId="39" fillId="43" borderId="21" xfId="0" applyNumberFormat="1" applyFont="1" applyFill="1" applyBorder="1" applyAlignment="1" applyProtection="1">
      <alignment horizontal="left" vertical="center"/>
      <protection/>
    </xf>
    <xf numFmtId="0" fontId="39" fillId="43" borderId="23" xfId="0" applyNumberFormat="1" applyFont="1" applyFill="1" applyBorder="1" applyAlignment="1" applyProtection="1">
      <alignment horizontal="left" vertical="center"/>
      <protection/>
    </xf>
    <xf numFmtId="0" fontId="39" fillId="43" borderId="22" xfId="0" applyNumberFormat="1" applyFont="1" applyFill="1" applyBorder="1" applyAlignment="1" applyProtection="1">
      <alignment horizontal="left" vertical="center"/>
      <protection/>
    </xf>
    <xf numFmtId="0" fontId="43" fillId="0" borderId="0" xfId="0" applyNumberFormat="1" applyFont="1" applyAlignment="1">
      <alignment vertical="center"/>
    </xf>
    <xf numFmtId="49" fontId="6" fillId="0" borderId="13" xfId="73" applyNumberFormat="1" applyFont="1" applyFill="1" applyBorder="1" applyAlignment="1" applyProtection="1">
      <alignment horizontal="center" vertical="center" wrapText="1"/>
      <protection/>
    </xf>
    <xf numFmtId="49" fontId="0" fillId="0" borderId="24" xfId="0" applyBorder="1"/>
    <xf numFmtId="0" fontId="6" fillId="7" borderId="13" xfId="69" applyFont="1" applyFill="1" applyBorder="1" applyAlignment="1" applyProtection="1">
      <alignment horizontal="center" vertical="center"/>
      <protection/>
    </xf>
    <xf numFmtId="49" fontId="6" fillId="2" borderId="13" xfId="69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74" applyFont="1" applyFill="1" applyAlignment="1" applyProtection="1">
      <alignment vertical="center" wrapText="1"/>
      <protection/>
    </xf>
    <xf numFmtId="0" fontId="40" fillId="0" borderId="0" xfId="74" applyFont="1" applyFill="1" applyAlignment="1" applyProtection="1">
      <alignment vertical="center" wrapText="1"/>
      <protection/>
    </xf>
    <xf numFmtId="49" fontId="6" fillId="0" borderId="0" xfId="60">
      <alignment vertical="top"/>
      <protection/>
    </xf>
    <xf numFmtId="49" fontId="11" fillId="0" borderId="0" xfId="60" applyFont="1" applyBorder="1" applyProtection="1">
      <alignment vertical="top"/>
      <protection/>
    </xf>
    <xf numFmtId="49" fontId="6" fillId="0" borderId="0" xfId="60" applyFont="1" applyBorder="1" applyProtection="1">
      <alignment vertical="top"/>
      <protection/>
    </xf>
    <xf numFmtId="49" fontId="34" fillId="0" borderId="0" xfId="60" applyFont="1" applyBorder="1" applyAlignment="1" applyProtection="1">
      <alignment horizontal="center" vertical="center"/>
      <protection/>
    </xf>
    <xf numFmtId="49" fontId="6" fillId="0" borderId="0" xfId="60" applyBorder="1" applyProtection="1">
      <alignment vertical="top"/>
      <protection/>
    </xf>
    <xf numFmtId="0" fontId="6" fillId="7" borderId="0" xfId="60" applyNumberFormat="1" applyFont="1" applyFill="1" applyBorder="1" applyAlignment="1" applyProtection="1">
      <alignment/>
      <protection/>
    </xf>
    <xf numFmtId="0" fontId="41" fillId="7" borderId="0" xfId="60" applyNumberFormat="1" applyFont="1" applyFill="1" applyBorder="1" applyAlignment="1" applyProtection="1">
      <alignment horizontal="center" vertical="center" wrapText="1"/>
      <protection/>
    </xf>
    <xf numFmtId="0" fontId="11" fillId="7" borderId="0" xfId="60" applyNumberFormat="1" applyFont="1" applyFill="1" applyBorder="1" applyAlignment="1" applyProtection="1">
      <alignment/>
      <protection/>
    </xf>
    <xf numFmtId="49" fontId="6" fillId="0" borderId="0" xfId="60" applyFont="1">
      <alignment vertical="top"/>
      <protection/>
    </xf>
    <xf numFmtId="49" fontId="34" fillId="0" borderId="0" xfId="60" applyFont="1" applyAlignment="1">
      <alignment horizontal="center" vertical="center" wrapText="1"/>
      <protection/>
    </xf>
    <xf numFmtId="0" fontId="6" fillId="7" borderId="13" xfId="67" applyNumberFormat="1" applyFont="1" applyFill="1" applyBorder="1" applyAlignment="1" applyProtection="1">
      <alignment horizontal="center" vertical="center" wrapText="1"/>
      <protection/>
    </xf>
    <xf numFmtId="49" fontId="6" fillId="0" borderId="13" xfId="67" applyNumberFormat="1" applyFont="1" applyFill="1" applyBorder="1" applyAlignment="1" applyProtection="1">
      <alignment horizontal="center" vertical="center" wrapText="1"/>
      <protection/>
    </xf>
    <xf numFmtId="49" fontId="42" fillId="43" borderId="23" xfId="60" applyFont="1" applyFill="1" applyBorder="1" applyAlignment="1" applyProtection="1">
      <alignment horizontal="center" vertical="top"/>
      <protection/>
    </xf>
    <xf numFmtId="49" fontId="39" fillId="43" borderId="23" xfId="60" applyFont="1" applyFill="1" applyBorder="1" applyAlignment="1" applyProtection="1">
      <alignment horizontal="left" vertical="center"/>
      <protection/>
    </xf>
    <xf numFmtId="49" fontId="6" fillId="0" borderId="0" xfId="0" applyNumberFormat="1" applyFont="1" applyAlignment="1" applyProtection="1">
      <alignment horizontal="center" vertical="top"/>
      <protection/>
    </xf>
    <xf numFmtId="49" fontId="0" fillId="0" borderId="0" xfId="0" applyFont="1"/>
    <xf numFmtId="0" fontId="0" fillId="0" borderId="13" xfId="71" applyFont="1" applyFill="1" applyBorder="1" applyAlignment="1" applyProtection="1">
      <alignment vertical="center" wrapText="1"/>
      <protection/>
    </xf>
    <xf numFmtId="0" fontId="0" fillId="0" borderId="21" xfId="71" applyFont="1" applyFill="1" applyBorder="1" applyAlignment="1" applyProtection="1">
      <alignment vertical="center" wrapText="1"/>
      <protection/>
    </xf>
    <xf numFmtId="49" fontId="0" fillId="0" borderId="0" xfId="0" applyFont="1" applyAlignment="1">
      <alignment vertical="top" wrapText="1"/>
    </xf>
    <xf numFmtId="49" fontId="6" fillId="0" borderId="13" xfId="0" applyNumberFormat="1" applyFont="1" applyBorder="1" applyProtection="1">
      <protection/>
    </xf>
    <xf numFmtId="0" fontId="0" fillId="0" borderId="0" xfId="71" applyFont="1" applyFill="1" applyBorder="1" applyAlignment="1" applyProtection="1">
      <alignment vertical="center" wrapText="1"/>
      <protection/>
    </xf>
    <xf numFmtId="49" fontId="0" fillId="0" borderId="13" xfId="0" applyNumberFormat="1" applyFont="1" applyBorder="1" applyProtection="1">
      <protection/>
    </xf>
    <xf numFmtId="0" fontId="0" fillId="0" borderId="13" xfId="73" applyFont="1" applyBorder="1" applyAlignment="1" applyProtection="1">
      <alignment horizontal="left" vertical="center"/>
      <protection/>
    </xf>
    <xf numFmtId="0" fontId="8" fillId="40" borderId="0" xfId="74" applyFont="1" applyFill="1" applyAlignment="1" applyProtection="1">
      <alignment horizontal="center" vertical="center" wrapText="1"/>
      <protection/>
    </xf>
    <xf numFmtId="0" fontId="0" fillId="0" borderId="22" xfId="71" applyFont="1" applyFill="1" applyBorder="1" applyAlignment="1" applyProtection="1">
      <alignment vertical="center" wrapText="1"/>
      <protection/>
    </xf>
    <xf numFmtId="49" fontId="29" fillId="43" borderId="23" xfId="0" applyFont="1" applyFill="1" applyBorder="1" applyAlignment="1" applyProtection="1">
      <alignment horizontal="left" vertical="center"/>
      <protection/>
    </xf>
    <xf numFmtId="49" fontId="6" fillId="43" borderId="24" xfId="73" applyNumberFormat="1" applyFont="1" applyFill="1" applyBorder="1" applyAlignment="1" applyProtection="1">
      <alignment horizontal="center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3"/>
      <protection/>
    </xf>
    <xf numFmtId="49" fontId="39" fillId="43" borderId="23" xfId="0" applyFont="1" applyFill="1" applyBorder="1" applyAlignment="1" applyProtection="1">
      <alignment horizontal="left" vertical="center" indent="2"/>
      <protection/>
    </xf>
    <xf numFmtId="49" fontId="39" fillId="43" borderId="23" xfId="0" applyFont="1" applyFill="1" applyBorder="1" applyAlignment="1" applyProtection="1">
      <alignment horizontal="left" vertical="center" indent="3"/>
      <protection/>
    </xf>
    <xf numFmtId="49" fontId="39" fillId="43" borderId="23" xfId="0" applyFont="1" applyFill="1" applyBorder="1" applyAlignment="1" applyProtection="1">
      <alignment horizontal="left" vertical="center" indent="4"/>
      <protection/>
    </xf>
    <xf numFmtId="0" fontId="44" fillId="0" borderId="0" xfId="66" applyFont="1" applyFill="1" applyBorder="1" applyAlignment="1" applyProtection="1">
      <alignment horizontal="center" vertical="center" wrapText="1"/>
      <protection/>
    </xf>
    <xf numFmtId="0" fontId="6" fillId="0" borderId="0" xfId="66" applyFont="1" applyFill="1" applyBorder="1" applyAlignment="1" applyProtection="1">
      <alignment vertical="center" wrapText="1"/>
      <protection/>
    </xf>
    <xf numFmtId="49" fontId="6" fillId="0" borderId="0" xfId="73" applyNumberFormat="1" applyFont="1" applyFill="1" applyBorder="1" applyAlignment="1" applyProtection="1">
      <alignment horizontal="center" vertical="center" wrapText="1"/>
      <protection/>
    </xf>
    <xf numFmtId="0" fontId="43" fillId="0" borderId="0" xfId="0" applyNumberFormat="1" applyFont="1" applyBorder="1" applyAlignment="1">
      <alignment vertical="center"/>
    </xf>
    <xf numFmtId="49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43" borderId="13" xfId="74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4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5"/>
      <protection/>
    </xf>
    <xf numFmtId="0" fontId="6" fillId="39" borderId="13" xfId="74" applyNumberFormat="1" applyFont="1" applyFill="1" applyBorder="1" applyAlignment="1" applyProtection="1">
      <alignment horizontal="left" vertical="center" wrapText="1" indent="6"/>
      <protection locked="0"/>
    </xf>
    <xf numFmtId="49" fontId="39" fillId="43" borderId="23" xfId="0" applyFont="1" applyFill="1" applyBorder="1" applyAlignment="1" applyProtection="1">
      <alignment horizontal="left" vertical="center" indent="5"/>
      <protection/>
    </xf>
    <xf numFmtId="49" fontId="39" fillId="43" borderId="23" xfId="0" applyFont="1" applyFill="1" applyBorder="1" applyAlignment="1" applyProtection="1">
      <alignment horizontal="left" vertical="center" indent="6"/>
      <protection/>
    </xf>
    <xf numFmtId="49" fontId="39" fillId="43" borderId="23" xfId="0" applyFont="1" applyFill="1" applyBorder="1" applyAlignment="1" applyProtection="1">
      <alignment horizontal="left" vertical="center" indent="1"/>
      <protection/>
    </xf>
    <xf numFmtId="0" fontId="6" fillId="0" borderId="0" xfId="74" applyFont="1" applyFill="1" applyAlignment="1" applyProtection="1">
      <alignment horizontal="center" vertical="center" wrapText="1"/>
      <protection/>
    </xf>
    <xf numFmtId="49" fontId="6" fillId="0" borderId="0" xfId="0" applyNumberFormat="1" applyFont="1" applyAlignment="1">
      <alignment vertical="center"/>
    </xf>
    <xf numFmtId="49" fontId="6" fillId="0" borderId="0" xfId="0" applyFont="1"/>
    <xf numFmtId="0" fontId="40" fillId="7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Alignment="1">
      <alignment vertical="top"/>
    </xf>
    <xf numFmtId="49" fontId="0" fillId="40" borderId="0" xfId="0" applyFill="1" applyBorder="1" applyProtection="1">
      <protection/>
    </xf>
    <xf numFmtId="0" fontId="0" fillId="0" borderId="0" xfId="0" applyNumberFormat="1" applyBorder="1" applyAlignment="1">
      <alignment vertical="center"/>
    </xf>
    <xf numFmtId="0" fontId="6" fillId="0" borderId="13" xfId="74" applyFont="1" applyFill="1" applyBorder="1" applyAlignment="1" applyProtection="1">
      <alignment vertical="center" wrapText="1"/>
      <protection/>
    </xf>
    <xf numFmtId="49" fontId="6" fillId="43" borderId="22" xfId="73" applyNumberFormat="1" applyFont="1" applyFill="1" applyBorder="1" applyAlignment="1" applyProtection="1">
      <alignment horizontal="center" vertical="center" wrapText="1"/>
      <protection/>
    </xf>
    <xf numFmtId="49" fontId="6" fillId="43" borderId="25" xfId="73" applyNumberFormat="1" applyFont="1" applyFill="1" applyBorder="1" applyAlignment="1" applyProtection="1">
      <alignment horizontal="center" vertical="center" wrapText="1"/>
      <protection/>
    </xf>
    <xf numFmtId="49" fontId="6" fillId="2" borderId="13" xfId="74" applyNumberFormat="1" applyFont="1" applyFill="1" applyBorder="1" applyAlignment="1" applyProtection="1">
      <alignment vertical="center" wrapText="1"/>
      <protection locked="0"/>
    </xf>
    <xf numFmtId="0" fontId="6" fillId="0" borderId="22" xfId="71" applyFont="1" applyFill="1" applyBorder="1" applyAlignment="1" applyProtection="1">
      <alignment vertical="center" wrapText="1"/>
      <protection/>
    </xf>
    <xf numFmtId="49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4"/>
      <protection/>
    </xf>
    <xf numFmtId="4" fontId="6" fillId="0" borderId="13" xfId="49" applyNumberFormat="1" applyFont="1" applyFill="1" applyBorder="1" applyAlignment="1" applyProtection="1">
      <alignment horizontal="right" vertical="center" wrapText="1"/>
      <protection/>
    </xf>
    <xf numFmtId="0" fontId="19" fillId="40" borderId="0" xfId="74" applyFont="1" applyFill="1" applyAlignment="1" applyProtection="1">
      <alignment horizontal="center" vertical="center" wrapText="1"/>
      <protection/>
    </xf>
    <xf numFmtId="49" fontId="6" fillId="43" borderId="21" xfId="74" applyNumberFormat="1" applyFont="1" applyFill="1" applyBorder="1" applyAlignment="1" applyProtection="1">
      <alignment horizontal="left" vertical="center" wrapText="1"/>
      <protection/>
    </xf>
    <xf numFmtId="49" fontId="0" fillId="43" borderId="23" xfId="73" applyNumberFormat="1" applyFont="1" applyFill="1" applyBorder="1" applyAlignment="1" applyProtection="1">
      <alignment horizontal="center" vertical="center" wrapText="1"/>
      <protection/>
    </xf>
    <xf numFmtId="49" fontId="6" fillId="43" borderId="23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Border="1"/>
    <xf numFmtId="0" fontId="6" fillId="0" borderId="26" xfId="74" applyFont="1" applyFill="1" applyBorder="1" applyAlignment="1" applyProtection="1">
      <alignment vertical="center" wrapText="1"/>
      <protection/>
    </xf>
    <xf numFmtId="0" fontId="6" fillId="0" borderId="27" xfId="66" applyFont="1" applyFill="1" applyBorder="1" applyAlignment="1" applyProtection="1">
      <alignment vertical="center" wrapText="1"/>
      <protection/>
    </xf>
    <xf numFmtId="0" fontId="6" fillId="0" borderId="27" xfId="74" applyNumberFormat="1" applyFont="1" applyFill="1" applyBorder="1" applyAlignment="1" applyProtection="1">
      <alignment horizontal="left" vertical="center" wrapText="1" indent="6"/>
      <protection/>
    </xf>
    <xf numFmtId="0" fontId="0" fillId="0" borderId="0" xfId="72" applyFont="1" applyFill="1" applyBorder="1" applyAlignment="1" applyProtection="1">
      <alignment horizontal="center" vertical="center" wrapText="1"/>
      <protection/>
    </xf>
    <xf numFmtId="49" fontId="6" fillId="0" borderId="0" xfId="72" applyNumberFormat="1" applyFont="1" applyFill="1" applyBorder="1" applyAlignment="1" applyProtection="1">
      <alignment horizontal="center" vertical="center" wrapText="1"/>
      <protection/>
    </xf>
    <xf numFmtId="49" fontId="6" fillId="7" borderId="21" xfId="74" applyNumberFormat="1" applyFont="1" applyFill="1" applyBorder="1" applyAlignment="1" applyProtection="1">
      <alignment horizontal="left" vertical="center" wrapText="1"/>
      <protection/>
    </xf>
    <xf numFmtId="0" fontId="6" fillId="0" borderId="28" xfId="66" applyFont="1" applyFill="1" applyBorder="1" applyAlignment="1" applyProtection="1">
      <alignment vertical="center" wrapText="1"/>
      <protection/>
    </xf>
    <xf numFmtId="49" fontId="39" fillId="43" borderId="23" xfId="0" applyFont="1" applyFill="1" applyBorder="1" applyAlignment="1" applyProtection="1">
      <alignment horizontal="left" vertical="center"/>
      <protection/>
    </xf>
    <xf numFmtId="0" fontId="6" fillId="0" borderId="0" xfId="66" applyFont="1" applyFill="1" applyBorder="1" applyAlignment="1" applyProtection="1">
      <alignment horizontal="right" vertical="center" wrapText="1"/>
      <protection/>
    </xf>
    <xf numFmtId="49" fontId="6" fillId="0" borderId="0" xfId="73" applyNumberFormat="1" applyFont="1" applyFill="1" applyBorder="1" applyAlignment="1" applyProtection="1">
      <alignment vertical="center" wrapText="1"/>
      <protection/>
    </xf>
    <xf numFmtId="49" fontId="0" fillId="0" borderId="0" xfId="74" applyNumberFormat="1" applyFont="1" applyFill="1" applyAlignment="1" applyProtection="1">
      <alignment vertical="center" wrapText="1"/>
      <protection/>
    </xf>
    <xf numFmtId="49" fontId="0" fillId="0" borderId="0" xfId="74" applyNumberFormat="1" applyFont="1" applyFill="1" applyAlignment="1" applyProtection="1">
      <alignment vertical="center"/>
      <protection/>
    </xf>
    <xf numFmtId="0" fontId="6" fillId="0" borderId="0" xfId="74" applyFont="1" applyFill="1" applyAlignment="1" applyProtection="1">
      <alignment horizontal="right" vertical="top" wrapText="1"/>
      <protection/>
    </xf>
    <xf numFmtId="49" fontId="0" fillId="0" borderId="0" xfId="74" applyNumberFormat="1" applyFont="1" applyFill="1" applyAlignment="1" applyProtection="1">
      <alignment horizontal="left" vertical="top"/>
      <protection/>
    </xf>
    <xf numFmtId="0" fontId="11" fillId="0" borderId="0" xfId="74" applyFont="1" applyFill="1" applyAlignment="1" applyProtection="1">
      <alignment horizontal="center" vertical="center" wrapText="1"/>
      <protection/>
    </xf>
    <xf numFmtId="49" fontId="11" fillId="0" borderId="0" xfId="0" applyFont="1"/>
    <xf numFmtId="0" fontId="34" fillId="7" borderId="0" xfId="69" applyFont="1" applyFill="1" applyBorder="1" applyAlignment="1" applyProtection="1">
      <alignment horizontal="center" vertical="center" wrapText="1"/>
      <protection/>
    </xf>
    <xf numFmtId="49" fontId="6" fillId="39" borderId="13" xfId="6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60" applyFont="1" applyBorder="1" applyAlignment="1" applyProtection="1">
      <alignment horizontal="right" vertical="top"/>
      <protection/>
    </xf>
    <xf numFmtId="49" fontId="9" fillId="0" borderId="0" xfId="60" applyFont="1" applyAlignment="1">
      <alignment vertical="top"/>
      <protection/>
    </xf>
    <xf numFmtId="0" fontId="6" fillId="7" borderId="0" xfId="74" applyNumberFormat="1" applyFont="1" applyFill="1" applyBorder="1" applyAlignment="1" applyProtection="1">
      <alignment horizontal="center" vertical="center" wrapText="1"/>
      <protection/>
    </xf>
    <xf numFmtId="4" fontId="6" fillId="0" borderId="0" xfId="49" applyNumberFormat="1" applyFont="1" applyFill="1" applyBorder="1" applyAlignment="1" applyProtection="1">
      <alignment horizontal="right" vertical="center" wrapText="1"/>
      <protection/>
    </xf>
    <xf numFmtId="0" fontId="6" fillId="0" borderId="0" xfId="74" applyNumberFormat="1" applyFont="1" applyFill="1" applyBorder="1" applyAlignment="1" applyProtection="1">
      <alignment horizontal="center" vertical="center" wrapText="1"/>
      <protection/>
    </xf>
    <xf numFmtId="49" fontId="6" fillId="0" borderId="0" xfId="49" applyNumberFormat="1" applyFont="1" applyFill="1" applyBorder="1" applyAlignment="1" applyProtection="1">
      <alignment horizontal="left" vertical="center" wrapText="1"/>
      <protection/>
    </xf>
    <xf numFmtId="49" fontId="6" fillId="0" borderId="0" xfId="54">
      <alignment vertical="top"/>
      <protection/>
    </xf>
    <xf numFmtId="0" fontId="0" fillId="0" borderId="0" xfId="0" applyNumberFormat="1" applyFill="1" applyAlignment="1" applyProtection="1">
      <alignment vertical="center"/>
      <protection/>
    </xf>
    <xf numFmtId="0" fontId="18" fillId="0" borderId="0" xfId="51" applyFont="1" applyFill="1" applyBorder="1" applyAlignment="1" applyProtection="1">
      <alignment vertical="center" wrapText="1"/>
      <protection/>
    </xf>
    <xf numFmtId="49" fontId="45" fillId="0" borderId="28" xfId="0" applyFont="1" applyBorder="1" applyAlignment="1">
      <alignment horizontal="justify" vertical="top"/>
    </xf>
    <xf numFmtId="0" fontId="0" fillId="0" borderId="21" xfId="71" applyFont="1" applyFill="1" applyBorder="1" applyAlignment="1" applyProtection="1">
      <alignment vertical="center" wrapText="1"/>
      <protection/>
    </xf>
    <xf numFmtId="49" fontId="6" fillId="0" borderId="29" xfId="0" applyNumberFormat="1" applyFont="1" applyBorder="1" applyAlignment="1" applyProtection="1">
      <alignment vertical="center" wrapText="1"/>
      <protection/>
    </xf>
    <xf numFmtId="49" fontId="6" fillId="0" borderId="28" xfId="0" applyNumberFormat="1" applyFont="1" applyBorder="1" applyAlignment="1" applyProtection="1">
      <alignment vertical="top" wrapText="1"/>
      <protection/>
    </xf>
    <xf numFmtId="49" fontId="6" fillId="0" borderId="29" xfId="0" applyNumberFormat="1" applyFont="1" applyBorder="1" applyAlignment="1" applyProtection="1">
      <alignment vertical="top" wrapText="1"/>
      <protection/>
    </xf>
    <xf numFmtId="49" fontId="6" fillId="0" borderId="28" xfId="0" applyNumberFormat="1" applyFont="1" applyBorder="1" applyProtection="1">
      <protection/>
    </xf>
    <xf numFmtId="0" fontId="0" fillId="0" borderId="22" xfId="71" applyFont="1" applyFill="1" applyBorder="1" applyAlignment="1" applyProtection="1">
      <alignment vertical="center" wrapText="1"/>
      <protection/>
    </xf>
    <xf numFmtId="49" fontId="6" fillId="0" borderId="28" xfId="0" applyNumberFormat="1" applyFont="1" applyBorder="1" applyAlignment="1" applyProtection="1">
      <alignment vertical="top"/>
      <protection/>
    </xf>
    <xf numFmtId="0" fontId="2" fillId="0" borderId="0" xfId="58">
      <alignment/>
      <protection/>
    </xf>
    <xf numFmtId="49" fontId="68" fillId="0" borderId="0" xfId="0" applyFont="1"/>
    <xf numFmtId="0" fontId="0" fillId="0" borderId="0" xfId="0" applyNumberFormat="1"/>
    <xf numFmtId="0" fontId="69" fillId="7" borderId="0" xfId="74" applyFont="1" applyFill="1" applyBorder="1" applyAlignment="1" applyProtection="1">
      <alignment vertical="center" wrapText="1"/>
      <protection/>
    </xf>
    <xf numFmtId="0" fontId="68" fillId="0" borderId="0" xfId="74" applyFont="1" applyFill="1" applyAlignment="1" applyProtection="1">
      <alignment vertical="center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60" applyProtection="1">
      <alignment vertical="top"/>
      <protection/>
    </xf>
    <xf numFmtId="49" fontId="6" fillId="0" borderId="0" xfId="54" applyProtection="1">
      <alignment vertical="top"/>
      <protection/>
    </xf>
    <xf numFmtId="49" fontId="6" fillId="0" borderId="13" xfId="69" applyNumberFormat="1" applyFont="1" applyFill="1" applyBorder="1" applyAlignment="1" applyProtection="1">
      <alignment horizontal="left" vertical="center" wrapText="1"/>
      <protection/>
    </xf>
    <xf numFmtId="0" fontId="6" fillId="7" borderId="30" xfId="69" applyFont="1" applyFill="1" applyBorder="1" applyAlignment="1" applyProtection="1">
      <alignment horizontal="center" vertical="center"/>
      <protection/>
    </xf>
    <xf numFmtId="49" fontId="6" fillId="43" borderId="23" xfId="74" applyNumberFormat="1" applyFont="1" applyFill="1" applyBorder="1" applyAlignment="1" applyProtection="1">
      <alignment horizontal="left" vertical="center" wrapText="1" indent="4"/>
      <protection/>
    </xf>
    <xf numFmtId="4" fontId="0" fillId="43" borderId="23" xfId="0" applyNumberFormat="1" applyFill="1" applyBorder="1" applyAlignment="1" applyProtection="1">
      <alignment horizontal="right" vertical="center"/>
      <protection/>
    </xf>
    <xf numFmtId="49" fontId="0" fillId="43" borderId="23" xfId="73" applyNumberFormat="1" applyFont="1" applyFill="1" applyBorder="1" applyAlignment="1" applyProtection="1">
      <alignment horizontal="center" vertical="center" wrapText="1"/>
      <protection/>
    </xf>
    <xf numFmtId="49" fontId="39" fillId="43" borderId="21" xfId="0" applyFont="1" applyFill="1" applyBorder="1" applyAlignment="1" applyProtection="1">
      <alignment vertical="center" wrapText="1"/>
      <protection/>
    </xf>
    <xf numFmtId="49" fontId="39" fillId="43" borderId="23" xfId="0" applyFont="1" applyFill="1" applyBorder="1" applyAlignment="1" applyProtection="1">
      <alignment vertical="center"/>
      <protection/>
    </xf>
    <xf numFmtId="49" fontId="39" fillId="43" borderId="23" xfId="0" applyFont="1" applyFill="1" applyBorder="1" applyAlignment="1" applyProtection="1">
      <alignment vertical="center" wrapText="1"/>
      <protection/>
    </xf>
    <xf numFmtId="49" fontId="39" fillId="43" borderId="22" xfId="0" applyFont="1" applyFill="1" applyBorder="1" applyAlignment="1" applyProtection="1">
      <alignment horizontal="left" vertical="center" indent="4"/>
      <protection/>
    </xf>
    <xf numFmtId="0" fontId="6" fillId="0" borderId="23" xfId="74" applyNumberFormat="1" applyFont="1" applyFill="1" applyBorder="1" applyAlignment="1" applyProtection="1">
      <alignment vertical="center" wrapText="1"/>
      <protection/>
    </xf>
    <xf numFmtId="0" fontId="6" fillId="0" borderId="22" xfId="74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5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3"/>
      <protection/>
    </xf>
    <xf numFmtId="49" fontId="39" fillId="43" borderId="24" xfId="0" applyFont="1" applyFill="1" applyBorder="1" applyAlignment="1" applyProtection="1">
      <alignment horizontal="left" vertical="center" indent="4"/>
      <protection/>
    </xf>
    <xf numFmtId="49" fontId="39" fillId="43" borderId="24" xfId="0" applyFont="1" applyFill="1" applyBorder="1" applyAlignment="1" applyProtection="1">
      <alignment horizontal="left" vertical="center" indent="3"/>
      <protection/>
    </xf>
    <xf numFmtId="49" fontId="39" fillId="43" borderId="24" xfId="0" applyFont="1" applyFill="1" applyBorder="1" applyAlignment="1" applyProtection="1">
      <alignment horizontal="left" vertical="center" indent="2"/>
      <protection/>
    </xf>
    <xf numFmtId="49" fontId="39" fillId="43" borderId="24" xfId="0" applyFont="1" applyFill="1" applyBorder="1" applyAlignment="1" applyProtection="1">
      <alignment horizontal="left" vertical="center" indent="6"/>
      <protection/>
    </xf>
    <xf numFmtId="49" fontId="39" fillId="43" borderId="24" xfId="0" applyFont="1" applyFill="1" applyBorder="1" applyAlignment="1" applyProtection="1">
      <alignment horizontal="left" vertical="center" indent="5"/>
      <protection/>
    </xf>
    <xf numFmtId="49" fontId="39" fillId="43" borderId="24" xfId="0" applyFont="1" applyFill="1" applyBorder="1" applyAlignment="1" applyProtection="1">
      <alignment horizontal="left" vertical="center" indent="1"/>
      <protection/>
    </xf>
    <xf numFmtId="0" fontId="6" fillId="7" borderId="13" xfId="74" applyFont="1" applyFill="1" applyBorder="1" applyAlignment="1" applyProtection="1">
      <alignment vertical="center" wrapText="1"/>
      <protection/>
    </xf>
    <xf numFmtId="0" fontId="18" fillId="0" borderId="0" xfId="75" applyFont="1" applyBorder="1" applyAlignment="1">
      <alignment horizontal="center" vertical="center" wrapText="1"/>
      <protection/>
    </xf>
    <xf numFmtId="0" fontId="6" fillId="0" borderId="21" xfId="74" applyNumberFormat="1" applyFont="1" applyFill="1" applyBorder="1" applyAlignment="1" applyProtection="1">
      <alignment vertical="center" wrapText="1"/>
      <protection/>
    </xf>
    <xf numFmtId="0" fontId="6" fillId="0" borderId="13" xfId="73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0" xfId="73" applyNumberFormat="1" applyFont="1" applyFill="1" applyBorder="1" applyAlignment="1" applyProtection="1">
      <alignment vertical="center" wrapText="1"/>
      <protection/>
    </xf>
    <xf numFmtId="49" fontId="6" fillId="43" borderId="13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2" applyNumberFormat="1" applyFont="1" applyFill="1" applyAlignment="1" applyProtection="1">
      <alignment horizontal="left" vertical="center" wrapText="1"/>
      <protection/>
    </xf>
    <xf numFmtId="0" fontId="6" fillId="0" borderId="0" xfId="72" applyFont="1" applyFill="1" applyAlignment="1" applyProtection="1">
      <alignment horizontal="left" vertical="center" wrapText="1"/>
      <protection/>
    </xf>
    <xf numFmtId="14" fontId="6" fillId="7" borderId="0" xfId="72" applyNumberFormat="1" applyFont="1" applyFill="1" applyBorder="1" applyAlignment="1" applyProtection="1">
      <alignment horizontal="left" vertical="center" wrapText="1"/>
      <protection/>
    </xf>
    <xf numFmtId="14" fontId="6" fillId="0" borderId="0" xfId="72" applyNumberFormat="1" applyFont="1" applyFill="1" applyAlignment="1" applyProtection="1">
      <alignment horizontal="left" vertical="center" wrapText="1"/>
      <protection/>
    </xf>
    <xf numFmtId="0" fontId="6" fillId="0" borderId="0" xfId="72" applyFont="1" applyFill="1" applyBorder="1" applyAlignment="1" applyProtection="1">
      <alignment horizontal="left" vertical="center" wrapText="1"/>
      <protection/>
    </xf>
    <xf numFmtId="0" fontId="6" fillId="0" borderId="0" xfId="74" applyNumberFormat="1" applyFont="1" applyFill="1" applyAlignment="1" applyProtection="1">
      <alignment vertical="center" wrapText="1"/>
      <protection/>
    </xf>
    <xf numFmtId="0" fontId="6" fillId="0" borderId="13" xfId="49" applyNumberFormat="1" applyFont="1" applyFill="1" applyBorder="1" applyAlignment="1" applyProtection="1">
      <alignment horizontal="center" vertical="center" wrapText="1"/>
      <protection/>
    </xf>
    <xf numFmtId="4" fontId="70" fillId="0" borderId="13" xfId="49" applyNumberFormat="1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vertical="center" wrapText="1"/>
      <protection/>
    </xf>
    <xf numFmtId="49" fontId="6" fillId="0" borderId="13" xfId="73" applyNumberFormat="1" applyFont="1" applyFill="1" applyBorder="1" applyAlignment="1" applyProtection="1">
      <alignment vertical="center" wrapText="1"/>
      <protection/>
    </xf>
    <xf numFmtId="4" fontId="71" fillId="43" borderId="23" xfId="0" applyNumberFormat="1" applyFont="1" applyFill="1" applyBorder="1" applyAlignment="1" applyProtection="1">
      <alignment horizontal="right"/>
      <protection/>
    </xf>
    <xf numFmtId="49" fontId="39" fillId="43" borderId="23" xfId="60" applyFont="1" applyFill="1" applyBorder="1" applyAlignment="1" applyProtection="1">
      <alignment horizontal="left" vertical="center" indent="1"/>
      <protection/>
    </xf>
    <xf numFmtId="49" fontId="70" fillId="0" borderId="0" xfId="0" applyFont="1"/>
    <xf numFmtId="49" fontId="0" fillId="0" borderId="0" xfId="0" applyNumberFormat="1" applyAlignment="1">
      <alignment vertical="center"/>
    </xf>
    <xf numFmtId="49" fontId="0" fillId="0" borderId="0" xfId="0" applyNumberFormat="1"/>
    <xf numFmtId="0" fontId="8" fillId="40" borderId="0" xfId="74" applyFont="1" applyFill="1" applyAlignment="1" applyProtection="1">
      <alignment vertical="center" wrapText="1"/>
      <protection/>
    </xf>
    <xf numFmtId="0" fontId="6" fillId="0" borderId="0" xfId="71" applyFont="1" applyFill="1" applyBorder="1" applyAlignment="1" applyProtection="1">
      <alignment vertical="center" wrapText="1"/>
      <protection/>
    </xf>
    <xf numFmtId="49" fontId="6" fillId="0" borderId="13" xfId="0" applyNumberFormat="1" applyFont="1" applyFill="1" applyBorder="1" applyAlignment="1" applyProtection="1">
      <alignment vertical="center" wrapText="1"/>
      <protection/>
    </xf>
    <xf numFmtId="0" fontId="70" fillId="0" borderId="0" xfId="0" applyNumberFormat="1" applyFont="1" applyAlignment="1">
      <alignment vertical="center"/>
    </xf>
    <xf numFmtId="0" fontId="72" fillId="0" borderId="0" xfId="0" applyNumberFormat="1" applyFont="1" applyAlignment="1">
      <alignment vertical="center"/>
    </xf>
    <xf numFmtId="0" fontId="70" fillId="0" borderId="0" xfId="73" applyNumberFormat="1" applyFont="1" applyFill="1" applyBorder="1" applyAlignment="1" applyProtection="1">
      <alignment vertical="center" wrapText="1"/>
      <protection/>
    </xf>
    <xf numFmtId="0" fontId="70" fillId="0" borderId="0" xfId="66" applyFont="1" applyFill="1" applyBorder="1" applyAlignment="1" applyProtection="1">
      <alignment horizontal="left" vertical="center" wrapText="1"/>
      <protection/>
    </xf>
    <xf numFmtId="0" fontId="70" fillId="0" borderId="0" xfId="74" applyFont="1" applyFill="1" applyAlignment="1" applyProtection="1">
      <alignment vertical="center"/>
      <protection/>
    </xf>
    <xf numFmtId="49" fontId="70" fillId="0" borderId="0" xfId="0" applyFont="1" applyAlignment="1">
      <alignment vertical="top"/>
    </xf>
    <xf numFmtId="0" fontId="70" fillId="0" borderId="0" xfId="0" applyNumberFormat="1" applyFont="1" applyFill="1" applyBorder="1" applyAlignment="1">
      <alignment vertical="center"/>
    </xf>
    <xf numFmtId="49" fontId="70" fillId="0" borderId="0" xfId="74" applyNumberFormat="1" applyFont="1" applyFill="1" applyAlignment="1" applyProtection="1">
      <alignment vertical="center" wrapText="1"/>
      <protection/>
    </xf>
    <xf numFmtId="49" fontId="70" fillId="0" borderId="0" xfId="74" applyNumberFormat="1" applyFont="1" applyFill="1" applyAlignment="1" applyProtection="1">
      <alignment vertical="center"/>
      <protection/>
    </xf>
    <xf numFmtId="0" fontId="70" fillId="0" borderId="0" xfId="0" applyNumberFormat="1" applyFont="1" applyFill="1" applyAlignment="1" applyProtection="1">
      <alignment vertical="center"/>
      <protection/>
    </xf>
    <xf numFmtId="49" fontId="70" fillId="40" borderId="0" xfId="0" applyFont="1" applyFill="1" applyProtection="1">
      <protection/>
    </xf>
    <xf numFmtId="165" fontId="6" fillId="39" borderId="13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protection/>
    </xf>
    <xf numFmtId="0" fontId="6" fillId="0" borderId="13" xfId="71" applyNumberFormat="1" applyFont="1" applyFill="1" applyBorder="1" applyAlignment="1" applyProtection="1">
      <alignment vertical="center" wrapText="1"/>
      <protection/>
    </xf>
    <xf numFmtId="49" fontId="6" fillId="43" borderId="21" xfId="74" applyNumberFormat="1" applyFont="1" applyFill="1" applyBorder="1" applyAlignment="1" applyProtection="1">
      <alignment vertical="center" wrapText="1"/>
      <protection/>
    </xf>
    <xf numFmtId="49" fontId="6" fillId="0" borderId="13" xfId="0" applyNumberFormat="1" applyFont="1" applyFill="1" applyBorder="1" applyProtection="1">
      <protection/>
    </xf>
    <xf numFmtId="49" fontId="6" fillId="39" borderId="13" xfId="74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52" applyNumberFormat="1" applyFont="1" applyFill="1" applyBorder="1" applyAlignment="1" applyProtection="1">
      <alignment horizontal="center" vertical="center" wrapText="1"/>
      <protection/>
    </xf>
    <xf numFmtId="49" fontId="6" fillId="43" borderId="21" xfId="52" applyNumberFormat="1" applyFont="1" applyFill="1" applyBorder="1" applyAlignment="1" applyProtection="1">
      <alignment horizontal="center" vertical="center" wrapText="1"/>
      <protection/>
    </xf>
    <xf numFmtId="49" fontId="6" fillId="2" borderId="13" xfId="74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31" xfId="55" applyFont="1" applyBorder="1" applyAlignment="1" applyProtection="1">
      <alignment horizontal="justify" vertical="top" wrapText="1"/>
      <protection/>
    </xf>
    <xf numFmtId="49" fontId="0" fillId="0" borderId="13" xfId="0" applyFill="1" applyBorder="1" applyAlignment="1">
      <alignment vertical="top" wrapText="1"/>
    </xf>
    <xf numFmtId="0" fontId="0" fillId="0" borderId="13" xfId="55" applyFont="1" applyFill="1" applyBorder="1" applyAlignment="1" applyProtection="1">
      <alignment horizontal="justify" vertical="top" wrapText="1"/>
      <protection/>
    </xf>
    <xf numFmtId="4" fontId="6" fillId="0" borderId="0" xfId="74" applyNumberFormat="1" applyFont="1" applyFill="1" applyBorder="1" applyAlignment="1" applyProtection="1">
      <alignment vertical="center" wrapText="1"/>
      <protection/>
    </xf>
    <xf numFmtId="0" fontId="70" fillId="0" borderId="0" xfId="66" applyFont="1" applyFill="1" applyBorder="1" applyAlignment="1" applyProtection="1">
      <alignment horizontal="righ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0" fontId="70" fillId="0" borderId="0" xfId="74" applyFont="1" applyFill="1" applyBorder="1" applyAlignment="1" applyProtection="1">
      <alignment vertical="center" wrapText="1"/>
      <protection/>
    </xf>
    <xf numFmtId="49" fontId="70" fillId="0" borderId="0" xfId="74" applyNumberFormat="1" applyFont="1" applyFill="1" applyBorder="1" applyAlignment="1" applyProtection="1">
      <alignment vertical="center" wrapText="1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0" fontId="34" fillId="0" borderId="0" xfId="74" applyFont="1" applyFill="1" applyBorder="1" applyAlignment="1" applyProtection="1">
      <alignment vertical="center" wrapText="1"/>
      <protection/>
    </xf>
    <xf numFmtId="49" fontId="70" fillId="0" borderId="0" xfId="0" applyFont="1" applyFill="1" applyBorder="1" applyProtection="1">
      <protection/>
    </xf>
    <xf numFmtId="49" fontId="70" fillId="0" borderId="0" xfId="0" applyFont="1" applyBorder="1"/>
    <xf numFmtId="49" fontId="70" fillId="0" borderId="0" xfId="0" applyNumberFormat="1" applyFont="1" applyBorder="1" applyAlignment="1">
      <alignment vertical="center"/>
    </xf>
    <xf numFmtId="49" fontId="70" fillId="0" borderId="0" xfId="0" applyNumberFormat="1" applyFont="1" applyFill="1" applyAlignment="1" applyProtection="1">
      <alignment vertical="center"/>
      <protection/>
    </xf>
    <xf numFmtId="0" fontId="70" fillId="0" borderId="0" xfId="74" applyFont="1" applyFill="1" applyAlignment="1" applyProtection="1">
      <alignment horizontal="center" vertical="center" wrapText="1"/>
      <protection/>
    </xf>
    <xf numFmtId="49" fontId="70" fillId="0" borderId="0" xfId="0" applyFont="1" applyFill="1" applyProtection="1">
      <protection/>
    </xf>
    <xf numFmtId="49" fontId="70" fillId="0" borderId="0" xfId="0" applyFont="1" applyFill="1" applyAlignment="1" applyProtection="1">
      <alignment vertical="top"/>
      <protection/>
    </xf>
    <xf numFmtId="4" fontId="6" fillId="39" borderId="13" xfId="74" applyNumberFormat="1" applyFont="1" applyFill="1" applyBorder="1" applyAlignment="1" applyProtection="1">
      <alignment horizontal="right" vertical="center" wrapText="1"/>
      <protection locked="0"/>
    </xf>
    <xf numFmtId="0" fontId="67" fillId="0" borderId="0" xfId="56">
      <alignment/>
      <protection/>
    </xf>
    <xf numFmtId="0" fontId="0" fillId="0" borderId="0" xfId="0" applyNumberFormat="1" applyAlignment="1">
      <alignment/>
    </xf>
    <xf numFmtId="0" fontId="34" fillId="0" borderId="0" xfId="74" applyFont="1" applyFill="1" applyBorder="1" applyAlignment="1" applyProtection="1">
      <alignment horizontal="center" vertical="center" wrapText="1"/>
      <protection/>
    </xf>
    <xf numFmtId="49" fontId="0" fillId="0" borderId="0" xfId="0" applyBorder="1" applyAlignment="1">
      <alignment vertical="top"/>
    </xf>
    <xf numFmtId="0" fontId="34" fillId="0" borderId="0" xfId="74" applyFont="1" applyFill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right" vertical="center" wrapText="1"/>
      <protection/>
    </xf>
    <xf numFmtId="4" fontId="6" fillId="0" borderId="0" xfId="53" applyFont="1" applyFill="1" applyBorder="1" applyAlignment="1" applyProtection="1">
      <alignment horizontal="right" vertical="center" wrapText="1"/>
      <protection/>
    </xf>
    <xf numFmtId="0" fontId="6" fillId="0" borderId="0" xfId="71" applyFont="1" applyFill="1" applyBorder="1" applyAlignment="1" applyProtection="1">
      <alignment horizontal="left" vertical="center" wrapText="1" indent="1"/>
      <protection/>
    </xf>
    <xf numFmtId="49" fontId="6" fillId="0" borderId="0" xfId="60" applyFill="1" applyProtection="1">
      <alignment vertical="top"/>
      <protection/>
    </xf>
    <xf numFmtId="4" fontId="0" fillId="0" borderId="0" xfId="53" applyFont="1" applyFill="1" applyBorder="1" applyAlignment="1" applyProtection="1">
      <alignment horizontal="center" vertical="center" wrapText="1"/>
      <protection/>
    </xf>
    <xf numFmtId="4" fontId="6" fillId="0" borderId="0" xfId="53" applyFont="1" applyFill="1" applyBorder="1" applyAlignment="1" applyProtection="1">
      <alignment horizontal="center" vertical="center" wrapText="1"/>
      <protection/>
    </xf>
    <xf numFmtId="0" fontId="68" fillId="0" borderId="0" xfId="74" applyNumberFormat="1" applyFont="1" applyFill="1" applyAlignment="1" applyProtection="1">
      <alignment vertical="center"/>
      <protection/>
    </xf>
    <xf numFmtId="167" fontId="6" fillId="0" borderId="13" xfId="74" applyNumberFormat="1" applyFont="1" applyFill="1" applyBorder="1" applyAlignment="1" applyProtection="1">
      <alignment horizontal="center" vertical="center" wrapText="1"/>
      <protection/>
    </xf>
    <xf numFmtId="167" fontId="6" fillId="0" borderId="13" xfId="52" applyNumberFormat="1" applyFont="1" applyFill="1" applyBorder="1" applyAlignment="1" applyProtection="1">
      <alignment horizontal="center" vertical="center" wrapText="1"/>
      <protection/>
    </xf>
    <xf numFmtId="0" fontId="68" fillId="43" borderId="32" xfId="74" applyFont="1" applyFill="1" applyBorder="1" applyAlignment="1" applyProtection="1">
      <alignment horizontal="center" vertical="center" wrapText="1"/>
      <protection/>
    </xf>
    <xf numFmtId="0" fontId="68" fillId="43" borderId="33" xfId="74" applyFont="1" applyFill="1" applyBorder="1" applyAlignment="1" applyProtection="1">
      <alignment horizontal="center" vertical="center" wrapText="1"/>
      <protection/>
    </xf>
    <xf numFmtId="49" fontId="68" fillId="43" borderId="33" xfId="74" applyNumberFormat="1" applyFont="1" applyFill="1" applyBorder="1" applyAlignment="1" applyProtection="1">
      <alignment horizontal="left" vertical="center" wrapText="1"/>
      <protection/>
    </xf>
    <xf numFmtId="49" fontId="0" fillId="43" borderId="23" xfId="61" applyNumberFormat="1" applyFill="1" applyBorder="1" applyAlignment="1" applyProtection="1">
      <alignment horizontal="left" vertical="center"/>
      <protection/>
    </xf>
    <xf numFmtId="49" fontId="68" fillId="43" borderId="34" xfId="74" applyNumberFormat="1" applyFont="1" applyFill="1" applyBorder="1" applyAlignment="1" applyProtection="1">
      <alignment horizontal="left" vertical="center" wrapText="1"/>
      <protection/>
    </xf>
    <xf numFmtId="49" fontId="6" fillId="38" borderId="13" xfId="74" applyNumberFormat="1" applyFont="1" applyFill="1" applyBorder="1" applyAlignment="1" applyProtection="1">
      <alignment horizontal="center" vertical="center" wrapText="1"/>
      <protection/>
    </xf>
    <xf numFmtId="0" fontId="73" fillId="0" borderId="0" xfId="74" applyFont="1" applyFill="1" applyAlignment="1" applyProtection="1">
      <alignment vertical="center" wrapText="1"/>
      <protection/>
    </xf>
    <xf numFmtId="0" fontId="30" fillId="0" borderId="0" xfId="74" applyFont="1" applyFill="1" applyBorder="1" applyAlignment="1" applyProtection="1">
      <alignment horizontal="center" vertical="center" wrapText="1"/>
      <protection/>
    </xf>
    <xf numFmtId="49" fontId="8" fillId="43" borderId="21" xfId="60" applyFont="1" applyFill="1" applyBorder="1" applyAlignment="1" applyProtection="1">
      <alignment horizontal="right" vertical="center" wrapText="1"/>
      <protection/>
    </xf>
    <xf numFmtId="49" fontId="8" fillId="43" borderId="23" xfId="60" applyFont="1" applyFill="1" applyBorder="1" applyAlignment="1" applyProtection="1">
      <alignment horizontal="right" vertical="center" wrapText="1"/>
      <protection/>
    </xf>
    <xf numFmtId="49" fontId="6" fillId="43" borderId="23" xfId="60" applyFont="1" applyFill="1" applyBorder="1" applyAlignment="1" applyProtection="1">
      <alignment horizontal="right" vertical="center" wrapText="1"/>
      <protection/>
    </xf>
    <xf numFmtId="49" fontId="6" fillId="43" borderId="22" xfId="60" applyFont="1" applyFill="1" applyBorder="1" applyAlignment="1" applyProtection="1">
      <alignment horizontal="right" vertical="center" wrapText="1"/>
      <protection/>
    </xf>
    <xf numFmtId="0" fontId="6" fillId="0" borderId="35" xfId="74" applyFont="1" applyFill="1" applyBorder="1" applyAlignment="1" applyProtection="1">
      <alignment vertical="center" wrapText="1"/>
      <protection/>
    </xf>
    <xf numFmtId="0" fontId="47" fillId="0" borderId="0" xfId="74" applyFont="1" applyFill="1" applyAlignment="1" applyProtection="1">
      <alignment vertical="center" wrapText="1"/>
      <protection/>
    </xf>
    <xf numFmtId="0" fontId="9" fillId="0" borderId="0" xfId="74" applyFont="1" applyFill="1" applyAlignment="1" applyProtection="1">
      <alignment vertical="center" wrapText="1"/>
      <protection/>
    </xf>
    <xf numFmtId="0" fontId="48" fillId="0" borderId="0" xfId="74" applyFont="1" applyFill="1" applyAlignment="1" applyProtection="1">
      <alignment horizontal="center" vertical="center" wrapText="1"/>
      <protection/>
    </xf>
    <xf numFmtId="0" fontId="74" fillId="0" borderId="0" xfId="57" applyFont="1" applyFill="1" applyProtection="1">
      <alignment/>
      <protection/>
    </xf>
    <xf numFmtId="49" fontId="35" fillId="7" borderId="0" xfId="63">
      <alignment vertical="top"/>
      <protection/>
    </xf>
    <xf numFmtId="49" fontId="49" fillId="40" borderId="0" xfId="0" applyFont="1" applyFill="1" applyProtection="1">
      <protection/>
    </xf>
    <xf numFmtId="49" fontId="0" fillId="0" borderId="0" xfId="0" applyFill="1" applyProtection="1">
      <protection/>
    </xf>
    <xf numFmtId="49" fontId="49" fillId="0" borderId="0" xfId="0" applyFont="1" applyFill="1" applyProtection="1">
      <protection/>
    </xf>
    <xf numFmtId="0" fontId="68" fillId="0" borderId="0" xfId="74" applyFont="1" applyFill="1" applyAlignment="1" applyProtection="1">
      <alignment vertical="center"/>
      <protection/>
    </xf>
    <xf numFmtId="49" fontId="68" fillId="0" borderId="0" xfId="0" applyFont="1" applyFill="1" applyProtection="1">
      <protection/>
    </xf>
    <xf numFmtId="49" fontId="0" fillId="0" borderId="0" xfId="0" applyFont="1" applyFill="1" applyProtection="1">
      <protection/>
    </xf>
    <xf numFmtId="49" fontId="0" fillId="43" borderId="22" xfId="0" applyFont="1" applyFill="1" applyBorder="1" applyAlignment="1" applyProtection="1">
      <alignment horizontal="right" vertical="center" wrapText="1"/>
      <protection/>
    </xf>
    <xf numFmtId="49" fontId="0" fillId="43" borderId="23" xfId="0" applyFont="1" applyFill="1" applyBorder="1" applyAlignment="1" applyProtection="1">
      <alignment horizontal="right" vertical="center" wrapText="1"/>
      <protection/>
    </xf>
    <xf numFmtId="49" fontId="68" fillId="0" borderId="0" xfId="0" applyFont="1" applyFill="1" applyAlignment="1" applyProtection="1">
      <alignment vertical="top"/>
      <protection/>
    </xf>
    <xf numFmtId="49" fontId="68" fillId="40" borderId="0" xfId="0" applyFont="1" applyFill="1" applyAlignment="1" applyProtection="1">
      <alignment vertical="top"/>
      <protection/>
    </xf>
    <xf numFmtId="49" fontId="6" fillId="0" borderId="0" xfId="0" applyNumberFormat="1" applyFont="1" applyFill="1" applyProtection="1">
      <protection/>
    </xf>
    <xf numFmtId="49" fontId="0" fillId="2" borderId="36" xfId="0" applyFill="1" applyBorder="1" applyAlignment="1" applyProtection="1">
      <alignment horizontal="left" vertical="center" wrapText="1"/>
      <protection locked="0"/>
    </xf>
    <xf numFmtId="49" fontId="0" fillId="0" borderId="13" xfId="0" applyFill="1" applyBorder="1" applyAlignment="1" applyProtection="1">
      <alignment horizontal="center" vertical="center" wrapText="1"/>
      <protection/>
    </xf>
    <xf numFmtId="49" fontId="0" fillId="0" borderId="36" xfId="0" applyFill="1" applyBorder="1" applyAlignment="1" applyProtection="1">
      <alignment horizontal="right" vertical="center" wrapText="1"/>
      <protection/>
    </xf>
    <xf numFmtId="0" fontId="0" fillId="0" borderId="36" xfId="0" applyNumberFormat="1" applyFill="1" applyBorder="1" applyAlignment="1" applyProtection="1">
      <alignment horizontal="center" vertical="center" wrapText="1"/>
      <protection/>
    </xf>
    <xf numFmtId="49" fontId="0" fillId="0" borderId="36" xfId="0" applyNumberFormat="1" applyFill="1" applyBorder="1" applyAlignment="1" applyProtection="1">
      <alignment horizontal="center" vertical="center" wrapText="1"/>
      <protection/>
    </xf>
    <xf numFmtId="49" fontId="0" fillId="0" borderId="0" xfId="0" applyFill="1" applyBorder="1" applyAlignment="1" applyProtection="1">
      <alignment horizontal="left" vertical="center" wrapText="1"/>
      <protection/>
    </xf>
    <xf numFmtId="0" fontId="0" fillId="0" borderId="0" xfId="0" applyNumberFormat="1" applyFill="1" applyBorder="1" applyAlignment="1" applyProtection="1">
      <alignment horizontal="center" vertical="center" wrapText="1"/>
      <protection/>
    </xf>
    <xf numFmtId="0" fontId="19" fillId="0" borderId="37" xfId="74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 applyProtection="1">
      <alignment horizontal="right" vertical="center" wrapText="1"/>
      <protection/>
    </xf>
    <xf numFmtId="0" fontId="0" fillId="0" borderId="37" xfId="0" applyNumberFormat="1" applyFill="1" applyBorder="1" applyAlignment="1" applyProtection="1">
      <alignment horizontal="center" vertical="center" wrapText="1"/>
      <protection/>
    </xf>
    <xf numFmtId="49" fontId="0" fillId="0" borderId="0" xfId="0" applyFill="1" applyBorder="1" applyProtection="1">
      <protection/>
    </xf>
    <xf numFmtId="0" fontId="8" fillId="0" borderId="14" xfId="55" applyFont="1" applyBorder="1" applyAlignment="1" applyProtection="1">
      <alignment horizontal="justify" vertical="center" wrapText="1"/>
      <protection/>
    </xf>
    <xf numFmtId="0" fontId="50" fillId="0" borderId="0" xfId="72" applyFont="1" applyFill="1" applyAlignment="1" applyProtection="1">
      <alignment vertical="top" wrapText="1"/>
      <protection/>
    </xf>
    <xf numFmtId="0" fontId="6" fillId="0" borderId="14" xfId="55" applyFont="1" applyBorder="1" applyAlignment="1" applyProtection="1">
      <alignment horizontal="justify" vertical="center" wrapText="1"/>
      <protection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0" fontId="0" fillId="7" borderId="13" xfId="56" applyNumberFormat="1" applyFont="1" applyFill="1" applyBorder="1" applyAlignment="1" applyProtection="1">
      <alignment horizontal="center" vertical="center" wrapText="1"/>
      <protection/>
    </xf>
    <xf numFmtId="49" fontId="6" fillId="0" borderId="0" xfId="54" applyNumberFormat="1" applyFont="1">
      <alignment vertical="top"/>
      <protection/>
    </xf>
    <xf numFmtId="49" fontId="12" fillId="39" borderId="13" xfId="49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66" applyFont="1" applyFill="1" applyBorder="1" applyAlignment="1" applyProtection="1">
      <alignment vertical="center" wrapText="1"/>
      <protection/>
    </xf>
    <xf numFmtId="49" fontId="6" fillId="0" borderId="0" xfId="54" applyFont="1" applyProtection="1">
      <alignment vertical="top"/>
      <protection/>
    </xf>
    <xf numFmtId="49" fontId="0" fillId="39" borderId="13" xfId="49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13" xfId="74" applyNumberFormat="1" applyFont="1" applyFill="1" applyBorder="1" applyAlignment="1" applyProtection="1">
      <alignment horizontal="left" vertical="center" wrapText="1"/>
      <protection/>
    </xf>
    <xf numFmtId="0" fontId="0" fillId="0" borderId="13" xfId="74" applyFont="1" applyFill="1" applyBorder="1" applyAlignment="1" applyProtection="1">
      <alignment horizontal="center" vertical="center" wrapText="1"/>
      <protection/>
    </xf>
    <xf numFmtId="0" fontId="0" fillId="39" borderId="13" xfId="49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3" xfId="49" applyNumberFormat="1" applyFont="1" applyFill="1" applyBorder="1" applyAlignment="1" applyProtection="1">
      <alignment horizontal="left" vertical="center" wrapText="1" indent="2"/>
      <protection/>
    </xf>
    <xf numFmtId="0" fontId="0" fillId="0" borderId="0" xfId="49" applyNumberFormat="1" applyFont="1" applyFill="1" applyBorder="1" applyAlignment="1" applyProtection="1">
      <alignment horizontal="left" vertical="center" wrapText="1" indent="2"/>
      <protection/>
    </xf>
    <xf numFmtId="0" fontId="0" fillId="0" borderId="0" xfId="74" applyFont="1" applyFill="1" applyBorder="1" applyAlignment="1" applyProtection="1">
      <alignment horizontal="center" vertical="center" wrapText="1"/>
      <protection/>
    </xf>
    <xf numFmtId="49" fontId="6" fillId="41" borderId="13" xfId="73" applyNumberFormat="1" applyFont="1" applyFill="1" applyBorder="1" applyAlignment="1" applyProtection="1">
      <alignment horizontal="left" vertical="center" wrapText="1"/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6" applyFont="1" applyFill="1" applyBorder="1" applyAlignment="1" applyProtection="1">
      <alignment horizontal="center" vertical="center" wrapText="1"/>
      <protection/>
    </xf>
    <xf numFmtId="49" fontId="6" fillId="2" borderId="13" xfId="73" applyNumberFormat="1" applyFont="1" applyFill="1" applyBorder="1" applyAlignment="1" applyProtection="1">
      <alignment horizontal="left" vertical="center" wrapText="1"/>
      <protection locked="0"/>
    </xf>
    <xf numFmtId="0" fontId="75" fillId="0" borderId="0" xfId="72" applyFont="1" applyAlignment="1" applyProtection="1">
      <alignment vertical="center" wrapText="1"/>
      <protection/>
    </xf>
    <xf numFmtId="0" fontId="34" fillId="0" borderId="0" xfId="0" applyNumberFormat="1" applyFont="1" applyBorder="1" applyAlignment="1">
      <alignment horizontal="center" vertical="center" wrapText="1"/>
    </xf>
    <xf numFmtId="49" fontId="0" fillId="0" borderId="30" xfId="0" applyFill="1" applyBorder="1"/>
    <xf numFmtId="49" fontId="39" fillId="43" borderId="21" xfId="0" applyFont="1" applyFill="1" applyBorder="1" applyAlignment="1" applyProtection="1">
      <alignment horizontal="left" vertical="center"/>
      <protection/>
    </xf>
    <xf numFmtId="49" fontId="39" fillId="43" borderId="21" xfId="0" applyFont="1" applyFill="1" applyBorder="1" applyAlignment="1" applyProtection="1">
      <alignment horizontal="left" vertical="center" indent="4"/>
      <protection/>
    </xf>
    <xf numFmtId="49" fontId="39" fillId="43" borderId="21" xfId="0" applyFont="1" applyFill="1" applyBorder="1" applyAlignment="1" applyProtection="1">
      <alignment horizontal="left" vertical="center" indent="1"/>
      <protection/>
    </xf>
    <xf numFmtId="4" fontId="71" fillId="43" borderId="22" xfId="0" applyNumberFormat="1" applyFont="1" applyFill="1" applyBorder="1" applyAlignment="1" applyProtection="1">
      <alignment horizontal="right"/>
      <protection/>
    </xf>
    <xf numFmtId="0" fontId="70" fillId="0" borderId="0" xfId="0" applyNumberFormat="1" applyFont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49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49" fontId="66" fillId="39" borderId="13" xfId="49" applyNumberFormat="1" applyFill="1" applyBorder="1" applyAlignment="1" applyProtection="1">
      <alignment horizontal="left" vertical="center" wrapText="1"/>
      <protection locked="0"/>
    </xf>
    <xf numFmtId="49" fontId="6" fillId="0" borderId="13" xfId="60" applyBorder="1">
      <alignment vertical="top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49" fontId="42" fillId="43" borderId="22" xfId="60" applyFont="1" applyFill="1" applyBorder="1" applyAlignment="1" applyProtection="1">
      <alignment horizontal="center" vertical="top"/>
      <protection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0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>
      <alignment horizontal="center" vertical="center"/>
    </xf>
    <xf numFmtId="49" fontId="76" fillId="7" borderId="0" xfId="52" applyNumberFormat="1" applyFont="1" applyFill="1" applyBorder="1" applyAlignment="1" applyProtection="1">
      <alignment horizontal="center" vertical="center" wrapText="1"/>
      <protection/>
    </xf>
    <xf numFmtId="0" fontId="76" fillId="0" borderId="0" xfId="0" applyNumberFormat="1" applyFont="1" applyFill="1" applyBorder="1" applyAlignment="1">
      <alignment horizontal="center" vertical="center"/>
    </xf>
    <xf numFmtId="0" fontId="76" fillId="0" borderId="0" xfId="66" applyNumberFormat="1" applyFont="1" applyFill="1" applyBorder="1" applyAlignment="1" applyProtection="1">
      <alignment horizontal="center" vertical="center" wrapText="1"/>
      <protection/>
    </xf>
    <xf numFmtId="0" fontId="76" fillId="0" borderId="0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2"/>
      <protection/>
    </xf>
    <xf numFmtId="49" fontId="6" fillId="0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Border="1" applyAlignment="1" applyProtection="1">
      <alignment vertical="center"/>
      <protection/>
    </xf>
    <xf numFmtId="0" fontId="6" fillId="0" borderId="0" xfId="0" applyNumberFormat="1" applyFont="1" applyFill="1" applyBorder="1" applyAlignment="1" applyProtection="1">
      <alignment vertical="center"/>
      <protection/>
    </xf>
    <xf numFmtId="0" fontId="70" fillId="0" borderId="0" xfId="0" applyNumberFormat="1" applyFont="1" applyFill="1" applyBorder="1" applyAlignment="1" applyProtection="1">
      <alignment vertical="center"/>
      <protection/>
    </xf>
    <xf numFmtId="0" fontId="0" fillId="38" borderId="13" xfId="72" applyNumberFormat="1" applyFont="1" applyFill="1" applyBorder="1" applyAlignment="1" applyProtection="1">
      <alignment horizontal="left" vertical="center" wrapText="1" indent="1"/>
      <protection/>
    </xf>
    <xf numFmtId="49" fontId="6" fillId="38" borderId="13" xfId="72" applyNumberFormat="1" applyFont="1" applyFill="1" applyBorder="1" applyAlignment="1" applyProtection="1">
      <alignment horizontal="left" vertical="center" wrapText="1" indent="1"/>
      <protection/>
    </xf>
    <xf numFmtId="49" fontId="6" fillId="0" borderId="13" xfId="72" applyNumberFormat="1" applyFont="1" applyFill="1" applyBorder="1" applyAlignment="1" applyProtection="1">
      <alignment horizontal="left" vertical="center" wrapText="1" indent="1"/>
      <protection/>
    </xf>
    <xf numFmtId="0" fontId="77" fillId="0" borderId="0" xfId="0" applyNumberFormat="1" applyFont="1" applyFill="1" applyBorder="1" applyAlignment="1">
      <alignment vertical="center"/>
    </xf>
    <xf numFmtId="0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18" fillId="0" borderId="0" xfId="75" applyFont="1" applyBorder="1" applyAlignment="1">
      <alignment vertical="center" wrapText="1"/>
      <protection/>
    </xf>
    <xf numFmtId="0" fontId="0" fillId="0" borderId="13" xfId="0" applyNumberFormat="1" applyFill="1" applyBorder="1" applyAlignment="1" applyProtection="1">
      <alignment vertical="center"/>
      <protection/>
    </xf>
    <xf numFmtId="0" fontId="6" fillId="0" borderId="13" xfId="66" applyNumberFormat="1" applyFont="1" applyFill="1" applyBorder="1" applyAlignment="1" applyProtection="1">
      <alignment horizontal="center" vertical="center" wrapText="1"/>
      <protection/>
    </xf>
    <xf numFmtId="49" fontId="6" fillId="43" borderId="21" xfId="74" applyNumberFormat="1" applyFont="1" applyFill="1" applyBorder="1" applyAlignment="1" applyProtection="1">
      <alignment horizontal="center" vertical="center" wrapText="1"/>
      <protection/>
    </xf>
    <xf numFmtId="0" fontId="6" fillId="43" borderId="23" xfId="73" applyNumberFormat="1" applyFont="1" applyFill="1" applyBorder="1" applyAlignment="1" applyProtection="1">
      <alignment horizontal="left" vertical="center" wrapText="1"/>
      <protection/>
    </xf>
    <xf numFmtId="49" fontId="6" fillId="43" borderId="22" xfId="74" applyNumberFormat="1" applyFont="1" applyFill="1" applyBorder="1" applyAlignment="1" applyProtection="1">
      <alignment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3"/>
      <protection/>
    </xf>
    <xf numFmtId="0" fontId="70" fillId="0" borderId="0" xfId="0" applyNumberFormat="1" applyFont="1" applyFill="1" applyBorder="1" applyAlignment="1">
      <alignment horizontal="center" vertical="center"/>
    </xf>
    <xf numFmtId="0" fontId="6" fillId="43" borderId="22" xfId="73" applyNumberFormat="1" applyFont="1" applyFill="1" applyBorder="1" applyAlignment="1" applyProtection="1">
      <alignment horizontal="left" vertical="center" wrapText="1"/>
      <protection/>
    </xf>
    <xf numFmtId="0" fontId="70" fillId="0" borderId="0" xfId="0" applyNumberFormat="1" applyFont="1" applyFill="1" applyBorder="1" applyAlignment="1">
      <alignment horizontal="center" vertical="center"/>
    </xf>
    <xf numFmtId="49" fontId="6" fillId="0" borderId="33" xfId="74" applyNumberFormat="1" applyFont="1" applyFill="1" applyBorder="1" applyAlignment="1" applyProtection="1">
      <alignment horizontal="center" vertical="center" wrapText="1"/>
      <protection/>
    </xf>
    <xf numFmtId="0" fontId="6" fillId="0" borderId="33" xfId="66" applyFont="1" applyFill="1" applyBorder="1" applyAlignment="1" applyProtection="1">
      <alignment horizontal="left" vertical="center" wrapText="1" indent="2"/>
      <protection/>
    </xf>
    <xf numFmtId="0" fontId="6" fillId="0" borderId="33" xfId="73" applyNumberFormat="1" applyFont="1" applyFill="1" applyBorder="1" applyAlignment="1" applyProtection="1">
      <alignment horizontal="left" vertical="center" wrapText="1"/>
      <protection/>
    </xf>
    <xf numFmtId="49" fontId="6" fillId="0" borderId="33" xfId="74" applyNumberFormat="1" applyFont="1" applyFill="1" applyBorder="1" applyAlignment="1" applyProtection="1">
      <alignment vertical="center" wrapText="1"/>
      <protection/>
    </xf>
    <xf numFmtId="49" fontId="6" fillId="41" borderId="13" xfId="73" applyNumberFormat="1" applyFont="1" applyFill="1" applyBorder="1" applyAlignment="1" applyProtection="1">
      <alignment horizontal="left" vertical="center" wrapText="1" indent="1"/>
      <protection/>
    </xf>
    <xf numFmtId="0" fontId="0" fillId="0" borderId="13" xfId="0" applyNumberFormat="1" applyBorder="1" applyAlignment="1">
      <alignment horizontal="center" vertical="center"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horizontal="center" vertical="center" wrapText="1"/>
      <protection/>
    </xf>
    <xf numFmtId="14" fontId="46" fillId="0" borderId="13" xfId="73" applyNumberFormat="1" applyFont="1" applyFill="1" applyBorder="1" applyAlignment="1" applyProtection="1">
      <alignment horizontal="center" vertical="center" wrapText="1"/>
      <protection/>
    </xf>
    <xf numFmtId="49" fontId="35" fillId="7" borderId="0" xfId="63" applyAlignment="1">
      <alignment vertical="top" wrapText="1"/>
      <protection/>
    </xf>
    <xf numFmtId="49" fontId="30" fillId="0" borderId="23" xfId="52" applyNumberFormat="1" applyFont="1" applyFill="1" applyBorder="1" applyAlignment="1" applyProtection="1">
      <alignment horizontal="center" vertical="center" wrapText="1"/>
      <protection/>
    </xf>
    <xf numFmtId="0" fontId="78" fillId="0" borderId="0" xfId="74" applyFont="1" applyFill="1" applyAlignment="1" applyProtection="1">
      <alignment vertical="center"/>
      <protection/>
    </xf>
    <xf numFmtId="0" fontId="79" fillId="0" borderId="0" xfId="74" applyFont="1" applyFill="1" applyAlignment="1" applyProtection="1">
      <alignment vertical="center"/>
      <protection/>
    </xf>
    <xf numFmtId="14" fontId="6" fillId="0" borderId="13" xfId="73" applyNumberFormat="1" applyFont="1" applyFill="1" applyBorder="1" applyAlignment="1" applyProtection="1">
      <alignment horizontal="left" vertical="center" wrapText="1" indent="1"/>
      <protection/>
    </xf>
    <xf numFmtId="49" fontId="0" fillId="0" borderId="24" xfId="0" applyFill="1" applyBorder="1" applyProtection="1">
      <protection/>
    </xf>
    <xf numFmtId="0" fontId="70" fillId="0" borderId="0" xfId="74" applyNumberFormat="1" applyFont="1" applyFill="1" applyAlignment="1" applyProtection="1">
      <alignment vertical="center"/>
      <protection/>
    </xf>
    <xf numFmtId="0" fontId="70" fillId="0" borderId="0" xfId="74" applyFont="1" applyFill="1" applyAlignment="1" applyProtection="1">
      <alignment horizontal="left" vertical="center" wrapText="1" indent="1"/>
      <protection/>
    </xf>
    <xf numFmtId="0" fontId="68" fillId="0" borderId="0" xfId="74" applyFont="1" applyFill="1" applyAlignment="1" applyProtection="1">
      <alignment horizontal="left" vertical="center" wrapText="1" indent="1"/>
      <protection/>
    </xf>
    <xf numFmtId="0" fontId="80" fillId="0" borderId="0" xfId="74" applyFont="1" applyFill="1" applyAlignment="1" applyProtection="1">
      <alignment horizontal="left" vertical="center" wrapText="1" indent="1"/>
      <protection/>
    </xf>
    <xf numFmtId="0" fontId="81" fillId="0" borderId="0" xfId="74" applyFont="1" applyFill="1" applyAlignment="1" applyProtection="1">
      <alignment horizontal="left" vertical="center" indent="1"/>
      <protection/>
    </xf>
    <xf numFmtId="0" fontId="80" fillId="0" borderId="0" xfId="74" applyFont="1" applyFill="1" applyAlignment="1" applyProtection="1">
      <alignment vertical="center" wrapText="1"/>
      <protection/>
    </xf>
    <xf numFmtId="0" fontId="54" fillId="0" borderId="0" xfId="72" applyFont="1" applyFill="1" applyAlignment="1" applyProtection="1">
      <alignment horizontal="left" vertical="center" wrapText="1"/>
      <protection/>
    </xf>
    <xf numFmtId="0" fontId="55" fillId="0" borderId="0" xfId="72" applyFont="1" applyFill="1" applyAlignment="1" applyProtection="1">
      <alignment horizontal="left" vertical="center" wrapText="1"/>
      <protection/>
    </xf>
    <xf numFmtId="0" fontId="56" fillId="0" borderId="0" xfId="72" applyFont="1" applyAlignment="1" applyProtection="1">
      <alignment vertical="center" wrapText="1"/>
      <protection/>
    </xf>
    <xf numFmtId="0" fontId="54" fillId="7" borderId="0" xfId="72" applyFont="1" applyFill="1" applyBorder="1" applyAlignment="1" applyProtection="1">
      <alignment vertical="center" wrapText="1"/>
      <protection/>
    </xf>
    <xf numFmtId="0" fontId="57" fillId="7" borderId="0" xfId="72" applyFont="1" applyFill="1" applyBorder="1" applyAlignment="1" applyProtection="1">
      <alignment horizontal="right" vertical="center" wrapText="1" indent="1"/>
      <protection/>
    </xf>
    <xf numFmtId="0" fontId="57" fillId="7" borderId="0" xfId="72" applyFont="1" applyFill="1" applyBorder="1" applyAlignment="1" applyProtection="1">
      <alignment horizontal="left" vertical="center" wrapText="1" indent="2"/>
      <protection/>
    </xf>
    <xf numFmtId="0" fontId="54" fillId="0" borderId="0" xfId="72" applyFont="1" applyAlignment="1" applyProtection="1">
      <alignment vertical="center" wrapText="1"/>
      <protection/>
    </xf>
    <xf numFmtId="0" fontId="55" fillId="0" borderId="0" xfId="72" applyFont="1" applyAlignment="1" applyProtection="1">
      <alignment horizontal="center" vertical="center" wrapText="1"/>
      <protection/>
    </xf>
    <xf numFmtId="0" fontId="54" fillId="7" borderId="0" xfId="72" applyFont="1" applyFill="1" applyBorder="1" applyAlignment="1" applyProtection="1">
      <alignment horizontal="right" vertical="center" wrapText="1" indent="1"/>
      <protection/>
    </xf>
    <xf numFmtId="0" fontId="58" fillId="7" borderId="0" xfId="72" applyFont="1" applyFill="1" applyBorder="1" applyAlignment="1" applyProtection="1">
      <alignment horizontal="center" vertical="center" wrapText="1"/>
      <protection/>
    </xf>
    <xf numFmtId="0" fontId="59" fillId="7" borderId="0" xfId="72" applyFont="1" applyFill="1" applyBorder="1" applyAlignment="1" applyProtection="1">
      <alignment vertical="center" wrapText="1"/>
      <protection/>
    </xf>
    <xf numFmtId="14" fontId="54" fillId="7" borderId="0" xfId="72" applyNumberFormat="1" applyFont="1" applyFill="1" applyBorder="1" applyAlignment="1" applyProtection="1">
      <alignment horizontal="left" vertical="center" wrapText="1"/>
      <protection/>
    </xf>
    <xf numFmtId="0" fontId="55" fillId="7" borderId="0" xfId="72" applyNumberFormat="1" applyFont="1" applyFill="1" applyBorder="1" applyAlignment="1" applyProtection="1">
      <alignment horizontal="center" vertical="center" wrapText="1"/>
      <protection/>
    </xf>
    <xf numFmtId="0" fontId="54" fillId="7" borderId="0" xfId="72" applyNumberFormat="1" applyFont="1" applyFill="1" applyBorder="1" applyAlignment="1" applyProtection="1">
      <alignment horizontal="left" vertical="center" wrapText="1" indent="1"/>
      <protection/>
    </xf>
    <xf numFmtId="0" fontId="54" fillId="7" borderId="0" xfId="72" applyFont="1" applyFill="1" applyBorder="1" applyAlignment="1" applyProtection="1">
      <alignment horizontal="center" vertical="center" wrapText="1"/>
      <protection/>
    </xf>
    <xf numFmtId="0" fontId="60" fillId="7" borderId="0" xfId="72" applyFont="1" applyFill="1" applyBorder="1" applyAlignment="1" applyProtection="1">
      <alignment horizontal="center" vertical="center" wrapText="1"/>
      <protection/>
    </xf>
    <xf numFmtId="14" fontId="60" fillId="7" borderId="0" xfId="72" applyNumberFormat="1" applyFont="1" applyFill="1" applyBorder="1" applyAlignment="1" applyProtection="1">
      <alignment horizontal="center" vertical="center" wrapText="1"/>
      <protection/>
    </xf>
    <xf numFmtId="0" fontId="60" fillId="7" borderId="0" xfId="72" applyFont="1" applyFill="1" applyBorder="1" applyAlignment="1" applyProtection="1">
      <alignment vertical="center" wrapText="1"/>
      <protection/>
    </xf>
    <xf numFmtId="0" fontId="61" fillId="7" borderId="0" xfId="72" applyFont="1" applyFill="1" applyBorder="1" applyAlignment="1" applyProtection="1">
      <alignment vertical="center" wrapText="1"/>
      <protection/>
    </xf>
    <xf numFmtId="0" fontId="53" fillId="0" borderId="0" xfId="72" applyNumberFormat="1" applyFont="1" applyFill="1" applyAlignment="1" applyProtection="1">
      <alignment horizontal="left" vertical="center" wrapText="1"/>
      <protection/>
    </xf>
    <xf numFmtId="0" fontId="52" fillId="0" borderId="0" xfId="72" applyFont="1" applyFill="1" applyAlignment="1" applyProtection="1">
      <alignment horizontal="left" vertical="center" wrapText="1"/>
      <protection/>
    </xf>
    <xf numFmtId="0" fontId="52" fillId="0" borderId="0" xfId="72" applyFont="1" applyAlignment="1" applyProtection="1">
      <alignment vertical="center" wrapText="1"/>
      <protection/>
    </xf>
    <xf numFmtId="0" fontId="52" fillId="0" borderId="0" xfId="72" applyFont="1" applyAlignment="1" applyProtection="1">
      <alignment horizontal="center" vertical="center" wrapText="1"/>
      <protection/>
    </xf>
    <xf numFmtId="0" fontId="54" fillId="0" borderId="0" xfId="72" applyFont="1" applyBorder="1" applyAlignment="1" applyProtection="1">
      <alignment vertical="center" wrapText="1"/>
      <protection/>
    </xf>
    <xf numFmtId="0" fontId="54" fillId="0" borderId="0" xfId="72" applyFont="1" applyAlignment="1" applyProtection="1">
      <alignment horizontal="right" vertical="center"/>
      <protection/>
    </xf>
    <xf numFmtId="0" fontId="54" fillId="0" borderId="0" xfId="72" applyFont="1" applyAlignment="1" applyProtection="1">
      <alignment horizontal="center" vertical="center" wrapText="1"/>
      <protection/>
    </xf>
    <xf numFmtId="49" fontId="6" fillId="0" borderId="0" xfId="49" applyNumberFormat="1" applyFont="1" applyFill="1" applyBorder="1" applyAlignment="1" applyProtection="1">
      <alignment vertical="center" wrapText="1"/>
      <protection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2" fillId="43" borderId="23" xfId="60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horizontal="left" vertical="center" indent="1"/>
      <protection/>
    </xf>
    <xf numFmtId="0" fontId="70" fillId="0" borderId="0" xfId="74" applyNumberFormat="1" applyFont="1" applyFill="1" applyAlignment="1" applyProtection="1">
      <alignment horizontal="left" vertical="center" indent="1"/>
      <protection/>
    </xf>
    <xf numFmtId="14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0" fontId="30" fillId="0" borderId="0" xfId="74" applyFont="1" applyFill="1" applyBorder="1" applyAlignment="1" applyProtection="1">
      <alignment horizontal="center" vertical="top" wrapText="1"/>
      <protection/>
    </xf>
    <xf numFmtId="0" fontId="70" fillId="0" borderId="38" xfId="74" applyFont="1" applyFill="1" applyBorder="1" applyAlignment="1" applyProtection="1">
      <alignment vertical="center"/>
      <protection/>
    </xf>
    <xf numFmtId="0" fontId="6" fillId="0" borderId="13" xfId="52" applyNumberFormat="1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 applyProtection="1">
      <alignment horizontal="center" vertical="center"/>
      <protection/>
    </xf>
    <xf numFmtId="49" fontId="0" fillId="0" borderId="13" xfId="0" applyNumberFormat="1" applyFill="1" applyBorder="1" applyAlignment="1" applyProtection="1">
      <alignment horizontal="center" vertical="center"/>
      <protection/>
    </xf>
    <xf numFmtId="49" fontId="0" fillId="0" borderId="13" xfId="0" applyNumberFormat="1" applyFill="1" applyBorder="1" applyAlignment="1" applyProtection="1">
      <alignment horizontal="left" vertical="center"/>
      <protection/>
    </xf>
    <xf numFmtId="0" fontId="68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40" borderId="13" xfId="74" applyFont="1" applyFill="1" applyBorder="1" applyAlignment="1" applyProtection="1">
      <alignment horizontal="center" vertical="center" wrapText="1"/>
      <protection/>
    </xf>
    <xf numFmtId="0" fontId="0" fillId="0" borderId="21" xfId="0" applyNumberFormat="1" applyBorder="1"/>
    <xf numFmtId="49" fontId="6" fillId="0" borderId="0" xfId="0" applyFont="1" applyFill="1" applyProtection="1">
      <protection/>
    </xf>
    <xf numFmtId="0" fontId="8" fillId="40" borderId="13" xfId="0" applyNumberFormat="1" applyFont="1" applyFill="1" applyBorder="1" applyAlignment="1" applyProtection="1">
      <alignment horizontal="center" vertical="center"/>
      <protection/>
    </xf>
    <xf numFmtId="49" fontId="0" fillId="0" borderId="13" xfId="0" applyNumberFormat="1" applyFill="1" applyBorder="1" applyProtection="1">
      <protection/>
    </xf>
    <xf numFmtId="49" fontId="0" fillId="0" borderId="13" xfId="0" applyNumberFormat="1" applyFont="1" applyFill="1" applyBorder="1" applyProtection="1">
      <protection/>
    </xf>
    <xf numFmtId="0" fontId="6" fillId="0" borderId="13" xfId="74" applyNumberFormat="1" applyFont="1" applyFill="1" applyBorder="1" applyAlignment="1" applyProtection="1">
      <alignment vertical="top" wrapText="1"/>
      <protection/>
    </xf>
    <xf numFmtId="0" fontId="0" fillId="39" borderId="13" xfId="49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6" fillId="0" borderId="13" xfId="66" applyFont="1" applyFill="1" applyBorder="1" applyAlignment="1" applyProtection="1">
      <alignment horizontal="left" vertical="center" wrapText="1" indent="1"/>
      <protection/>
    </xf>
    <xf numFmtId="0" fontId="6" fillId="0" borderId="0" xfId="66" applyFont="1" applyFill="1" applyBorder="1" applyAlignment="1" applyProtection="1">
      <alignment horizontal="left" vertical="center" wrapText="1" indent="2"/>
      <protection/>
    </xf>
    <xf numFmtId="0" fontId="6" fillId="0" borderId="0" xfId="73" applyNumberFormat="1" applyFont="1" applyFill="1" applyBorder="1" applyAlignment="1" applyProtection="1">
      <alignment horizontal="left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4"/>
      <protection/>
    </xf>
    <xf numFmtId="49" fontId="6" fillId="43" borderId="39" xfId="74" applyNumberFormat="1" applyFont="1" applyFill="1" applyBorder="1" applyAlignment="1" applyProtection="1">
      <alignment horizontal="center" vertical="center" wrapText="1"/>
      <protection/>
    </xf>
    <xf numFmtId="0" fontId="6" fillId="43" borderId="24" xfId="73" applyNumberFormat="1" applyFont="1" applyFill="1" applyBorder="1" applyAlignment="1" applyProtection="1">
      <alignment horizontal="left" vertical="center" wrapText="1"/>
      <protection/>
    </xf>
    <xf numFmtId="49" fontId="6" fillId="43" borderId="25" xfId="74" applyNumberFormat="1" applyFont="1" applyFill="1" applyBorder="1" applyAlignment="1" applyProtection="1">
      <alignment vertical="center" wrapText="1"/>
      <protection/>
    </xf>
    <xf numFmtId="49" fontId="6" fillId="43" borderId="32" xfId="74" applyNumberFormat="1" applyFont="1" applyFill="1" applyBorder="1" applyAlignment="1" applyProtection="1">
      <alignment horizontal="center" vertical="center" wrapText="1"/>
      <protection/>
    </xf>
    <xf numFmtId="49" fontId="39" fillId="43" borderId="33" xfId="0" applyFont="1" applyFill="1" applyBorder="1" applyAlignment="1" applyProtection="1">
      <alignment horizontal="left" vertical="center" indent="3"/>
      <protection/>
    </xf>
    <xf numFmtId="0" fontId="6" fillId="43" borderId="34" xfId="73" applyNumberFormat="1" applyFont="1" applyFill="1" applyBorder="1" applyAlignment="1" applyProtection="1">
      <alignment horizontal="left" vertical="center" wrapText="1"/>
      <protection/>
    </xf>
    <xf numFmtId="0" fontId="6" fillId="0" borderId="13" xfId="52" applyFont="1" applyFill="1" applyBorder="1" applyAlignment="1" applyProtection="1">
      <alignment horizontal="center" vertical="center" wrapText="1"/>
      <protection/>
    </xf>
    <xf numFmtId="49" fontId="6" fillId="0" borderId="30" xfId="69" applyNumberFormat="1" applyFont="1" applyFill="1" applyBorder="1" applyAlignment="1" applyProtection="1">
      <alignment horizontal="left" vertical="center" wrapText="1"/>
      <protection/>
    </xf>
    <xf numFmtId="49" fontId="8" fillId="43" borderId="21" xfId="60" applyFont="1" applyFill="1" applyBorder="1" applyAlignment="1" applyProtection="1">
      <alignment horizontal="center" vertical="center"/>
      <protection/>
    </xf>
    <xf numFmtId="49" fontId="39" fillId="43" borderId="22" xfId="60" applyFont="1" applyFill="1" applyBorder="1" applyAlignment="1" applyProtection="1">
      <alignment horizontal="left" vertical="center"/>
      <protection/>
    </xf>
    <xf numFmtId="0" fontId="6" fillId="0" borderId="0" xfId="69" applyFont="1" applyAlignment="1" applyProtection="1">
      <alignment/>
      <protection/>
    </xf>
    <xf numFmtId="49" fontId="6" fillId="43" borderId="22" xfId="74" applyNumberFormat="1" applyFont="1" applyFill="1" applyBorder="1" applyAlignment="1" applyProtection="1">
      <alignment horizontal="left" vertical="center" wrapText="1" indent="4"/>
      <protection/>
    </xf>
    <xf numFmtId="0" fontId="6" fillId="0" borderId="22" xfId="73" applyNumberFormat="1" applyFont="1" applyFill="1" applyBorder="1" applyAlignment="1" applyProtection="1">
      <alignment vertical="center" wrapText="1"/>
      <protection/>
    </xf>
    <xf numFmtId="0" fontId="6" fillId="7" borderId="40" xfId="74" applyNumberFormat="1" applyFont="1" applyFill="1" applyBorder="1" applyAlignment="1" applyProtection="1">
      <alignment horizontal="left" vertical="center" wrapText="1"/>
      <protection/>
    </xf>
    <xf numFmtId="49" fontId="6" fillId="41" borderId="28" xfId="73" applyNumberFormat="1" applyFont="1" applyFill="1" applyBorder="1" applyAlignment="1" applyProtection="1">
      <alignment horizontal="center" vertical="center" wrapText="1"/>
      <protection/>
    </xf>
    <xf numFmtId="165" fontId="6" fillId="39" borderId="13" xfId="0" applyNumberFormat="1" applyFont="1" applyFill="1" applyBorder="1" applyAlignment="1" applyProtection="1">
      <alignment horizontal="right" vertical="center"/>
      <protection locked="0"/>
    </xf>
    <xf numFmtId="165" fontId="6" fillId="39" borderId="13" xfId="0" applyNumberFormat="1" applyFont="1" applyFill="1" applyBorder="1" applyAlignment="1" applyProtection="1">
      <alignment horizontal="right" vertical="center" wrapText="1"/>
      <protection locked="0"/>
    </xf>
    <xf numFmtId="49" fontId="6" fillId="39" borderId="13" xfId="73" applyNumberFormat="1" applyFont="1" applyFill="1" applyBorder="1" applyAlignment="1" applyProtection="1">
      <alignment horizontal="center" vertical="center" wrapText="1"/>
      <protection locked="0"/>
    </xf>
    <xf numFmtId="49" fontId="6" fillId="41" borderId="28" xfId="73" applyNumberFormat="1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horizontal="center" vertical="center" wrapText="1"/>
      <protection/>
    </xf>
    <xf numFmtId="0" fontId="6" fillId="0" borderId="41" xfId="66" applyFont="1" applyFill="1" applyBorder="1" applyAlignment="1" applyProtection="1">
      <alignment vertical="center" wrapText="1"/>
      <protection/>
    </xf>
    <xf numFmtId="49" fontId="30" fillId="7" borderId="23" xfId="52" applyNumberFormat="1" applyFont="1" applyFill="1" applyBorder="1" applyAlignment="1" applyProtection="1">
      <alignment horizontal="center" vertical="center" wrapText="1"/>
      <protection/>
    </xf>
    <xf numFmtId="0" fontId="30" fillId="7" borderId="23" xfId="52" applyNumberFormat="1" applyFont="1" applyFill="1" applyBorder="1" applyAlignment="1" applyProtection="1">
      <alignment horizontal="center" vertical="center" wrapText="1"/>
      <protection/>
    </xf>
    <xf numFmtId="0" fontId="30" fillId="7" borderId="23" xfId="52" applyNumberFormat="1" applyFont="1" applyFill="1" applyBorder="1" applyAlignment="1" applyProtection="1">
      <alignment vertical="center" wrapText="1"/>
      <protection/>
    </xf>
    <xf numFmtId="0" fontId="70" fillId="7" borderId="23" xfId="52" applyNumberFormat="1" applyFont="1" applyFill="1" applyBorder="1" applyAlignment="1" applyProtection="1">
      <alignment vertical="center" wrapText="1"/>
      <protection/>
    </xf>
    <xf numFmtId="0" fontId="6" fillId="0" borderId="23" xfId="74" applyFont="1" applyFill="1" applyBorder="1" applyAlignment="1" applyProtection="1">
      <alignment vertical="center" wrapText="1"/>
      <protection/>
    </xf>
    <xf numFmtId="0" fontId="6" fillId="0" borderId="40" xfId="73" applyNumberFormat="1" applyFont="1" applyFill="1" applyBorder="1" applyAlignment="1" applyProtection="1">
      <alignment vertical="center" wrapText="1"/>
      <protection/>
    </xf>
    <xf numFmtId="0" fontId="70" fillId="7" borderId="23" xfId="52" applyNumberFormat="1" applyFont="1" applyFill="1" applyBorder="1" applyAlignment="1" applyProtection="1">
      <alignment horizontal="center" vertical="center" wrapText="1"/>
      <protection/>
    </xf>
    <xf numFmtId="0" fontId="6" fillId="0" borderId="42" xfId="66" applyFont="1" applyFill="1" applyBorder="1" applyAlignment="1" applyProtection="1">
      <alignment vertical="center" wrapText="1"/>
      <protection/>
    </xf>
    <xf numFmtId="49" fontId="0" fillId="0" borderId="24" xfId="0" applyBorder="1" applyAlignment="1">
      <alignment horizontal="center" vertical="center"/>
    </xf>
    <xf numFmtId="49" fontId="0" fillId="0" borderId="24" xfId="0" applyFill="1" applyBorder="1" applyAlignment="1" applyProtection="1">
      <alignment horizontal="center" vertical="center"/>
      <protection/>
    </xf>
    <xf numFmtId="49" fontId="6" fillId="41" borderId="28" xfId="73" applyNumberFormat="1" applyFont="1" applyFill="1" applyBorder="1" applyAlignment="1" applyProtection="1">
      <alignment horizontal="center" vertical="center" wrapText="1"/>
      <protection/>
    </xf>
    <xf numFmtId="0" fontId="6" fillId="0" borderId="40" xfId="74" applyNumberFormat="1" applyFont="1" applyFill="1" applyBorder="1" applyAlignment="1" applyProtection="1">
      <alignment horizontal="left" vertical="top" wrapText="1"/>
      <protection/>
    </xf>
    <xf numFmtId="0" fontId="62" fillId="7" borderId="0" xfId="72" applyFont="1" applyFill="1" applyBorder="1" applyAlignment="1" applyProtection="1">
      <alignment vertical="center" wrapText="1"/>
      <protection/>
    </xf>
    <xf numFmtId="0" fontId="63" fillId="0" borderId="0" xfId="74" applyFont="1" applyFill="1" applyAlignment="1" applyProtection="1">
      <alignment vertical="center" wrapText="1"/>
      <protection/>
    </xf>
    <xf numFmtId="0" fontId="63" fillId="0" borderId="0" xfId="51" applyFont="1" applyFill="1" applyBorder="1" applyAlignment="1" applyProtection="1">
      <alignment vertical="center" wrapText="1"/>
      <protection/>
    </xf>
    <xf numFmtId="0" fontId="63" fillId="0" borderId="0" xfId="75" applyFont="1" applyBorder="1" applyAlignment="1">
      <alignment vertical="center" wrapText="1"/>
      <protection/>
    </xf>
    <xf numFmtId="0" fontId="63" fillId="0" borderId="0" xfId="69" applyFont="1" applyProtection="1">
      <alignment/>
      <protection/>
    </xf>
    <xf numFmtId="49" fontId="64" fillId="0" borderId="0" xfId="0" applyFont="1"/>
    <xf numFmtId="49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6" fillId="0" borderId="40" xfId="74" applyNumberFormat="1" applyFont="1" applyFill="1" applyBorder="1" applyAlignment="1" applyProtection="1">
      <alignment vertical="center" wrapText="1"/>
      <protection/>
    </xf>
    <xf numFmtId="49" fontId="65" fillId="0" borderId="0" xfId="0" applyFont="1" applyBorder="1"/>
    <xf numFmtId="49" fontId="0" fillId="0" borderId="0" xfId="0" applyNumberFormat="1" applyFont="1" applyFill="1" applyBorder="1" applyAlignment="1" applyProtection="1">
      <alignment horizontal="right" vertical="center" wrapText="1" indent="1"/>
      <protection/>
    </xf>
    <xf numFmtId="49" fontId="0" fillId="0" borderId="0" xfId="0" applyNumberFormat="1" applyFill="1" applyBorder="1" applyAlignment="1" applyProtection="1">
      <alignment horizontal="right" vertical="center" wrapText="1" indent="1"/>
      <protection/>
    </xf>
    <xf numFmtId="0" fontId="6" fillId="0" borderId="0" xfId="72" applyNumberFormat="1" applyFont="1" applyFill="1" applyBorder="1" applyAlignment="1" applyProtection="1">
      <alignment horizontal="center" vertical="center" wrapText="1"/>
      <protection/>
    </xf>
    <xf numFmtId="49" fontId="6" fillId="0" borderId="40" xfId="0" applyNumberFormat="1" applyFont="1" applyBorder="1" applyProtection="1">
      <protection/>
    </xf>
    <xf numFmtId="49" fontId="6" fillId="0" borderId="40" xfId="0" applyNumberFormat="1" applyFont="1" applyBorder="1" applyAlignment="1" applyProtection="1">
      <alignment vertical="top" wrapText="1"/>
      <protection/>
    </xf>
    <xf numFmtId="0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0" fontId="36" fillId="7" borderId="0" xfId="62" applyNumberFormat="1" applyFont="1" applyFill="1" applyBorder="1" applyAlignment="1">
      <alignment horizontal="left" vertical="center" wrapText="1"/>
      <protection/>
    </xf>
    <xf numFmtId="0" fontId="35" fillId="7" borderId="0" xfId="62" applyNumberFormat="1" applyFont="1" applyFill="1" applyBorder="1" applyAlignment="1">
      <alignment vertical="top" wrapText="1"/>
      <protection/>
    </xf>
    <xf numFmtId="0" fontId="36" fillId="7" borderId="0" xfId="62" applyNumberFormat="1" applyFont="1" applyFill="1" applyBorder="1" applyAlignment="1">
      <alignment vertical="center" wrapText="1"/>
      <protection/>
    </xf>
    <xf numFmtId="0" fontId="35" fillId="7" borderId="0" xfId="62" applyNumberFormat="1" applyFont="1" applyFill="1" applyBorder="1" applyAlignment="1">
      <alignment vertical="center" wrapText="1"/>
      <protection/>
    </xf>
    <xf numFmtId="0" fontId="70" fillId="0" borderId="0" xfId="60" applyNumberFormat="1" applyFont="1">
      <alignment vertical="top"/>
      <protection/>
    </xf>
    <xf numFmtId="49" fontId="70" fillId="0" borderId="0" xfId="60" applyNumberFormat="1" applyFont="1">
      <alignment vertical="top"/>
      <protection/>
    </xf>
    <xf numFmtId="0" fontId="30" fillId="0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Protection="1"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6" applyFont="1" applyFill="1" applyBorder="1" applyAlignment="1" applyProtection="1">
      <alignment horizontal="center" vertical="center" wrapText="1"/>
      <protection/>
    </xf>
    <xf numFmtId="0" fontId="19" fillId="40" borderId="13" xfId="74" applyFont="1" applyFill="1" applyBorder="1" applyAlignment="1" applyProtection="1">
      <alignment horizontal="center" vertical="center" wrapText="1"/>
      <protection/>
    </xf>
    <xf numFmtId="49" fontId="6" fillId="0" borderId="13" xfId="0" applyNumberFormat="1" applyFont="1" applyBorder="1" applyAlignment="1" applyProtection="1">
      <alignment horizontal="center" vertical="top" wrapText="1"/>
      <protection/>
    </xf>
    <xf numFmtId="0" fontId="0" fillId="0" borderId="13" xfId="71" applyFont="1" applyFill="1" applyBorder="1" applyAlignment="1" applyProtection="1">
      <alignment horizontal="right" vertical="center" wrapText="1"/>
      <protection/>
    </xf>
    <xf numFmtId="0" fontId="0" fillId="0" borderId="13" xfId="0" applyNumberFormat="1" applyBorder="1"/>
    <xf numFmtId="0" fontId="0" fillId="0" borderId="13" xfId="0" applyNumberFormat="1" applyBorder="1" applyAlignment="1">
      <alignment vertical="top" wrapText="1"/>
    </xf>
    <xf numFmtId="49" fontId="6" fillId="0" borderId="13" xfId="0" applyNumberFormat="1" applyFont="1" applyBorder="1" applyAlignment="1" applyProtection="1">
      <alignment horizontal="right" vertical="center"/>
      <protection/>
    </xf>
    <xf numFmtId="0" fontId="51" fillId="0" borderId="0" xfId="74" applyFont="1" applyFill="1" applyAlignment="1" applyProtection="1">
      <alignment horizontal="right" vertical="top" wrapText="1"/>
      <protection/>
    </xf>
    <xf numFmtId="0" fontId="70" fillId="0" borderId="0" xfId="74" applyFont="1" applyFill="1" applyBorder="1" applyAlignment="1" applyProtection="1">
      <alignment vertical="center" wrapText="1"/>
      <protection/>
    </xf>
    <xf numFmtId="49" fontId="70" fillId="0" borderId="0" xfId="74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49" fontId="70" fillId="0" borderId="0" xfId="0" applyNumberFormat="1" applyFont="1" applyFill="1" applyBorder="1" applyAlignment="1" applyProtection="1">
      <alignment vertical="center"/>
      <protection/>
    </xf>
    <xf numFmtId="49" fontId="70" fillId="0" borderId="0" xfId="0" applyFont="1" applyFill="1" applyBorder="1" applyProtection="1">
      <protection/>
    </xf>
    <xf numFmtId="49" fontId="70" fillId="0" borderId="0" xfId="0" applyFont="1" applyFill="1" applyProtection="1">
      <protection/>
    </xf>
    <xf numFmtId="49" fontId="70" fillId="0" borderId="0" xfId="0" applyNumberFormat="1" applyFont="1" applyFill="1" applyAlignment="1" applyProtection="1">
      <alignment vertical="center"/>
      <protection/>
    </xf>
    <xf numFmtId="0" fontId="6" fillId="0" borderId="13" xfId="66" applyFont="1" applyFill="1" applyBorder="1" applyAlignment="1" applyProtection="1">
      <alignment vertical="center" wrapText="1"/>
      <protection/>
    </xf>
    <xf numFmtId="0" fontId="98" fillId="0" borderId="0" xfId="0" applyNumberFormat="1" applyFont="1" applyAlignment="1">
      <alignment vertical="center"/>
    </xf>
    <xf numFmtId="49" fontId="53" fillId="0" borderId="0" xfId="73" applyNumberFormat="1" applyFont="1" applyFill="1" applyBorder="1" applyAlignment="1" applyProtection="1">
      <alignment horizontal="center" vertical="center" wrapText="1"/>
      <protection/>
    </xf>
    <xf numFmtId="0" fontId="53" fillId="0" borderId="0" xfId="66" applyFont="1" applyFill="1" applyBorder="1" applyAlignment="1" applyProtection="1">
      <alignment vertical="center" wrapText="1"/>
      <protection/>
    </xf>
    <xf numFmtId="49" fontId="53" fillId="0" borderId="0" xfId="73" applyNumberFormat="1" applyFont="1" applyFill="1" applyBorder="1" applyAlignment="1" applyProtection="1">
      <alignment vertical="center" wrapText="1"/>
      <protection/>
    </xf>
    <xf numFmtId="0" fontId="53" fillId="0" borderId="0" xfId="66" applyNumberFormat="1" applyFont="1" applyFill="1" applyBorder="1" applyAlignment="1" applyProtection="1">
      <alignment vertical="center" wrapText="1"/>
      <protection/>
    </xf>
    <xf numFmtId="49" fontId="99" fillId="0" borderId="0" xfId="73" applyNumberFormat="1" applyFont="1" applyFill="1" applyBorder="1" applyAlignment="1" applyProtection="1">
      <alignment vertical="center" wrapText="1"/>
      <protection/>
    </xf>
    <xf numFmtId="49" fontId="6" fillId="39" borderId="13" xfId="74" applyNumberFormat="1" applyFont="1" applyFill="1" applyBorder="1" applyAlignment="1" applyProtection="1">
      <alignment horizontal="left" vertical="center" wrapText="1" indent="6"/>
      <protection locked="0"/>
    </xf>
    <xf numFmtId="0" fontId="53" fillId="0" borderId="0" xfId="66" applyFont="1" applyFill="1" applyBorder="1" applyAlignment="1" applyProtection="1">
      <alignment horizontal="right" vertical="center" wrapText="1"/>
      <protection/>
    </xf>
    <xf numFmtId="49" fontId="53" fillId="0" borderId="35" xfId="73" applyNumberFormat="1" applyFont="1" applyFill="1" applyBorder="1" applyAlignment="1" applyProtection="1">
      <alignment horizontal="center" vertical="center" wrapText="1"/>
      <protection/>
    </xf>
    <xf numFmtId="0" fontId="98" fillId="0" borderId="0" xfId="0" applyNumberFormat="1" applyFont="1" applyBorder="1" applyAlignment="1">
      <alignment vertical="center"/>
    </xf>
    <xf numFmtId="49" fontId="0" fillId="0" borderId="0" xfId="0"/>
    <xf numFmtId="0" fontId="6" fillId="0" borderId="0" xfId="74" applyFont="1" applyFill="1" applyAlignment="1" applyProtection="1">
      <alignment vertical="center" wrapText="1"/>
      <protection/>
    </xf>
    <xf numFmtId="49" fontId="0" fillId="0" borderId="0" xfId="0" applyBorder="1"/>
    <xf numFmtId="0" fontId="8" fillId="7" borderId="0" xfId="74" applyFont="1" applyFill="1" applyBorder="1" applyAlignment="1" applyProtection="1">
      <alignment horizontal="center" vertical="center" wrapText="1"/>
      <protection/>
    </xf>
    <xf numFmtId="49" fontId="33" fillId="0" borderId="0" xfId="0" applyFont="1" applyBorder="1"/>
    <xf numFmtId="0" fontId="6" fillId="0" borderId="0" xfId="74" applyFont="1" applyFill="1" applyBorder="1" applyAlignment="1" applyProtection="1">
      <alignment vertical="center" wrapText="1"/>
      <protection/>
    </xf>
    <xf numFmtId="49" fontId="29" fillId="43" borderId="21" xfId="0" applyFont="1" applyFill="1" applyBorder="1" applyAlignment="1" applyProtection="1">
      <alignment horizontal="center" vertical="center"/>
      <protection/>
    </xf>
    <xf numFmtId="49" fontId="29" fillId="43" borderId="23" xfId="0" applyFont="1" applyFill="1" applyBorder="1" applyAlignment="1" applyProtection="1">
      <alignment horizontal="left" vertical="center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3"/>
      <protection/>
    </xf>
    <xf numFmtId="49" fontId="39" fillId="43" borderId="23" xfId="0" applyFont="1" applyFill="1" applyBorder="1" applyAlignment="1" applyProtection="1">
      <alignment horizontal="left" vertical="center" indent="2"/>
      <protection/>
    </xf>
    <xf numFmtId="49" fontId="39" fillId="43" borderId="23" xfId="0" applyFont="1" applyFill="1" applyBorder="1" applyAlignment="1" applyProtection="1">
      <alignment horizontal="left" vertical="center" indent="4"/>
      <protection/>
    </xf>
    <xf numFmtId="49" fontId="6" fillId="43" borderId="13" xfId="74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4"/>
      <protection/>
    </xf>
    <xf numFmtId="49" fontId="39" fillId="43" borderId="23" xfId="0" applyFont="1" applyFill="1" applyBorder="1" applyAlignment="1" applyProtection="1">
      <alignment horizontal="left" vertical="center" indent="5"/>
      <protection/>
    </xf>
    <xf numFmtId="49" fontId="39" fillId="43" borderId="23" xfId="0" applyFont="1" applyFill="1" applyBorder="1" applyAlignment="1" applyProtection="1">
      <alignment horizontal="left" vertical="center" indent="6"/>
      <protection/>
    </xf>
    <xf numFmtId="49" fontId="39" fillId="43" borderId="23" xfId="0" applyFont="1" applyFill="1" applyBorder="1" applyAlignment="1" applyProtection="1">
      <alignment horizontal="left" vertical="center" indent="1"/>
      <protection/>
    </xf>
    <xf numFmtId="49" fontId="6" fillId="0" borderId="0" xfId="0" applyFont="1"/>
    <xf numFmtId="0" fontId="40" fillId="7" borderId="0" xfId="74" applyFont="1" applyFill="1" applyBorder="1" applyAlignment="1" applyProtection="1">
      <alignment horizontal="center" vertical="center" wrapText="1"/>
      <protection/>
    </xf>
    <xf numFmtId="49" fontId="6" fillId="43" borderId="22" xfId="73" applyNumberFormat="1" applyFont="1" applyFill="1" applyBorder="1" applyAlignment="1" applyProtection="1">
      <alignment horizontal="center" vertical="center" wrapText="1"/>
      <protection/>
    </xf>
    <xf numFmtId="4" fontId="6" fillId="0" borderId="13" xfId="49" applyNumberFormat="1" applyFont="1" applyFill="1" applyBorder="1" applyAlignment="1" applyProtection="1">
      <alignment horizontal="right" vertical="center" wrapText="1"/>
      <protection/>
    </xf>
    <xf numFmtId="49" fontId="0" fillId="43" borderId="23" xfId="73" applyNumberFormat="1" applyFont="1" applyFill="1" applyBorder="1" applyAlignment="1" applyProtection="1">
      <alignment horizontal="center" vertical="center" wrapText="1"/>
      <protection/>
    </xf>
    <xf numFmtId="49" fontId="6" fillId="43" borderId="23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Border="1"/>
    <xf numFmtId="49" fontId="39" fillId="43" borderId="23" xfId="0" applyFont="1" applyFill="1" applyBorder="1" applyAlignment="1" applyProtection="1">
      <alignment horizontal="left" vertical="center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Border="1" applyAlignment="1">
      <alignment vertical="center"/>
    </xf>
    <xf numFmtId="49" fontId="0" fillId="43" borderId="23" xfId="73" applyNumberFormat="1" applyFont="1" applyFill="1" applyBorder="1" applyAlignment="1" applyProtection="1">
      <alignment horizontal="center" vertical="center" wrapText="1"/>
      <protection/>
    </xf>
    <xf numFmtId="0" fontId="6" fillId="7" borderId="13" xfId="74" applyFont="1" applyFill="1" applyBorder="1" applyAlignment="1" applyProtection="1">
      <alignment vertical="center" wrapText="1"/>
      <protection/>
    </xf>
    <xf numFmtId="0" fontId="6" fillId="0" borderId="13" xfId="73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0" xfId="73" applyNumberFormat="1" applyFont="1" applyFill="1" applyBorder="1" applyAlignment="1" applyProtection="1">
      <alignment vertical="center" wrapText="1"/>
      <protection/>
    </xf>
    <xf numFmtId="0" fontId="6" fillId="0" borderId="0" xfId="74" applyNumberFormat="1" applyFont="1" applyFill="1" applyAlignment="1" applyProtection="1">
      <alignment vertical="center" wrapText="1"/>
      <protection/>
    </xf>
    <xf numFmtId="0" fontId="6" fillId="0" borderId="13" xfId="49" applyNumberFormat="1" applyFont="1" applyFill="1" applyBorder="1" applyAlignment="1" applyProtection="1">
      <alignment horizontal="center" vertical="center" wrapText="1"/>
      <protection/>
    </xf>
    <xf numFmtId="4" fontId="70" fillId="0" borderId="13" xfId="49" applyNumberFormat="1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vertical="center" wrapText="1"/>
      <protection/>
    </xf>
    <xf numFmtId="49" fontId="6" fillId="0" borderId="13" xfId="73" applyNumberFormat="1" applyFont="1" applyFill="1" applyBorder="1" applyAlignment="1" applyProtection="1">
      <alignment vertical="center" wrapText="1"/>
      <protection/>
    </xf>
    <xf numFmtId="49" fontId="70" fillId="0" borderId="0" xfId="0" applyFont="1"/>
    <xf numFmtId="0" fontId="70" fillId="0" borderId="0" xfId="0" applyNumberFormat="1" applyFont="1" applyAlignment="1">
      <alignment vertical="center"/>
    </xf>
    <xf numFmtId="0" fontId="70" fillId="0" borderId="0" xfId="73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Alignment="1" applyProtection="1">
      <alignment vertical="center"/>
      <protection/>
    </xf>
    <xf numFmtId="0" fontId="70" fillId="0" borderId="0" xfId="0" applyNumberFormat="1" applyFont="1" applyFill="1" applyBorder="1" applyAlignment="1">
      <alignment vertical="center"/>
    </xf>
    <xf numFmtId="49" fontId="6" fillId="2" borderId="13" xfId="74" applyNumberFormat="1" applyFont="1" applyFill="1" applyBorder="1" applyAlignment="1" applyProtection="1">
      <alignment horizontal="left" vertical="center" wrapText="1" indent="6"/>
      <protection locked="0"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Border="1" applyAlignment="1" applyProtection="1">
      <alignment vertical="center" wrapText="1"/>
      <protection/>
    </xf>
    <xf numFmtId="49" fontId="70" fillId="0" borderId="0" xfId="74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49" fontId="70" fillId="0" borderId="0" xfId="0" applyNumberFormat="1" applyFont="1" applyFill="1" applyBorder="1" applyAlignment="1" applyProtection="1">
      <alignment vertical="center"/>
      <protection/>
    </xf>
    <xf numFmtId="49" fontId="70" fillId="0" borderId="0" xfId="0" applyFont="1" applyFill="1" applyBorder="1" applyProtection="1">
      <protection/>
    </xf>
    <xf numFmtId="49" fontId="70" fillId="0" borderId="0" xfId="0" applyFont="1" applyFill="1" applyProtection="1">
      <protection/>
    </xf>
    <xf numFmtId="49" fontId="70" fillId="0" borderId="0" xfId="0" applyNumberFormat="1" applyFont="1" applyFill="1" applyAlignment="1" applyProtection="1">
      <alignment vertical="center"/>
      <protection/>
    </xf>
    <xf numFmtId="49" fontId="70" fillId="0" borderId="0" xfId="0" applyFont="1" applyBorder="1"/>
    <xf numFmtId="49" fontId="70" fillId="0" borderId="0" xfId="0" applyNumberFormat="1" applyFont="1" applyBorder="1" applyAlignment="1">
      <alignment vertical="center"/>
    </xf>
    <xf numFmtId="0" fontId="34" fillId="0" borderId="0" xfId="74" applyFont="1" applyFill="1" applyBorder="1" applyAlignment="1" applyProtection="1">
      <alignment vertical="center" wrapText="1"/>
      <protection/>
    </xf>
    <xf numFmtId="0" fontId="6" fillId="0" borderId="40" xfId="74" applyNumberFormat="1" applyFont="1" applyFill="1" applyBorder="1" applyAlignment="1" applyProtection="1">
      <alignment vertical="top" wrapText="1"/>
      <protection/>
    </xf>
    <xf numFmtId="49" fontId="0" fillId="43" borderId="24" xfId="73" applyNumberFormat="1" applyFont="1" applyFill="1" applyBorder="1" applyAlignment="1" applyProtection="1">
      <alignment horizontal="center" vertical="center" wrapText="1"/>
      <protection/>
    </xf>
    <xf numFmtId="49" fontId="29" fillId="43" borderId="24" xfId="0" applyFont="1" applyFill="1" applyBorder="1" applyAlignment="1" applyProtection="1">
      <alignment horizontal="left" vertical="center"/>
      <protection/>
    </xf>
    <xf numFmtId="49" fontId="29" fillId="43" borderId="39" xfId="0" applyFont="1" applyFill="1" applyBorder="1" applyAlignment="1" applyProtection="1">
      <alignment horizontal="center" vertical="center"/>
      <protection/>
    </xf>
    <xf numFmtId="49" fontId="0" fillId="43" borderId="24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6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30" fillId="7" borderId="33" xfId="52" applyNumberFormat="1" applyFont="1" applyFill="1" applyBorder="1" applyAlignment="1" applyProtection="1">
      <alignment horizontal="center" vertical="center" wrapText="1"/>
      <protection/>
    </xf>
    <xf numFmtId="0" fontId="30" fillId="7" borderId="33" xfId="52" applyNumberFormat="1" applyFont="1" applyFill="1" applyBorder="1" applyAlignment="1" applyProtection="1">
      <alignment horizontal="center" vertical="center" wrapText="1"/>
      <protection/>
    </xf>
    <xf numFmtId="0" fontId="70" fillId="7" borderId="33" xfId="52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30" fillId="7" borderId="33" xfId="52" applyNumberFormat="1" applyFont="1" applyFill="1" applyBorder="1" applyAlignment="1" applyProtection="1">
      <alignment horizontal="center" vertical="center" wrapText="1"/>
      <protection/>
    </xf>
    <xf numFmtId="49" fontId="6" fillId="41" borderId="13" xfId="73" applyNumberFormat="1" applyFont="1" applyFill="1" applyBorder="1" applyAlignment="1" applyProtection="1">
      <alignment horizontal="center" vertical="center" wrapText="1"/>
      <protection/>
    </xf>
    <xf numFmtId="49" fontId="0" fillId="0" borderId="0" xfId="0"/>
    <xf numFmtId="0" fontId="6" fillId="0" borderId="0" xfId="74" applyFont="1" applyFill="1" applyAlignment="1" applyProtection="1">
      <alignment vertical="center" wrapText="1"/>
      <protection/>
    </xf>
    <xf numFmtId="49" fontId="0" fillId="41" borderId="13" xfId="73" applyNumberFormat="1" applyFont="1" applyFill="1" applyBorder="1" applyAlignment="1" applyProtection="1">
      <alignment horizontal="center" vertical="center" wrapText="1"/>
      <protection locked="0"/>
    </xf>
    <xf numFmtId="49" fontId="33" fillId="0" borderId="0" xfId="0" applyFont="1" applyBorder="1"/>
    <xf numFmtId="0" fontId="6" fillId="0" borderId="0" xfId="74" applyFont="1" applyFill="1" applyBorder="1" applyAlignment="1" applyProtection="1">
      <alignment vertical="center" wrapText="1"/>
      <protection/>
    </xf>
    <xf numFmtId="49" fontId="29" fillId="43" borderId="21" xfId="0" applyFont="1" applyFill="1" applyBorder="1" applyAlignment="1" applyProtection="1">
      <alignment horizontal="center" vertical="center"/>
      <protection/>
    </xf>
    <xf numFmtId="49" fontId="29" fillId="43" borderId="23" xfId="0" applyFont="1" applyFill="1" applyBorder="1" applyAlignment="1" applyProtection="1">
      <alignment horizontal="left" vertical="center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3"/>
      <protection/>
    </xf>
    <xf numFmtId="49" fontId="39" fillId="43" borderId="23" xfId="0" applyFont="1" applyFill="1" applyBorder="1" applyAlignment="1" applyProtection="1">
      <alignment horizontal="left" vertical="center" indent="2"/>
      <protection/>
    </xf>
    <xf numFmtId="49" fontId="39" fillId="43" borderId="23" xfId="0" applyFont="1" applyFill="1" applyBorder="1" applyAlignment="1" applyProtection="1">
      <alignment horizontal="left" vertical="center" indent="3"/>
      <protection/>
    </xf>
    <xf numFmtId="49" fontId="39" fillId="43" borderId="23" xfId="0" applyFont="1" applyFill="1" applyBorder="1" applyAlignment="1" applyProtection="1">
      <alignment horizontal="left" vertical="center" indent="4"/>
      <protection/>
    </xf>
    <xf numFmtId="49" fontId="6" fillId="43" borderId="13" xfId="74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4"/>
      <protection/>
    </xf>
    <xf numFmtId="49" fontId="39" fillId="43" borderId="23" xfId="0" applyFont="1" applyFill="1" applyBorder="1" applyAlignment="1" applyProtection="1">
      <alignment horizontal="left" vertical="center" indent="5"/>
      <protection/>
    </xf>
    <xf numFmtId="49" fontId="39" fillId="43" borderId="23" xfId="0" applyFont="1" applyFill="1" applyBorder="1" applyAlignment="1" applyProtection="1">
      <alignment horizontal="left" vertical="center" indent="6"/>
      <protection/>
    </xf>
    <xf numFmtId="49" fontId="39" fillId="43" borderId="23" xfId="0" applyFont="1" applyFill="1" applyBorder="1" applyAlignment="1" applyProtection="1">
      <alignment horizontal="left" vertical="center" indent="1"/>
      <protection/>
    </xf>
    <xf numFmtId="49" fontId="6" fillId="0" borderId="0" xfId="0" applyFont="1"/>
    <xf numFmtId="0" fontId="40" fillId="7" borderId="0" xfId="74" applyFont="1" applyFill="1" applyBorder="1" applyAlignment="1" applyProtection="1">
      <alignment horizontal="center" vertical="center" wrapText="1"/>
      <protection/>
    </xf>
    <xf numFmtId="49" fontId="6" fillId="43" borderId="22" xfId="73" applyNumberFormat="1" applyFont="1" applyFill="1" applyBorder="1" applyAlignment="1" applyProtection="1">
      <alignment horizontal="center" vertical="center" wrapText="1"/>
      <protection/>
    </xf>
    <xf numFmtId="4" fontId="6" fillId="0" borderId="13" xfId="49" applyNumberFormat="1" applyFont="1" applyFill="1" applyBorder="1" applyAlignment="1" applyProtection="1">
      <alignment horizontal="right" vertical="center" wrapText="1"/>
      <protection/>
    </xf>
    <xf numFmtId="49" fontId="0" fillId="43" borderId="23" xfId="73" applyNumberFormat="1" applyFont="1" applyFill="1" applyBorder="1" applyAlignment="1" applyProtection="1">
      <alignment horizontal="center" vertical="center" wrapText="1"/>
      <protection/>
    </xf>
    <xf numFmtId="49" fontId="6" fillId="43" borderId="23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Border="1"/>
    <xf numFmtId="49" fontId="29" fillId="43" borderId="24" xfId="0" applyFont="1" applyFill="1" applyBorder="1" applyAlignment="1" applyProtection="1">
      <alignment horizontal="left" vertical="center"/>
      <protection/>
    </xf>
    <xf numFmtId="49" fontId="0" fillId="43" borderId="23" xfId="73" applyNumberFormat="1" applyFont="1" applyFill="1" applyBorder="1" applyAlignment="1" applyProtection="1">
      <alignment horizontal="center" vertical="center" wrapText="1"/>
      <protection/>
    </xf>
    <xf numFmtId="0" fontId="70" fillId="7" borderId="0" xfId="52" applyNumberFormat="1" applyFont="1" applyFill="1" applyBorder="1" applyAlignment="1" applyProtection="1">
      <alignment horizontal="center" vertical="center" wrapText="1"/>
      <protection/>
    </xf>
    <xf numFmtId="0" fontId="6" fillId="7" borderId="13" xfId="74" applyFont="1" applyFill="1" applyBorder="1" applyAlignment="1" applyProtection="1">
      <alignment vertical="center" wrapText="1"/>
      <protection/>
    </xf>
    <xf numFmtId="0" fontId="6" fillId="0" borderId="13" xfId="73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13" xfId="49" applyNumberFormat="1" applyFont="1" applyFill="1" applyBorder="1" applyAlignment="1" applyProtection="1">
      <alignment horizontal="center" vertical="center" wrapText="1"/>
      <protection/>
    </xf>
    <xf numFmtId="4" fontId="70" fillId="0" borderId="13" xfId="49" applyNumberFormat="1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vertical="center" wrapText="1"/>
      <protection/>
    </xf>
    <xf numFmtId="49" fontId="6" fillId="0" borderId="13" xfId="73" applyNumberFormat="1" applyFont="1" applyFill="1" applyBorder="1" applyAlignment="1" applyProtection="1">
      <alignment vertical="center" wrapText="1"/>
      <protection/>
    </xf>
    <xf numFmtId="49" fontId="70" fillId="0" borderId="0" xfId="0" applyFont="1"/>
    <xf numFmtId="0" fontId="70" fillId="0" borderId="0" xfId="74" applyFont="1" applyFill="1" applyAlignment="1" applyProtection="1">
      <alignment vertical="center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Border="1" applyAlignment="1" applyProtection="1">
      <alignment vertical="center" wrapText="1"/>
      <protection/>
    </xf>
    <xf numFmtId="49" fontId="70" fillId="0" borderId="0" xfId="74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49" fontId="70" fillId="0" borderId="0" xfId="0" applyNumberFormat="1" applyFont="1" applyFill="1" applyBorder="1" applyAlignment="1" applyProtection="1">
      <alignment vertical="center"/>
      <protection/>
    </xf>
    <xf numFmtId="49" fontId="70" fillId="0" borderId="0" xfId="0" applyFont="1" applyFill="1" applyBorder="1" applyProtection="1">
      <protection/>
    </xf>
    <xf numFmtId="49" fontId="70" fillId="0" borderId="0" xfId="0" applyFont="1" applyFill="1" applyProtection="1">
      <protection/>
    </xf>
    <xf numFmtId="49" fontId="70" fillId="0" borderId="0" xfId="0" applyNumberFormat="1" applyFont="1" applyFill="1" applyAlignment="1" applyProtection="1">
      <alignment vertical="center"/>
      <protection/>
    </xf>
    <xf numFmtId="49" fontId="70" fillId="0" borderId="0" xfId="0" applyFont="1" applyBorder="1"/>
    <xf numFmtId="49" fontId="70" fillId="0" borderId="0" xfId="0" applyNumberFormat="1" applyFont="1" applyBorder="1" applyAlignment="1">
      <alignment vertical="center"/>
    </xf>
    <xf numFmtId="0" fontId="34" fillId="0" borderId="0" xfId="74" applyFont="1" applyFill="1" applyBorder="1" applyAlignment="1" applyProtection="1">
      <alignment vertical="center" wrapText="1"/>
      <protection/>
    </xf>
    <xf numFmtId="0" fontId="70" fillId="0" borderId="13" xfId="74" applyFont="1" applyFill="1" applyBorder="1" applyAlignment="1" applyProtection="1">
      <alignment vertical="center" wrapText="1"/>
      <protection/>
    </xf>
    <xf numFmtId="0" fontId="6" fillId="7" borderId="21" xfId="74" applyNumberFormat="1" applyFont="1" applyFill="1" applyBorder="1" applyAlignment="1" applyProtection="1">
      <alignment horizontal="left" vertical="center" wrapText="1"/>
      <protection/>
    </xf>
    <xf numFmtId="0" fontId="6" fillId="0" borderId="40" xfId="74" applyNumberFormat="1" applyFont="1" applyFill="1" applyBorder="1" applyAlignment="1" applyProtection="1">
      <alignment horizontal="left" vertical="center" wrapText="1" indent="6"/>
      <protection/>
    </xf>
    <xf numFmtId="49" fontId="6" fillId="0" borderId="22" xfId="74" applyNumberFormat="1" applyFont="1" applyFill="1" applyBorder="1" applyAlignment="1" applyProtection="1">
      <alignment horizontal="left" vertical="center" wrapText="1" indent="7"/>
      <protection/>
    </xf>
    <xf numFmtId="49" fontId="39" fillId="43" borderId="33" xfId="0" applyFont="1" applyFill="1" applyBorder="1" applyAlignment="1" applyProtection="1">
      <alignment horizontal="left" vertical="center"/>
      <protection/>
    </xf>
    <xf numFmtId="49" fontId="6" fillId="2" borderId="13" xfId="74" applyNumberFormat="1" applyFont="1" applyFill="1" applyBorder="1" applyAlignment="1" applyProtection="1">
      <alignment horizontal="left" vertical="center" wrapText="1" indent="5"/>
      <protection locked="0"/>
    </xf>
    <xf numFmtId="49" fontId="6" fillId="2" borderId="30" xfId="74" applyNumberFormat="1" applyFont="1" applyFill="1" applyBorder="1" applyAlignment="1" applyProtection="1">
      <alignment horizontal="left" vertical="center" wrapText="1" indent="5"/>
      <protection locked="0"/>
    </xf>
    <xf numFmtId="49" fontId="54" fillId="0" borderId="33" xfId="72" applyNumberFormat="1" applyFont="1" applyFill="1" applyBorder="1" applyAlignment="1" applyProtection="1">
      <alignment horizontal="left" vertical="center" wrapText="1" indent="1"/>
      <protection/>
    </xf>
    <xf numFmtId="0" fontId="57" fillId="0" borderId="33" xfId="72" applyFont="1" applyFill="1" applyBorder="1" applyAlignment="1" applyProtection="1">
      <alignment horizontal="right" vertical="center" wrapText="1" indent="1"/>
      <protection/>
    </xf>
    <xf numFmtId="0" fontId="57" fillId="0" borderId="0" xfId="72" applyFont="1" applyFill="1" applyBorder="1" applyAlignment="1" applyProtection="1">
      <alignment horizontal="right" vertical="center" wrapText="1" indent="1"/>
      <protection/>
    </xf>
    <xf numFmtId="0" fontId="57" fillId="0" borderId="24" xfId="0" applyNumberFormat="1" applyFont="1" applyFill="1" applyBorder="1" applyAlignment="1" applyProtection="1">
      <alignment vertical="center"/>
      <protection/>
    </xf>
    <xf numFmtId="0" fontId="57" fillId="0" borderId="24" xfId="72" applyFont="1" applyFill="1" applyBorder="1" applyAlignment="1" applyProtection="1">
      <alignment horizontal="right" vertical="center" wrapText="1" indent="1"/>
      <protection/>
    </xf>
    <xf numFmtId="49" fontId="54" fillId="0" borderId="0" xfId="73" applyNumberFormat="1" applyFont="1" applyFill="1" applyBorder="1" applyAlignment="1" applyProtection="1">
      <alignment horizontal="left" vertical="center" wrapText="1" indent="1"/>
      <protection/>
    </xf>
    <xf numFmtId="0" fontId="0" fillId="7" borderId="0" xfId="72" applyFont="1" applyFill="1" applyBorder="1" applyAlignment="1" applyProtection="1">
      <alignment horizontal="right" vertical="center" wrapText="1" indent="1"/>
      <protection/>
    </xf>
    <xf numFmtId="0" fontId="54" fillId="0" borderId="0" xfId="72" applyFont="1" applyFill="1" applyAlignment="1" applyProtection="1">
      <alignment horizontal="left" vertical="center" wrapText="1"/>
      <protection/>
    </xf>
    <xf numFmtId="0" fontId="55" fillId="0" borderId="0" xfId="72" applyFont="1" applyFill="1" applyAlignment="1" applyProtection="1">
      <alignment horizontal="left" vertical="center" wrapText="1"/>
      <protection/>
    </xf>
    <xf numFmtId="0" fontId="56" fillId="0" borderId="0" xfId="72" applyFont="1" applyAlignment="1" applyProtection="1">
      <alignment vertical="center" wrapText="1"/>
      <protection/>
    </xf>
    <xf numFmtId="0" fontId="54" fillId="7" borderId="0" xfId="72" applyFont="1" applyFill="1" applyBorder="1" applyAlignment="1" applyProtection="1">
      <alignment vertical="center" wrapText="1"/>
      <protection/>
    </xf>
    <xf numFmtId="0" fontId="57" fillId="7" borderId="0" xfId="72" applyFont="1" applyFill="1" applyBorder="1" applyAlignment="1" applyProtection="1">
      <alignment horizontal="right" vertical="center" wrapText="1" indent="1"/>
      <protection/>
    </xf>
    <xf numFmtId="0" fontId="54" fillId="0" borderId="0" xfId="72" applyFont="1" applyAlignment="1" applyProtection="1">
      <alignment vertical="center" wrapText="1"/>
      <protection/>
    </xf>
    <xf numFmtId="0" fontId="55" fillId="0" borderId="0" xfId="72" applyFont="1" applyAlignment="1" applyProtection="1">
      <alignment horizontal="center" vertical="center" wrapText="1"/>
      <protection/>
    </xf>
    <xf numFmtId="49" fontId="0" fillId="0" borderId="0" xfId="0"/>
    <xf numFmtId="49" fontId="0" fillId="0" borderId="0" xfId="0" applyProtection="1">
      <protection/>
    </xf>
    <xf numFmtId="0" fontId="6" fillId="0" borderId="0" xfId="74" applyFont="1" applyFill="1" applyAlignment="1" applyProtection="1">
      <alignment vertical="center" wrapText="1"/>
      <protection/>
    </xf>
    <xf numFmtId="0" fontId="6" fillId="7" borderId="0" xfId="74" applyFont="1" applyFill="1" applyBorder="1" applyAlignment="1" applyProtection="1">
      <alignment vertical="center" wrapText="1"/>
      <protection/>
    </xf>
    <xf numFmtId="0" fontId="6" fillId="7" borderId="0" xfId="74" applyFont="1" applyFill="1" applyBorder="1" applyAlignment="1" applyProtection="1">
      <alignment horizontal="right" vertical="center" wrapText="1"/>
      <protection/>
    </xf>
    <xf numFmtId="49" fontId="30" fillId="7" borderId="0" xfId="52" applyNumberFormat="1" applyFont="1" applyFill="1" applyBorder="1" applyAlignment="1" applyProtection="1">
      <alignment horizontal="center" vertical="center" wrapText="1"/>
      <protection/>
    </xf>
    <xf numFmtId="0" fontId="34" fillId="7" borderId="0" xfId="74" applyFont="1" applyFill="1" applyBorder="1" applyAlignment="1" applyProtection="1">
      <alignment horizontal="center" vertical="center" wrapText="1"/>
      <protection/>
    </xf>
    <xf numFmtId="0" fontId="0" fillId="7" borderId="0" xfId="72" applyFont="1" applyFill="1" applyBorder="1" applyAlignment="1" applyProtection="1">
      <alignment horizontal="right" vertical="center" wrapText="1" indent="1"/>
      <protection/>
    </xf>
    <xf numFmtId="0" fontId="8" fillId="7" borderId="0" xfId="74" applyFont="1" applyFill="1" applyBorder="1" applyAlignment="1" applyProtection="1">
      <alignment horizontal="center" vertical="center" wrapText="1"/>
      <protection/>
    </xf>
    <xf numFmtId="0" fontId="6" fillId="7" borderId="0" xfId="74" applyFont="1" applyFill="1" applyBorder="1" applyAlignment="1" applyProtection="1">
      <alignment horizontal="center" vertical="center" wrapText="1"/>
      <protection/>
    </xf>
    <xf numFmtId="0" fontId="33" fillId="7" borderId="0" xfId="74" applyFont="1" applyFill="1" applyBorder="1" applyAlignment="1" applyProtection="1">
      <alignment vertical="center" wrapText="1"/>
      <protection/>
    </xf>
    <xf numFmtId="0" fontId="33" fillId="0" borderId="0" xfId="74" applyFont="1" applyFill="1" applyAlignment="1" applyProtection="1">
      <alignment vertical="center" wrapText="1"/>
      <protection/>
    </xf>
    <xf numFmtId="49" fontId="6" fillId="0" borderId="0" xfId="74" applyNumberFormat="1" applyFont="1" applyFill="1" applyAlignment="1" applyProtection="1">
      <alignment vertical="center" wrapText="1"/>
      <protection/>
    </xf>
    <xf numFmtId="49" fontId="6" fillId="0" borderId="0" xfId="0" applyNumberFormat="1" applyFont="1"/>
    <xf numFmtId="0" fontId="6" fillId="7" borderId="13" xfId="74" applyFont="1" applyFill="1" applyBorder="1" applyAlignment="1" applyProtection="1">
      <alignment horizontal="center" vertical="center" wrapText="1"/>
      <protection/>
    </xf>
    <xf numFmtId="0" fontId="0" fillId="0" borderId="13" xfId="52" applyFont="1" applyFill="1" applyBorder="1" applyAlignment="1" applyProtection="1">
      <alignment horizontal="center" vertical="center" wrapText="1"/>
      <protection/>
    </xf>
    <xf numFmtId="0" fontId="6" fillId="43" borderId="21" xfId="74" applyFont="1" applyFill="1" applyBorder="1" applyAlignment="1" applyProtection="1">
      <alignment vertical="center" wrapText="1"/>
      <protection/>
    </xf>
    <xf numFmtId="49" fontId="39" fillId="43" borderId="23" xfId="0" applyFont="1" applyFill="1" applyBorder="1" applyAlignment="1" applyProtection="1">
      <alignment horizontal="left" vertical="center" indent="1"/>
      <protection/>
    </xf>
    <xf numFmtId="0" fontId="6" fillId="0" borderId="13" xfId="74" applyFont="1" applyFill="1" applyBorder="1" applyAlignment="1" applyProtection="1">
      <alignment vertical="center" wrapText="1"/>
      <protection/>
    </xf>
    <xf numFmtId="49" fontId="6" fillId="0" borderId="0" xfId="54">
      <alignment vertical="top"/>
      <protection/>
    </xf>
    <xf numFmtId="0" fontId="68" fillId="0" borderId="0" xfId="74" applyFont="1" applyFill="1" applyAlignment="1" applyProtection="1">
      <alignment vertical="center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Border="1" applyAlignment="1">
      <alignment vertical="center"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0" xfId="73" applyNumberFormat="1" applyFont="1" applyFill="1" applyBorder="1" applyAlignment="1" applyProtection="1">
      <alignment vertical="center" wrapText="1"/>
      <protection/>
    </xf>
    <xf numFmtId="0" fontId="70" fillId="0" borderId="0" xfId="74" applyFont="1" applyFill="1" applyAlignment="1" applyProtection="1">
      <alignment vertical="center" wrapText="1"/>
      <protection/>
    </xf>
    <xf numFmtId="0" fontId="70" fillId="0" borderId="0" xfId="74" applyFont="1" applyFill="1" applyAlignment="1" applyProtection="1">
      <alignment vertical="center"/>
      <protection/>
    </xf>
    <xf numFmtId="0" fontId="70" fillId="0" borderId="0" xfId="0" applyNumberFormat="1" applyFont="1" applyFill="1" applyBorder="1" applyAlignment="1">
      <alignment vertical="center"/>
    </xf>
    <xf numFmtId="49" fontId="70" fillId="0" borderId="0" xfId="74" applyNumberFormat="1" applyFont="1" applyFill="1" applyAlignment="1" applyProtection="1">
      <alignment vertical="center" wrapText="1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49" fontId="6" fillId="0" borderId="0" xfId="54" applyNumberFormat="1" applyFont="1">
      <alignment vertical="top"/>
      <protection/>
    </xf>
    <xf numFmtId="0" fontId="6" fillId="7" borderId="0" xfId="74" applyFont="1" applyFill="1" applyBorder="1" applyAlignment="1" applyProtection="1">
      <alignment horizontal="right" vertical="center"/>
      <protection/>
    </xf>
    <xf numFmtId="49" fontId="70" fillId="0" borderId="0" xfId="54" applyFont="1" applyAlignment="1">
      <alignment vertical="top"/>
      <protection/>
    </xf>
    <xf numFmtId="0" fontId="0" fillId="0" borderId="13" xfId="74" applyFont="1" applyFill="1" applyBorder="1" applyAlignment="1" applyProtection="1">
      <alignment horizontal="center" vertical="center" wrapText="1"/>
      <protection/>
    </xf>
    <xf numFmtId="49" fontId="39" fillId="43" borderId="23" xfId="54" applyFont="1" applyFill="1" applyBorder="1" applyAlignment="1" applyProtection="1">
      <alignment horizontal="left" vertical="center" indent="3"/>
      <protection/>
    </xf>
    <xf numFmtId="49" fontId="42" fillId="43" borderId="22" xfId="54" applyFont="1" applyFill="1" applyBorder="1" applyAlignment="1" applyProtection="1">
      <alignment horizontal="center" vertical="top"/>
      <protection/>
    </xf>
    <xf numFmtId="0" fontId="50" fillId="0" borderId="0" xfId="74" applyFont="1" applyFill="1" applyAlignment="1" applyProtection="1">
      <alignment horizontal="right" vertical="top" wrapText="1"/>
      <protection/>
    </xf>
    <xf numFmtId="49" fontId="39" fillId="43" borderId="23" xfId="54" applyFont="1" applyFill="1" applyBorder="1" applyAlignment="1" applyProtection="1">
      <alignment horizontal="left" vertical="center" indent="2"/>
      <protection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0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>
      <alignment horizontal="center" vertical="center"/>
    </xf>
    <xf numFmtId="49" fontId="76" fillId="7" borderId="0" xfId="52" applyNumberFormat="1" applyFont="1" applyFill="1" applyBorder="1" applyAlignment="1" applyProtection="1">
      <alignment horizontal="center" vertical="center" wrapText="1"/>
      <protection/>
    </xf>
    <xf numFmtId="0" fontId="76" fillId="0" borderId="0" xfId="0" applyNumberFormat="1" applyFont="1" applyFill="1" applyBorder="1" applyAlignment="1">
      <alignment horizontal="center" vertical="center"/>
    </xf>
    <xf numFmtId="0" fontId="76" fillId="0" borderId="0" xfId="66" applyNumberFormat="1" applyFont="1" applyFill="1" applyBorder="1" applyAlignment="1" applyProtection="1">
      <alignment horizontal="center" vertical="center" wrapText="1"/>
      <protection/>
    </xf>
    <xf numFmtId="0" fontId="76" fillId="0" borderId="0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2"/>
      <protection/>
    </xf>
    <xf numFmtId="49" fontId="6" fillId="0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Border="1" applyAlignment="1" applyProtection="1">
      <alignment vertical="center"/>
      <protection/>
    </xf>
    <xf numFmtId="0" fontId="70" fillId="0" borderId="0" xfId="0" applyNumberFormat="1" applyFont="1" applyFill="1" applyBorder="1" applyAlignment="1" applyProtection="1">
      <alignment vertical="center"/>
      <protection/>
    </xf>
    <xf numFmtId="0" fontId="77" fillId="0" borderId="0" xfId="0" applyNumberFormat="1" applyFont="1" applyFill="1" applyBorder="1" applyAlignment="1">
      <alignment vertical="center"/>
    </xf>
    <xf numFmtId="0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18" fillId="0" borderId="0" xfId="75" applyFont="1" applyBorder="1" applyAlignment="1">
      <alignment vertical="center" wrapText="1"/>
      <protection/>
    </xf>
    <xf numFmtId="0" fontId="6" fillId="0" borderId="13" xfId="66" applyNumberFormat="1" applyFont="1" applyFill="1" applyBorder="1" applyAlignment="1" applyProtection="1">
      <alignment horizontal="center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3"/>
      <protection/>
    </xf>
    <xf numFmtId="0" fontId="70" fillId="0" borderId="0" xfId="0" applyNumberFormat="1" applyFont="1" applyFill="1" applyBorder="1" applyAlignment="1">
      <alignment horizontal="center" vertical="center"/>
    </xf>
    <xf numFmtId="0" fontId="6" fillId="0" borderId="0" xfId="74" applyFont="1" applyFill="1" applyAlignment="1" applyProtection="1">
      <alignment horizontal="left" vertical="center" wrapText="1" indent="1"/>
      <protection/>
    </xf>
    <xf numFmtId="0" fontId="6" fillId="0" borderId="0" xfId="74" applyFont="1" applyFill="1" applyAlignment="1" applyProtection="1">
      <alignment horizontal="left" vertical="center" wrapText="1" indent="2"/>
      <protection/>
    </xf>
    <xf numFmtId="0" fontId="6" fillId="0" borderId="13" xfId="74" applyNumberFormat="1" applyFont="1" applyFill="1" applyBorder="1" applyAlignment="1" applyProtection="1">
      <alignment vertical="top" wrapText="1"/>
      <protection/>
    </xf>
    <xf numFmtId="0" fontId="6" fillId="0" borderId="13" xfId="66" applyFont="1" applyFill="1" applyBorder="1" applyAlignment="1" applyProtection="1">
      <alignment horizontal="left" vertical="center" wrapText="1" indent="1"/>
      <protection/>
    </xf>
    <xf numFmtId="0" fontId="6" fillId="0" borderId="0" xfId="66" applyFont="1" applyFill="1" applyBorder="1" applyAlignment="1" applyProtection="1">
      <alignment horizontal="left" vertical="center" wrapText="1" indent="2"/>
      <protection/>
    </xf>
    <xf numFmtId="0" fontId="6" fillId="0" borderId="0" xfId="73" applyNumberFormat="1" applyFont="1" applyFill="1" applyBorder="1" applyAlignment="1" applyProtection="1">
      <alignment horizontal="left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4"/>
      <protection/>
    </xf>
    <xf numFmtId="0" fontId="63" fillId="0" borderId="0" xfId="74" applyFont="1" applyFill="1" applyAlignment="1" applyProtection="1">
      <alignment vertical="center" wrapText="1"/>
      <protection/>
    </xf>
    <xf numFmtId="0" fontId="63" fillId="0" borderId="0" xfId="75" applyFont="1" applyBorder="1" applyAlignment="1">
      <alignment vertical="center" wrapText="1"/>
      <protection/>
    </xf>
    <xf numFmtId="0" fontId="0" fillId="0" borderId="13" xfId="74" applyFont="1" applyFill="1" applyBorder="1" applyAlignment="1" applyProtection="1">
      <alignment horizontal="left" vertical="center" wrapText="1"/>
      <protection/>
    </xf>
    <xf numFmtId="0" fontId="6" fillId="0" borderId="40" xfId="74" applyNumberFormat="1" applyFont="1" applyFill="1" applyBorder="1" applyAlignment="1" applyProtection="1">
      <alignment horizontal="left" vertical="center" wrapText="1"/>
      <protection/>
    </xf>
    <xf numFmtId="49" fontId="39" fillId="43" borderId="23" xfId="54" applyFont="1" applyFill="1" applyBorder="1" applyAlignment="1" applyProtection="1">
      <alignment horizontal="left" vertical="center"/>
      <protection/>
    </xf>
    <xf numFmtId="49" fontId="0" fillId="7" borderId="21" xfId="74" applyNumberFormat="1" applyFont="1" applyFill="1" applyBorder="1" applyAlignment="1" applyProtection="1">
      <alignment horizontal="center" vertical="center" wrapText="1"/>
      <protection/>
    </xf>
    <xf numFmtId="0" fontId="6" fillId="0" borderId="33" xfId="74" applyFont="1" applyFill="1" applyBorder="1" applyAlignment="1" applyProtection="1">
      <alignment vertical="center" wrapText="1"/>
      <protection/>
    </xf>
    <xf numFmtId="0" fontId="99" fillId="0" borderId="0" xfId="74" applyFont="1" applyFill="1" applyAlignment="1" applyProtection="1">
      <alignment vertical="center" wrapText="1"/>
      <protection/>
    </xf>
    <xf numFmtId="49" fontId="0" fillId="7" borderId="30" xfId="74" applyNumberFormat="1" applyFont="1" applyFill="1" applyBorder="1" applyAlignment="1" applyProtection="1">
      <alignment horizontal="center" vertical="center" wrapText="1"/>
      <protection/>
    </xf>
    <xf numFmtId="0" fontId="6" fillId="43" borderId="39" xfId="74" applyFont="1" applyFill="1" applyBorder="1" applyAlignment="1" applyProtection="1">
      <alignment vertical="center" wrapText="1"/>
      <protection/>
    </xf>
    <xf numFmtId="0" fontId="0" fillId="7" borderId="21" xfId="72" applyFont="1" applyFill="1" applyBorder="1" applyAlignment="1" applyProtection="1">
      <alignment horizontal="right" vertical="center" wrapText="1" indent="1"/>
      <protection/>
    </xf>
    <xf numFmtId="49" fontId="6" fillId="0" borderId="33" xfId="54" applyBorder="1">
      <alignment vertical="top"/>
      <protection/>
    </xf>
    <xf numFmtId="0" fontId="6" fillId="7" borderId="21" xfId="74" applyFont="1" applyFill="1" applyBorder="1" applyAlignment="1" applyProtection="1">
      <alignment vertical="center" wrapText="1"/>
      <protection/>
    </xf>
    <xf numFmtId="49" fontId="54" fillId="0" borderId="0" xfId="74" applyNumberFormat="1" applyFont="1" applyFill="1" applyBorder="1" applyAlignment="1" applyProtection="1">
      <alignment vertical="center" wrapText="1"/>
      <protection/>
    </xf>
    <xf numFmtId="0" fontId="100" fillId="0" borderId="0" xfId="0" applyNumberFormat="1" applyFont="1" applyFill="1" applyBorder="1" applyAlignment="1" applyProtection="1">
      <alignment vertical="center"/>
      <protection/>
    </xf>
    <xf numFmtId="0" fontId="100" fillId="0" borderId="0" xfId="72" applyFont="1" applyFill="1" applyBorder="1" applyAlignment="1" applyProtection="1">
      <alignment horizontal="right" vertical="center" wrapText="1" indent="1"/>
      <protection/>
    </xf>
    <xf numFmtId="49" fontId="54" fillId="0" borderId="0" xfId="74" applyNumberFormat="1" applyFont="1" applyFill="1" applyBorder="1" applyAlignment="1" applyProtection="1">
      <alignment horizontal="center" vertical="center" wrapText="1"/>
      <protection/>
    </xf>
    <xf numFmtId="0" fontId="57" fillId="0" borderId="0" xfId="0" applyNumberFormat="1" applyFont="1" applyFill="1" applyBorder="1" applyAlignment="1" applyProtection="1">
      <alignment vertical="center"/>
      <protection/>
    </xf>
    <xf numFmtId="49" fontId="0" fillId="0" borderId="0" xfId="0"/>
    <xf numFmtId="49" fontId="0" fillId="40" borderId="0" xfId="0" applyFill="1" applyProtection="1">
      <protection/>
    </xf>
    <xf numFmtId="0" fontId="6" fillId="0" borderId="0" xfId="74" applyFont="1" applyFill="1" applyAlignment="1" applyProtection="1">
      <alignment vertical="center" wrapText="1"/>
      <protection/>
    </xf>
    <xf numFmtId="0" fontId="33" fillId="7" borderId="0" xfId="74" applyFont="1" applyFill="1" applyBorder="1" applyAlignment="1" applyProtection="1">
      <alignment vertical="center" wrapText="1"/>
      <protection/>
    </xf>
    <xf numFmtId="49" fontId="6" fillId="0" borderId="0" xfId="0" applyNumberFormat="1" applyFont="1"/>
    <xf numFmtId="0" fontId="6" fillId="43" borderId="21" xfId="74" applyFont="1" applyFill="1" applyBorder="1" applyAlignment="1" applyProtection="1">
      <alignment vertical="center" wrapText="1"/>
      <protection/>
    </xf>
    <xf numFmtId="49" fontId="6" fillId="0" borderId="13" xfId="0" applyNumberFormat="1" applyFont="1" applyBorder="1" applyProtection="1">
      <protection/>
    </xf>
    <xf numFmtId="0" fontId="68" fillId="0" borderId="0" xfId="74" applyFont="1" applyFill="1" applyAlignment="1" applyProtection="1">
      <alignment vertical="center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vertical="center"/>
      <protection/>
    </xf>
    <xf numFmtId="49" fontId="6" fillId="0" borderId="0" xfId="54" applyNumberFormat="1" applyFont="1">
      <alignment vertical="top"/>
      <protection/>
    </xf>
    <xf numFmtId="49" fontId="0" fillId="39" borderId="13" xfId="49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13" xfId="74" applyNumberFormat="1" applyFont="1" applyFill="1" applyBorder="1" applyAlignment="1" applyProtection="1">
      <alignment horizontal="left" vertical="center" wrapText="1"/>
      <protection/>
    </xf>
    <xf numFmtId="0" fontId="0" fillId="0" borderId="13" xfId="74" applyFont="1" applyFill="1" applyBorder="1" applyAlignment="1" applyProtection="1">
      <alignment horizontal="center" vertical="center" wrapText="1"/>
      <protection/>
    </xf>
    <xf numFmtId="49" fontId="42" fillId="43" borderId="22" xfId="54" applyFont="1" applyFill="1" applyBorder="1" applyAlignment="1" applyProtection="1">
      <alignment horizontal="center" vertical="top"/>
      <protection/>
    </xf>
    <xf numFmtId="49" fontId="39" fillId="43" borderId="23" xfId="54" applyFont="1" applyFill="1" applyBorder="1" applyAlignment="1" applyProtection="1">
      <alignment horizontal="left" vertical="center" indent="2"/>
      <protection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49" fontId="39" fillId="43" borderId="23" xfId="54" applyFont="1" applyFill="1" applyBorder="1" applyAlignment="1" applyProtection="1">
      <alignment horizontal="left" vertical="center"/>
      <protection/>
    </xf>
    <xf numFmtId="0" fontId="99" fillId="0" borderId="0" xfId="74" applyFont="1" applyFill="1" applyAlignment="1" applyProtection="1">
      <alignment vertical="center" wrapText="1"/>
      <protection/>
    </xf>
    <xf numFmtId="0" fontId="0" fillId="38" borderId="13" xfId="49" applyNumberFormat="1" applyFont="1" applyFill="1" applyBorder="1" applyAlignment="1" applyProtection="1">
      <alignment horizontal="left" vertical="center" wrapText="1" indent="1"/>
      <protection/>
    </xf>
    <xf numFmtId="0" fontId="0" fillId="38" borderId="13" xfId="74" applyFont="1" applyFill="1" applyBorder="1" applyAlignment="1" applyProtection="1">
      <alignment horizontal="left" vertical="center" wrapText="1" indent="1"/>
      <protection/>
    </xf>
    <xf numFmtId="0" fontId="54" fillId="0" borderId="0" xfId="0" applyNumberFormat="1" applyFont="1" applyFill="1" applyBorder="1" applyAlignment="1" applyProtection="1">
      <alignment vertical="center"/>
      <protection/>
    </xf>
    <xf numFmtId="49" fontId="6" fillId="43" borderId="25" xfId="73" applyNumberFormat="1" applyFont="1" applyFill="1" applyBorder="1" applyAlignment="1" applyProtection="1">
      <alignment horizontal="center" vertical="center" wrapText="1"/>
      <protection/>
    </xf>
    <xf numFmtId="49" fontId="6" fillId="43" borderId="23" xfId="73" applyNumberFormat="1" applyFont="1" applyFill="1" applyBorder="1" applyAlignment="1" applyProtection="1">
      <alignment horizontal="center" vertical="center" wrapText="1"/>
      <protection/>
    </xf>
    <xf numFmtId="49" fontId="0" fillId="0" borderId="0" xfId="74" applyNumberFormat="1" applyFont="1" applyFill="1" applyAlignment="1" applyProtection="1">
      <alignment horizontal="left" vertical="top"/>
      <protection/>
    </xf>
    <xf numFmtId="49" fontId="6" fillId="39" borderId="13" xfId="69" applyNumberFormat="1" applyFont="1" applyFill="1" applyBorder="1" applyAlignment="1" applyProtection="1">
      <alignment horizontal="left" vertical="center" wrapText="1"/>
      <protection locked="0"/>
    </xf>
    <xf numFmtId="49" fontId="6" fillId="2" borderId="13" xfId="74" applyNumberFormat="1" applyFont="1" applyFill="1" applyBorder="1" applyAlignment="1" applyProtection="1">
      <alignment horizontal="left" vertical="center" wrapText="1" indent="6"/>
      <protection locked="0"/>
    </xf>
    <xf numFmtId="49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49" fontId="66" fillId="39" borderId="13" xfId="49" applyNumberFormat="1" applyFill="1" applyBorder="1" applyAlignment="1" applyProtection="1">
      <alignment horizontal="left" vertical="center" wrapText="1"/>
      <protection locked="0"/>
    </xf>
    <xf numFmtId="49" fontId="6" fillId="39" borderId="13" xfId="72" applyNumberFormat="1" applyFont="1" applyFill="1" applyBorder="1" applyAlignment="1" applyProtection="1">
      <alignment horizontal="left" vertical="center" wrapText="1" indent="1"/>
      <protection locked="0"/>
    </xf>
    <xf numFmtId="49" fontId="0" fillId="39" borderId="13" xfId="73" applyNumberFormat="1" applyFont="1" applyFill="1" applyBorder="1" applyAlignment="1" applyProtection="1">
      <alignment horizontal="left" vertical="center" wrapText="1" indent="1"/>
      <protection locked="0"/>
    </xf>
    <xf numFmtId="0" fontId="6" fillId="39" borderId="13" xfId="72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13" xfId="74" applyNumberFormat="1" applyFont="1" applyFill="1" applyBorder="1" applyAlignment="1" applyProtection="1">
      <alignment vertical="top" wrapText="1"/>
      <protection/>
    </xf>
    <xf numFmtId="0" fontId="0" fillId="39" borderId="13" xfId="49" applyNumberFormat="1" applyFont="1" applyFill="1" applyBorder="1" applyAlignment="1" applyProtection="1">
      <alignment horizontal="left" vertical="center" wrapText="1"/>
      <protection locked="0"/>
    </xf>
    <xf numFmtId="49" fontId="0" fillId="39" borderId="13" xfId="73" applyNumberFormat="1" applyFont="1" applyFill="1" applyBorder="1" applyAlignment="1" applyProtection="1">
      <alignment horizontal="left" vertical="center" wrapText="1"/>
      <protection locked="0"/>
    </xf>
    <xf numFmtId="165" fontId="6" fillId="39" borderId="13" xfId="0" applyNumberFormat="1" applyFont="1" applyFill="1" applyBorder="1" applyAlignment="1" applyProtection="1">
      <alignment horizontal="right" vertical="center"/>
      <protection locked="0"/>
    </xf>
    <xf numFmtId="165" fontId="6" fillId="39" borderId="13" xfId="0" applyNumberFormat="1" applyFont="1" applyFill="1" applyBorder="1" applyAlignment="1" applyProtection="1">
      <alignment horizontal="right" vertical="center" wrapText="1"/>
      <protection locked="0"/>
    </xf>
    <xf numFmtId="49" fontId="6" fillId="39" borderId="13" xfId="73" applyNumberFormat="1" applyFont="1" applyFill="1" applyBorder="1" applyAlignment="1" applyProtection="1">
      <alignment horizontal="center" vertical="center" wrapText="1"/>
      <protection locked="0"/>
    </xf>
    <xf numFmtId="0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6" fillId="0" borderId="40" xfId="74" applyNumberFormat="1" applyFont="1" applyFill="1" applyBorder="1" applyAlignment="1" applyProtection="1">
      <alignment horizontal="left" vertical="top" wrapText="1"/>
      <protection/>
    </xf>
    <xf numFmtId="49" fontId="0" fillId="39" borderId="22" xfId="73" applyNumberFormat="1" applyFont="1" applyFill="1" applyBorder="1" applyAlignment="1" applyProtection="1">
      <alignment horizontal="left" vertical="center" wrapText="1"/>
      <protection locked="0"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0" fontId="11" fillId="0" borderId="0" xfId="72" applyFont="1" applyFill="1" applyAlignment="1" applyProtection="1">
      <alignment horizontal="left" vertical="center" wrapText="1"/>
      <protection/>
    </xf>
    <xf numFmtId="0" fontId="11" fillId="0" borderId="0" xfId="72" applyFont="1" applyAlignment="1" applyProtection="1">
      <alignment horizontal="center" vertical="center" wrapText="1"/>
      <protection/>
    </xf>
    <xf numFmtId="0" fontId="6" fillId="7" borderId="0" xfId="72" applyNumberFormat="1" applyFont="1" applyFill="1" applyBorder="1" applyAlignment="1" applyProtection="1">
      <alignment horizontal="center" vertical="center" wrapText="1"/>
      <protection/>
    </xf>
    <xf numFmtId="0" fontId="53" fillId="0" borderId="0" xfId="72" applyFont="1" applyFill="1" applyAlignment="1" applyProtection="1">
      <alignment horizontal="left" vertical="center" wrapText="1"/>
      <protection/>
    </xf>
    <xf numFmtId="0" fontId="101" fillId="0" borderId="0" xfId="72" applyFont="1" applyAlignment="1" applyProtection="1">
      <alignment vertical="center" wrapText="1"/>
      <protection/>
    </xf>
    <xf numFmtId="0" fontId="53" fillId="7" borderId="0" xfId="72" applyFont="1" applyFill="1" applyBorder="1" applyAlignment="1" applyProtection="1">
      <alignment vertical="center" wrapText="1"/>
      <protection/>
    </xf>
    <xf numFmtId="0" fontId="98" fillId="7" borderId="0" xfId="72" applyFont="1" applyFill="1" applyBorder="1" applyAlignment="1" applyProtection="1">
      <alignment horizontal="right" vertical="center" wrapText="1" indent="1"/>
      <protection/>
    </xf>
    <xf numFmtId="49" fontId="53" fillId="0" borderId="24" xfId="72" applyNumberFormat="1" applyFont="1" applyFill="1" applyBorder="1" applyAlignment="1" applyProtection="1">
      <alignment horizontal="left" vertical="center" wrapText="1" indent="1"/>
      <protection/>
    </xf>
    <xf numFmtId="0" fontId="53" fillId="0" borderId="0" xfId="72" applyFont="1" applyAlignment="1" applyProtection="1">
      <alignment vertical="center" wrapText="1"/>
      <protection/>
    </xf>
    <xf numFmtId="49" fontId="0" fillId="0" borderId="13" xfId="73" applyNumberFormat="1" applyFont="1" applyFill="1" applyBorder="1" applyAlignment="1" applyProtection="1">
      <alignment horizontal="left" vertical="center" wrapText="1" indent="1"/>
      <protection/>
    </xf>
    <xf numFmtId="0" fontId="99" fillId="0" borderId="0" xfId="73" applyNumberFormat="1" applyFont="1" applyFill="1" applyBorder="1" applyAlignment="1" applyProtection="1">
      <alignment vertical="center" wrapText="1"/>
      <protection/>
    </xf>
    <xf numFmtId="49" fontId="99" fillId="0" borderId="0" xfId="74" applyNumberFormat="1" applyFont="1" applyFill="1" applyBorder="1" applyAlignment="1" applyProtection="1">
      <alignment vertical="center" wrapText="1"/>
      <protection/>
    </xf>
    <xf numFmtId="4" fontId="0" fillId="39" borderId="13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/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0" fillId="0" borderId="0" xfId="0" applyNumberFormat="1" applyAlignment="1">
      <alignment vertical="center"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>
      <alignment horizontal="center" vertical="center"/>
    </xf>
    <xf numFmtId="0" fontId="70" fillId="0" borderId="0" xfId="0" applyNumberFormat="1" applyFont="1" applyFill="1" applyBorder="1" applyAlignment="1">
      <alignment horizontal="center" vertical="center"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49" fontId="6" fillId="2" borderId="13" xfId="73" applyNumberFormat="1" applyFont="1" applyFill="1" applyBorder="1" applyAlignment="1" applyProtection="1">
      <alignment horizontal="left" vertical="center" wrapText="1"/>
      <protection locked="0"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0" fontId="6" fillId="0" borderId="13" xfId="74" applyNumberFormat="1" applyFont="1" applyFill="1" applyBorder="1" applyAlignment="1" applyProtection="1">
      <alignment horizontal="center" vertical="center" wrapText="1"/>
      <protection/>
    </xf>
    <xf numFmtId="49" fontId="6" fillId="0" borderId="13" xfId="52" applyNumberFormat="1" applyFont="1" applyFill="1" applyBorder="1" applyAlignment="1" applyProtection="1">
      <alignment horizontal="center" vertical="center" wrapText="1"/>
      <protection/>
    </xf>
    <xf numFmtId="49" fontId="0" fillId="39" borderId="13" xfId="0" applyNumberFormat="1" applyFill="1" applyBorder="1" applyAlignment="1" applyProtection="1">
      <alignment horizontal="left" vertical="center" wrapText="1"/>
      <protection locked="0"/>
    </xf>
    <xf numFmtId="0" fontId="6" fillId="0" borderId="13" xfId="73" applyNumberFormat="1" applyFont="1" applyFill="1" applyBorder="1" applyAlignment="1" applyProtection="1">
      <alignment horizontal="center" vertical="center" wrapText="1"/>
      <protection/>
    </xf>
    <xf numFmtId="14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14" fontId="46" fillId="0" borderId="13" xfId="73" applyNumberFormat="1" applyFont="1" applyFill="1" applyBorder="1" applyAlignment="1" applyProtection="1">
      <alignment horizontal="center" vertical="center" wrapText="1"/>
      <protection/>
    </xf>
    <xf numFmtId="22" fontId="6" fillId="0" borderId="0" xfId="69" applyNumberFormat="1" applyFont="1" applyAlignment="1" applyProtection="1">
      <alignment horizontal="left" vertical="center" wrapText="1"/>
      <protection/>
    </xf>
    <xf numFmtId="0" fontId="0" fillId="0" borderId="0" xfId="0" applyNumberFormat="1"/>
    <xf numFmtId="49" fontId="0" fillId="38" borderId="13" xfId="73" applyNumberFormat="1" applyFont="1" applyFill="1" applyBorder="1" applyAlignment="1" applyProtection="1">
      <alignment horizontal="left" vertical="center" wrapText="1" indent="1"/>
      <protection/>
    </xf>
    <xf numFmtId="49" fontId="0" fillId="39" borderId="13" xfId="72" applyNumberFormat="1" applyFont="1" applyFill="1" applyBorder="1" applyAlignment="1" applyProtection="1">
      <alignment horizontal="center" vertical="center" wrapText="1"/>
      <protection locked="0"/>
    </xf>
    <xf numFmtId="49" fontId="34" fillId="0" borderId="13" xfId="52" applyNumberFormat="1" applyFont="1" applyFill="1" applyBorder="1" applyAlignment="1" applyProtection="1">
      <alignment horizontal="center" vertical="center" wrapText="1"/>
      <protection/>
    </xf>
    <xf numFmtId="4" fontId="6" fillId="39" borderId="13" xfId="49" applyNumberFormat="1" applyFont="1" applyFill="1" applyBorder="1" applyAlignment="1" applyProtection="1">
      <alignment horizontal="right" vertical="center" wrapText="1"/>
      <protection locked="0"/>
    </xf>
    <xf numFmtId="49" fontId="6" fillId="38" borderId="28" xfId="73" applyNumberFormat="1" applyFont="1" applyFill="1" applyBorder="1" applyAlignment="1" applyProtection="1">
      <alignment horizontal="center" vertical="center" wrapText="1"/>
      <protection/>
    </xf>
    <xf numFmtId="49" fontId="0" fillId="38" borderId="13" xfId="0" applyNumberFormat="1" applyFill="1" applyBorder="1" applyAlignment="1" applyProtection="1">
      <alignment horizontal="left" vertical="center" wrapText="1"/>
      <protection/>
    </xf>
    <xf numFmtId="49" fontId="66" fillId="39" borderId="13" xfId="49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/>
    <xf numFmtId="0" fontId="0" fillId="0" borderId="0" xfId="0" applyNumberFormat="1" applyAlignment="1">
      <alignment vertical="center"/>
    </xf>
    <xf numFmtId="0" fontId="14" fillId="7" borderId="0" xfId="62" applyNumberFormat="1" applyFont="1" applyFill="1" applyBorder="1" applyAlignment="1" applyProtection="1">
      <alignment horizontal="justify" vertical="top" wrapText="1"/>
      <protection/>
    </xf>
    <xf numFmtId="49" fontId="14" fillId="7" borderId="0" xfId="62" applyFont="1" applyFill="1" applyBorder="1" applyAlignment="1">
      <alignment horizontal="left" vertical="top" wrapText="1" indent="1"/>
      <protection/>
    </xf>
    <xf numFmtId="49" fontId="66" fillId="0" borderId="0" xfId="49" applyNumberFormat="1" applyBorder="1" applyAlignment="1" applyProtection="1">
      <alignment vertical="center"/>
      <protection/>
    </xf>
    <xf numFmtId="0" fontId="18" fillId="3" borderId="43" xfId="47" applyNumberFormat="1" applyFont="1" applyFill="1" applyBorder="1" applyAlignment="1" applyProtection="1">
      <alignment horizontal="left" vertical="center" wrapText="1" indent="1"/>
      <protection/>
    </xf>
    <xf numFmtId="0" fontId="18" fillId="3" borderId="44" xfId="47" applyNumberFormat="1" applyFont="1" applyFill="1" applyBorder="1" applyAlignment="1" applyProtection="1">
      <alignment horizontal="left" vertical="center" wrapText="1" indent="1"/>
      <protection/>
    </xf>
    <xf numFmtId="0" fontId="14" fillId="7" borderId="0" xfId="62" applyNumberFormat="1" applyFont="1" applyFill="1" applyBorder="1" applyAlignment="1">
      <alignment horizontal="justify" vertical="center" wrapText="1"/>
      <protection/>
    </xf>
    <xf numFmtId="49" fontId="14" fillId="7" borderId="45" xfId="62" applyFont="1" applyFill="1" applyBorder="1" applyAlignment="1">
      <alignment vertical="center" wrapText="1"/>
      <protection/>
    </xf>
    <xf numFmtId="49" fontId="14" fillId="7" borderId="0" xfId="62" applyFont="1" applyFill="1" applyBorder="1" applyAlignment="1">
      <alignment vertical="center" wrapText="1"/>
      <protection/>
    </xf>
    <xf numFmtId="49" fontId="14" fillId="7" borderId="45" xfId="62" applyFont="1" applyFill="1" applyBorder="1" applyAlignment="1">
      <alignment horizontal="left" vertical="center" wrapText="1"/>
      <protection/>
    </xf>
    <xf numFmtId="49" fontId="14" fillId="7" borderId="0" xfId="62" applyFont="1" applyFill="1" applyBorder="1" applyAlignment="1">
      <alignment horizontal="left" vertical="center" wrapText="1"/>
      <protection/>
    </xf>
    <xf numFmtId="49" fontId="66" fillId="0" borderId="0" xfId="49" applyNumberFormat="1" applyFont="1" applyBorder="1" applyProtection="1">
      <protection/>
    </xf>
    <xf numFmtId="49" fontId="0" fillId="0" borderId="0" xfId="0" applyBorder="1"/>
    <xf numFmtId="49" fontId="14" fillId="7" borderId="0" xfId="62" applyFont="1" applyFill="1" applyBorder="1" applyAlignment="1">
      <alignment horizontal="left" wrapText="1"/>
      <protection/>
    </xf>
    <xf numFmtId="0" fontId="18" fillId="0" borderId="0" xfId="41" applyFont="1" applyFill="1" applyBorder="1" applyAlignment="1" applyProtection="1">
      <alignment horizontal="right" vertical="top" wrapText="1" indent="1"/>
      <protection/>
    </xf>
    <xf numFmtId="49" fontId="14" fillId="7" borderId="0" xfId="62" applyFont="1" applyFill="1" applyBorder="1" applyAlignment="1">
      <alignment horizontal="justify" vertical="justify" wrapText="1"/>
      <protection/>
    </xf>
    <xf numFmtId="0" fontId="18" fillId="0" borderId="0" xfId="41" applyFont="1" applyFill="1" applyBorder="1" applyAlignment="1" applyProtection="1">
      <alignment horizontal="left" vertical="top" wrapText="1"/>
      <protection/>
    </xf>
    <xf numFmtId="0" fontId="14" fillId="7" borderId="0" xfId="62" applyNumberFormat="1" applyFont="1" applyFill="1" applyBorder="1" applyAlignment="1">
      <alignment horizontal="justify" vertical="top" wrapText="1"/>
      <protection/>
    </xf>
    <xf numFmtId="0" fontId="18" fillId="0" borderId="0" xfId="41" applyFont="1" applyFill="1" applyBorder="1" applyAlignment="1" applyProtection="1">
      <alignment horizontal="right" vertical="top" wrapText="1"/>
      <protection/>
    </xf>
    <xf numFmtId="0" fontId="18" fillId="0" borderId="22" xfId="75" applyFont="1" applyBorder="1" applyAlignment="1">
      <alignment horizontal="center" vertical="center" wrapText="1"/>
      <protection/>
    </xf>
    <xf numFmtId="0" fontId="18" fillId="0" borderId="21" xfId="75" applyFont="1" applyBorder="1" applyAlignment="1">
      <alignment horizontal="center" vertical="center" wrapText="1"/>
      <protection/>
    </xf>
    <xf numFmtId="0" fontId="8" fillId="0" borderId="0" xfId="72" applyFont="1" applyAlignment="1" applyProtection="1">
      <alignment horizontal="left" vertical="top" wrapText="1"/>
      <protection/>
    </xf>
    <xf numFmtId="14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0" fontId="34" fillId="0" borderId="26" xfId="74" applyFont="1" applyFill="1" applyBorder="1" applyAlignment="1" applyProtection="1">
      <alignment horizontal="center" vertical="center" wrapText="1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6" fillId="38" borderId="30" xfId="74" applyNumberFormat="1" applyFont="1" applyFill="1" applyBorder="1" applyAlignment="1" applyProtection="1">
      <alignment horizontal="left" vertical="center" wrapText="1" indent="1"/>
      <protection/>
    </xf>
    <xf numFmtId="0" fontId="6" fillId="38" borderId="46" xfId="74" applyNumberFormat="1" applyFont="1" applyFill="1" applyBorder="1" applyAlignment="1" applyProtection="1">
      <alignment horizontal="left" vertical="center" wrapText="1" indent="1"/>
      <protection/>
    </xf>
    <xf numFmtId="14" fontId="34" fillId="0" borderId="30" xfId="73" applyNumberFormat="1" applyFont="1" applyFill="1" applyBorder="1" applyAlignment="1" applyProtection="1">
      <alignment horizontal="center" vertical="center" wrapText="1"/>
      <protection/>
    </xf>
    <xf numFmtId="14" fontId="34" fillId="0" borderId="46" xfId="73" applyNumberFormat="1" applyFont="1" applyFill="1" applyBorder="1" applyAlignment="1" applyProtection="1">
      <alignment horizontal="center" vertical="center" wrapText="1"/>
      <protection/>
    </xf>
    <xf numFmtId="167" fontId="6" fillId="0" borderId="21" xfId="74" applyNumberFormat="1" applyFont="1" applyFill="1" applyBorder="1" applyAlignment="1" applyProtection="1">
      <alignment horizontal="center" vertical="center" wrapText="1"/>
      <protection/>
    </xf>
    <xf numFmtId="167" fontId="6" fillId="0" borderId="22" xfId="74" applyNumberFormat="1" applyFont="1" applyFill="1" applyBorder="1" applyAlignment="1" applyProtection="1">
      <alignment horizontal="center" vertical="center" wrapText="1"/>
      <protection/>
    </xf>
    <xf numFmtId="167" fontId="6" fillId="0" borderId="13" xfId="74" applyNumberFormat="1" applyFont="1" applyFill="1" applyBorder="1" applyAlignment="1" applyProtection="1">
      <alignment horizontal="center" vertical="center" wrapText="1"/>
      <protection/>
    </xf>
    <xf numFmtId="49" fontId="30" fillId="0" borderId="23" xfId="52" applyNumberFormat="1" applyFont="1" applyFill="1" applyBorder="1" applyAlignment="1" applyProtection="1">
      <alignment horizontal="center" vertical="center" wrapText="1"/>
      <protection/>
    </xf>
    <xf numFmtId="0" fontId="18" fillId="0" borderId="22" xfId="51" applyFont="1" applyFill="1" applyBorder="1" applyAlignment="1" applyProtection="1">
      <alignment horizontal="left" vertical="center" wrapText="1" indent="1"/>
      <protection/>
    </xf>
    <xf numFmtId="0" fontId="18" fillId="0" borderId="13" xfId="51" applyFont="1" applyFill="1" applyBorder="1" applyAlignment="1" applyProtection="1">
      <alignment horizontal="left" vertical="center" wrapText="1" indent="1"/>
      <protection/>
    </xf>
    <xf numFmtId="0" fontId="18" fillId="0" borderId="21" xfId="51" applyFont="1" applyFill="1" applyBorder="1" applyAlignment="1" applyProtection="1">
      <alignment horizontal="left" vertical="center" wrapText="1" inden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73" applyNumberFormat="1" applyFont="1" applyFill="1" applyBorder="1" applyAlignment="1" applyProtection="1">
      <alignment horizontal="center" vertical="center" wrapText="1"/>
      <protection/>
    </xf>
    <xf numFmtId="4" fontId="6" fillId="0" borderId="13" xfId="53" applyFont="1" applyFill="1" applyBorder="1" applyAlignment="1" applyProtection="1">
      <alignment horizontal="center" vertical="center" wrapText="1"/>
      <protection/>
    </xf>
    <xf numFmtId="0" fontId="0" fillId="38" borderId="13" xfId="0" applyNumberFormat="1" applyFill="1" applyBorder="1" applyAlignment="1" applyProtection="1">
      <alignment horizontal="left" vertical="center" wrapText="1"/>
      <protection/>
    </xf>
    <xf numFmtId="49" fontId="0" fillId="38" borderId="13" xfId="0" applyNumberFormat="1" applyFill="1" applyBorder="1" applyAlignment="1" applyProtection="1">
      <alignment horizontal="left" vertical="center" wrapText="1"/>
      <protection/>
    </xf>
    <xf numFmtId="49" fontId="6" fillId="38" borderId="28" xfId="73" applyNumberFormat="1" applyFont="1" applyFill="1" applyBorder="1" applyAlignment="1" applyProtection="1">
      <alignment horizontal="center" vertical="center" wrapText="1"/>
      <protection/>
    </xf>
    <xf numFmtId="49" fontId="0" fillId="38" borderId="13" xfId="0" applyFill="1" applyBorder="1" applyProtection="1">
      <protection/>
    </xf>
    <xf numFmtId="0" fontId="0" fillId="0" borderId="13" xfId="0" applyNumberFormat="1" applyBorder="1" applyAlignment="1">
      <alignment horizontal="center" vertical="center"/>
    </xf>
    <xf numFmtId="49" fontId="0" fillId="0" borderId="13" xfId="0" applyBorder="1"/>
    <xf numFmtId="49" fontId="6" fillId="38" borderId="13" xfId="52" applyNumberFormat="1" applyFont="1" applyFill="1" applyBorder="1" applyAlignment="1" applyProtection="1">
      <alignment horizontal="left" vertical="center" wrapText="1"/>
      <protection/>
    </xf>
    <xf numFmtId="49" fontId="0" fillId="38" borderId="13" xfId="0" applyFill="1" applyBorder="1" applyAlignment="1" applyProtection="1">
      <alignment horizontal="left" vertical="top"/>
      <protection/>
    </xf>
    <xf numFmtId="49" fontId="6" fillId="0" borderId="13" xfId="52" applyNumberFormat="1" applyFont="1" applyFill="1" applyBorder="1" applyAlignment="1" applyProtection="1">
      <alignment horizontal="center" vertical="center" wrapText="1"/>
      <protection/>
    </xf>
    <xf numFmtId="0" fontId="6" fillId="38" borderId="13" xfId="52" applyNumberFormat="1" applyFont="1" applyFill="1" applyBorder="1" applyAlignment="1" applyProtection="1">
      <alignment horizontal="left" vertical="center" wrapText="1"/>
      <protection/>
    </xf>
    <xf numFmtId="0" fontId="6" fillId="38" borderId="30" xfId="73" applyNumberFormat="1" applyFont="1" applyFill="1" applyBorder="1" applyAlignment="1" applyProtection="1">
      <alignment horizontal="left" vertical="center" wrapText="1"/>
      <protection/>
    </xf>
    <xf numFmtId="0" fontId="6" fillId="38" borderId="46" xfId="73" applyNumberFormat="1" applyFont="1" applyFill="1" applyBorder="1" applyAlignment="1" applyProtection="1">
      <alignment horizontal="left" vertical="center" wrapText="1"/>
      <protection/>
    </xf>
    <xf numFmtId="0" fontId="6" fillId="38" borderId="40" xfId="73" applyNumberFormat="1" applyFont="1" applyFill="1" applyBorder="1" applyAlignment="1" applyProtection="1">
      <alignment horizontal="left" vertical="center" wrapText="1"/>
      <protection/>
    </xf>
    <xf numFmtId="0" fontId="6" fillId="38" borderId="13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66" applyFont="1" applyFill="1" applyBorder="1" applyAlignment="1" applyProtection="1">
      <alignment horizontal="center" vertical="center" wrapText="1"/>
      <protection/>
    </xf>
    <xf numFmtId="0" fontId="98" fillId="0" borderId="0" xfId="0" applyNumberFormat="1" applyFont="1" applyFill="1" applyBorder="1" applyAlignment="1">
      <alignment horizontal="right" vertical="center"/>
    </xf>
    <xf numFmtId="0" fontId="98" fillId="0" borderId="0" xfId="0" applyNumberFormat="1" applyFont="1" applyFill="1" applyBorder="1" applyAlignment="1" applyProtection="1">
      <alignment horizontal="center" vertical="center"/>
      <protection/>
    </xf>
    <xf numFmtId="0" fontId="53" fillId="0" borderId="26" xfId="51" applyFont="1" applyFill="1" applyBorder="1" applyAlignment="1" applyProtection="1">
      <alignment horizontal="left" vertical="center" wrapText="1" indent="1"/>
      <protection/>
    </xf>
    <xf numFmtId="0" fontId="53" fillId="0" borderId="46" xfId="51" applyFont="1" applyFill="1" applyBorder="1" applyAlignment="1" applyProtection="1">
      <alignment horizontal="left" vertical="center" wrapText="1" indent="1"/>
      <protection/>
    </xf>
    <xf numFmtId="0" fontId="53" fillId="0" borderId="38" xfId="51" applyFont="1" applyFill="1" applyBorder="1" applyAlignment="1" applyProtection="1">
      <alignment horizontal="left" vertical="center" wrapText="1" indent="1"/>
      <protection/>
    </xf>
    <xf numFmtId="0" fontId="53" fillId="0" borderId="0" xfId="66" applyFont="1" applyFill="1" applyBorder="1" applyAlignment="1" applyProtection="1">
      <alignment horizontal="right" vertical="center" wrapText="1"/>
      <protection/>
    </xf>
    <xf numFmtId="0" fontId="53" fillId="0" borderId="33" xfId="66" applyFont="1" applyFill="1" applyBorder="1" applyAlignment="1" applyProtection="1">
      <alignment horizontal="right" vertical="center" wrapText="1"/>
      <protection/>
    </xf>
    <xf numFmtId="0" fontId="6" fillId="0" borderId="13" xfId="66" applyFont="1" applyFill="1" applyBorder="1" applyAlignment="1" applyProtection="1">
      <alignment horizontal="right" vertical="center" wrapText="1"/>
      <protection/>
    </xf>
    <xf numFmtId="0" fontId="0" fillId="0" borderId="13" xfId="0" applyNumberFormat="1" applyBorder="1" applyAlignment="1">
      <alignment horizontal="center" vertical="center" wrapText="1"/>
    </xf>
    <xf numFmtId="49" fontId="30" fillId="7" borderId="24" xfId="52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Alignment="1" applyProtection="1">
      <alignment horizontal="left" vertical="top" wrapText="1"/>
      <protection/>
    </xf>
    <xf numFmtId="0" fontId="18" fillId="0" borderId="22" xfId="75" applyFont="1" applyFill="1" applyBorder="1" applyAlignment="1">
      <alignment horizontal="left" vertical="center" wrapText="1" indent="1"/>
      <protection/>
    </xf>
    <xf numFmtId="0" fontId="18" fillId="0" borderId="13" xfId="75" applyFont="1" applyFill="1" applyBorder="1" applyAlignment="1">
      <alignment horizontal="left" vertical="center" wrapText="1" indent="1"/>
      <protection/>
    </xf>
    <xf numFmtId="0" fontId="18" fillId="0" borderId="21" xfId="75" applyFont="1" applyFill="1" applyBorder="1" applyAlignment="1">
      <alignment horizontal="left" vertical="center" wrapText="1" indent="1"/>
      <protection/>
    </xf>
    <xf numFmtId="0" fontId="0" fillId="0" borderId="13" xfId="0" applyNumberFormat="1" applyFill="1" applyBorder="1" applyAlignment="1">
      <alignment horizontal="center" vertical="center"/>
    </xf>
    <xf numFmtId="0" fontId="70" fillId="0" borderId="0" xfId="0" applyNumberFormat="1" applyFont="1" applyFill="1" applyBorder="1" applyAlignment="1">
      <alignment horizontal="center" vertical="center"/>
    </xf>
    <xf numFmtId="0" fontId="18" fillId="0" borderId="23" xfId="75" applyFont="1" applyBorder="1" applyAlignment="1">
      <alignment horizontal="left" vertical="center" wrapText="1" indent="1"/>
      <protection/>
    </xf>
    <xf numFmtId="0" fontId="6" fillId="7" borderId="13" xfId="74" applyFont="1" applyFill="1" applyBorder="1" applyAlignment="1" applyProtection="1">
      <alignment horizontal="center" vertical="center" wrapText="1"/>
      <protection/>
    </xf>
    <xf numFmtId="0" fontId="6" fillId="7" borderId="13" xfId="74" applyFont="1" applyFill="1" applyBorder="1" applyAlignment="1" applyProtection="1">
      <alignment horizontal="center" vertical="center"/>
      <protection/>
    </xf>
    <xf numFmtId="0" fontId="6" fillId="0" borderId="30" xfId="74" applyNumberFormat="1" applyFont="1" applyFill="1" applyBorder="1" applyAlignment="1" applyProtection="1">
      <alignment horizontal="left" vertical="top" wrapText="1"/>
      <protection/>
    </xf>
    <xf numFmtId="0" fontId="6" fillId="0" borderId="46" xfId="74" applyNumberFormat="1" applyFont="1" applyFill="1" applyBorder="1" applyAlignment="1" applyProtection="1">
      <alignment horizontal="left" vertical="top" wrapText="1"/>
      <protection/>
    </xf>
    <xf numFmtId="0" fontId="6" fillId="0" borderId="40" xfId="74" applyNumberFormat="1" applyFont="1" applyFill="1" applyBorder="1" applyAlignment="1" applyProtection="1">
      <alignment horizontal="left" vertical="top" wrapText="1"/>
      <protection/>
    </xf>
    <xf numFmtId="0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0" fontId="6" fillId="7" borderId="30" xfId="74" applyFont="1" applyFill="1" applyBorder="1" applyAlignment="1" applyProtection="1">
      <alignment horizontal="center" vertical="center" wrapText="1"/>
      <protection/>
    </xf>
    <xf numFmtId="0" fontId="6" fillId="7" borderId="40" xfId="74" applyFont="1" applyFill="1" applyBorder="1" applyAlignment="1" applyProtection="1">
      <alignment horizontal="center" vertical="center" wrapText="1"/>
      <protection/>
    </xf>
    <xf numFmtId="0" fontId="0" fillId="0" borderId="30" xfId="52" applyFont="1" applyFill="1" applyBorder="1" applyAlignment="1" applyProtection="1">
      <alignment horizontal="center" vertical="center" wrapText="1"/>
      <protection/>
    </xf>
    <xf numFmtId="0" fontId="0" fillId="0" borderId="40" xfId="52" applyFont="1" applyFill="1" applyBorder="1" applyAlignment="1" applyProtection="1">
      <alignment horizontal="center" vertical="center" wrapText="1"/>
      <protection/>
    </xf>
    <xf numFmtId="0" fontId="6" fillId="7" borderId="21" xfId="74" applyFont="1" applyFill="1" applyBorder="1" applyAlignment="1" applyProtection="1">
      <alignment horizontal="center" vertical="center" wrapText="1"/>
      <protection/>
    </xf>
    <xf numFmtId="0" fontId="6" fillId="7" borderId="23" xfId="74" applyFont="1" applyFill="1" applyBorder="1" applyAlignment="1" applyProtection="1">
      <alignment horizontal="center" vertical="center" wrapText="1"/>
      <protection/>
    </xf>
    <xf numFmtId="0" fontId="6" fillId="7" borderId="22" xfId="74" applyFont="1" applyFill="1" applyBorder="1" applyAlignment="1" applyProtection="1">
      <alignment horizontal="center" vertical="center" wrapText="1"/>
      <protection/>
    </xf>
    <xf numFmtId="0" fontId="0" fillId="0" borderId="13" xfId="74" applyFont="1" applyFill="1" applyBorder="1" applyAlignment="1" applyProtection="1">
      <alignment horizontal="left" vertical="center" wrapText="1"/>
      <protection/>
    </xf>
    <xf numFmtId="0" fontId="0" fillId="0" borderId="21" xfId="52" applyFont="1" applyFill="1" applyBorder="1" applyAlignment="1" applyProtection="1">
      <alignment horizontal="center" vertical="center" wrapText="1"/>
      <protection/>
    </xf>
    <xf numFmtId="0" fontId="0" fillId="0" borderId="22" xfId="52" applyFont="1" applyFill="1" applyBorder="1" applyAlignment="1" applyProtection="1">
      <alignment horizontal="center" vertical="center" wrapText="1"/>
      <protection/>
    </xf>
    <xf numFmtId="49" fontId="30" fillId="7" borderId="23" xfId="52" applyNumberFormat="1" applyFont="1" applyFill="1" applyBorder="1" applyAlignment="1" applyProtection="1">
      <alignment horizontal="center" vertical="center" wrapText="1"/>
      <protection/>
    </xf>
    <xf numFmtId="0" fontId="0" fillId="0" borderId="13" xfId="74" applyFont="1" applyFill="1" applyBorder="1" applyAlignment="1" applyProtection="1">
      <alignment horizontal="left" vertical="center" wrapText="1"/>
      <protection/>
    </xf>
    <xf numFmtId="0" fontId="0" fillId="0" borderId="21" xfId="74" applyFont="1" applyFill="1" applyBorder="1" applyAlignment="1" applyProtection="1">
      <alignment horizontal="center" vertical="center" wrapText="1"/>
      <protection/>
    </xf>
    <xf numFmtId="0" fontId="0" fillId="0" borderId="22" xfId="74" applyFont="1" applyFill="1" applyBorder="1" applyAlignment="1" applyProtection="1">
      <alignment horizontal="center" vertical="center" wrapText="1"/>
      <protection/>
    </xf>
    <xf numFmtId="0" fontId="0" fillId="0" borderId="46" xfId="74" applyFont="1" applyFill="1" applyBorder="1" applyAlignment="1" applyProtection="1">
      <alignment horizontal="left" vertical="center" wrapText="1"/>
      <protection/>
    </xf>
    <xf numFmtId="0" fontId="0" fillId="0" borderId="46" xfId="74" applyFont="1" applyFill="1" applyBorder="1" applyAlignment="1" applyProtection="1">
      <alignment horizontal="left" vertical="center" wrapText="1"/>
      <protection/>
    </xf>
    <xf numFmtId="0" fontId="0" fillId="0" borderId="40" xfId="74" applyFont="1" applyFill="1" applyBorder="1" applyAlignment="1" applyProtection="1">
      <alignment horizontal="left" vertical="center" wrapText="1"/>
      <protection/>
    </xf>
    <xf numFmtId="0" fontId="33" fillId="7" borderId="26" xfId="74" applyFont="1" applyFill="1" applyBorder="1" applyAlignment="1" applyProtection="1">
      <alignment horizontal="center" vertical="top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0" fillId="38" borderId="13" xfId="49" applyNumberFormat="1" applyFont="1" applyFill="1" applyBorder="1" applyAlignment="1" applyProtection="1">
      <alignment horizontal="left" vertical="center" wrapText="1" indent="1"/>
      <protection/>
    </xf>
    <xf numFmtId="0" fontId="0" fillId="38" borderId="13" xfId="74" applyFont="1" applyFill="1" applyBorder="1" applyAlignment="1" applyProtection="1">
      <alignment horizontal="left" vertical="center" wrapText="1" indent="1"/>
      <protection/>
    </xf>
    <xf numFmtId="49" fontId="0" fillId="7" borderId="30" xfId="74" applyNumberFormat="1" applyFont="1" applyFill="1" applyBorder="1" applyAlignment="1" applyProtection="1">
      <alignment horizontal="center" vertical="center" wrapText="1"/>
      <protection/>
    </xf>
    <xf numFmtId="49" fontId="0" fillId="7" borderId="40" xfId="74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70" fillId="0" borderId="0" xfId="74" applyFont="1" applyFill="1" applyBorder="1" applyAlignment="1" applyProtection="1">
      <alignment horizontal="center" vertical="center" wrapText="1"/>
      <protection/>
    </xf>
    <xf numFmtId="49" fontId="70" fillId="0" borderId="0" xfId="0" applyNumberFormat="1" applyFont="1" applyFill="1" applyBorder="1" applyAlignment="1" applyProtection="1">
      <alignment horizontal="center" vertical="center"/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6" applyFont="1" applyFill="1" applyBorder="1" applyAlignment="1" applyProtection="1">
      <alignment horizontal="center" vertical="center" wrapText="1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49" fontId="6" fillId="41" borderId="28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66" applyFont="1" applyFill="1" applyBorder="1" applyAlignment="1" applyProtection="1">
      <alignment horizontal="right" vertical="center" wrapText="1"/>
      <protection/>
    </xf>
    <xf numFmtId="49" fontId="39" fillId="43" borderId="13" xfId="0" applyFont="1" applyFill="1" applyBorder="1" applyAlignment="1" applyProtection="1">
      <alignment horizontal="center" vertical="center" textRotation="90" wrapText="1"/>
      <protection/>
    </xf>
    <xf numFmtId="0" fontId="30" fillId="7" borderId="23" xfId="52" applyNumberFormat="1" applyFont="1" applyFill="1" applyBorder="1" applyAlignment="1" applyProtection="1">
      <alignment horizontal="center" vertical="center" wrapText="1"/>
      <protection/>
    </xf>
    <xf numFmtId="0" fontId="34" fillId="0" borderId="0" xfId="74" applyFont="1" applyFill="1" applyBorder="1" applyAlignment="1" applyProtection="1">
      <alignment horizontal="center" vertical="center" wrapText="1"/>
      <protection/>
    </xf>
    <xf numFmtId="0" fontId="100" fillId="0" borderId="0" xfId="73" applyNumberFormat="1" applyFont="1" applyFill="1" applyBorder="1" applyAlignment="1" applyProtection="1">
      <alignment horizontal="left" vertical="center" wrapText="1" indent="1"/>
      <protection/>
    </xf>
    <xf numFmtId="49" fontId="6" fillId="2" borderId="13" xfId="73" applyNumberFormat="1" applyFont="1" applyFill="1" applyBorder="1" applyAlignment="1" applyProtection="1">
      <alignment horizontal="left" vertical="center" wrapText="1"/>
      <protection locked="0"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0" fontId="6" fillId="39" borderId="13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30" xfId="74" applyNumberFormat="1" applyFont="1" applyFill="1" applyBorder="1" applyAlignment="1" applyProtection="1">
      <alignment horizontal="left" vertical="center" wrapText="1"/>
      <protection locked="0"/>
    </xf>
    <xf numFmtId="49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40" fillId="7" borderId="0" xfId="74" applyFont="1" applyFill="1" applyBorder="1" applyAlignment="1" applyProtection="1">
      <alignment horizontal="center" vertical="center" wrapText="1"/>
      <protection/>
    </xf>
    <xf numFmtId="0" fontId="0" fillId="0" borderId="13" xfId="56" applyNumberFormat="1" applyFont="1" applyFill="1" applyBorder="1" applyAlignment="1" applyProtection="1">
      <alignment horizontal="center" vertical="center" wrapText="1"/>
      <protection/>
    </xf>
    <xf numFmtId="49" fontId="6" fillId="41" borderId="13" xfId="73" applyNumberFormat="1" applyFont="1" applyFill="1" applyBorder="1" applyAlignment="1" applyProtection="1">
      <alignment horizontal="center" vertical="center" wrapText="1"/>
      <protection/>
    </xf>
    <xf numFmtId="0" fontId="6" fillId="38" borderId="21" xfId="73" applyNumberFormat="1" applyFont="1" applyFill="1" applyBorder="1" applyAlignment="1" applyProtection="1">
      <alignment horizontal="left" vertical="center" wrapText="1" indent="1"/>
      <protection/>
    </xf>
    <xf numFmtId="0" fontId="6" fillId="38" borderId="23" xfId="73" applyNumberFormat="1" applyFont="1" applyFill="1" applyBorder="1" applyAlignment="1" applyProtection="1">
      <alignment horizontal="left" vertical="center" wrapText="1" indent="1"/>
      <protection/>
    </xf>
    <xf numFmtId="0" fontId="6" fillId="38" borderId="22" xfId="73" applyNumberFormat="1" applyFont="1" applyFill="1" applyBorder="1" applyAlignment="1" applyProtection="1">
      <alignment horizontal="left" vertical="center" wrapText="1" indent="1"/>
      <protection/>
    </xf>
    <xf numFmtId="0" fontId="54" fillId="0" borderId="24" xfId="73" applyNumberFormat="1" applyFont="1" applyFill="1" applyBorder="1" applyAlignment="1" applyProtection="1">
      <alignment horizontal="left" vertical="center" wrapText="1" indent="1"/>
      <protection/>
    </xf>
    <xf numFmtId="0" fontId="30" fillId="7" borderId="33" xfId="52" applyNumberFormat="1" applyFont="1" applyFill="1" applyBorder="1" applyAlignment="1" applyProtection="1">
      <alignment horizontal="center" vertical="center" wrapText="1"/>
      <protection/>
    </xf>
    <xf numFmtId="0" fontId="6" fillId="0" borderId="21" xfId="64" applyFont="1" applyFill="1" applyBorder="1" applyAlignment="1" applyProtection="1">
      <alignment horizontal="center" vertical="center" wrapText="1"/>
      <protection/>
    </xf>
    <xf numFmtId="0" fontId="6" fillId="0" borderId="23" xfId="64" applyFont="1" applyFill="1" applyBorder="1" applyAlignment="1" applyProtection="1">
      <alignment horizontal="center" vertical="center" wrapText="1"/>
      <protection/>
    </xf>
    <xf numFmtId="0" fontId="44" fillId="0" borderId="0" xfId="66" applyFont="1" applyFill="1" applyBorder="1" applyAlignment="1" applyProtection="1">
      <alignment horizontal="center" vertical="center" wrapText="1"/>
      <protection/>
    </xf>
    <xf numFmtId="0" fontId="0" fillId="7" borderId="13" xfId="56" applyNumberFormat="1" applyFont="1" applyFill="1" applyBorder="1" applyAlignment="1" applyProtection="1">
      <alignment horizontal="center" vertical="center" wrapText="1"/>
      <protection/>
    </xf>
    <xf numFmtId="0" fontId="0" fillId="42" borderId="13" xfId="66" applyFont="1" applyFill="1" applyBorder="1" applyAlignment="1" applyProtection="1">
      <alignment horizontal="center" vertical="center" wrapText="1"/>
      <protection/>
    </xf>
    <xf numFmtId="0" fontId="6" fillId="42" borderId="13" xfId="66" applyFont="1" applyFill="1" applyBorder="1" applyAlignment="1" applyProtection="1">
      <alignment horizontal="center" vertical="center" wrapText="1"/>
      <protection/>
    </xf>
    <xf numFmtId="0" fontId="70" fillId="0" borderId="0" xfId="66" applyFont="1" applyFill="1" applyBorder="1" applyAlignment="1" applyProtection="1">
      <alignment horizontal="right" vertical="center" wrapText="1"/>
      <protection/>
    </xf>
    <xf numFmtId="0" fontId="70" fillId="0" borderId="0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3" applyNumberFormat="1" applyFont="1" applyFill="1" applyBorder="1" applyAlignment="1" applyProtection="1">
      <alignment horizontal="center" vertical="center" wrapText="1"/>
      <protection/>
    </xf>
    <xf numFmtId="0" fontId="70" fillId="0" borderId="0" xfId="74" applyFont="1" applyFill="1" applyAlignment="1" applyProtection="1">
      <alignment horizontal="center" vertical="center" wrapText="1"/>
      <protection/>
    </xf>
    <xf numFmtId="0" fontId="34" fillId="0" borderId="13" xfId="74" applyFont="1" applyFill="1" applyBorder="1" applyAlignment="1" applyProtection="1">
      <alignment horizontal="center" vertical="center" wrapText="1"/>
      <protection/>
    </xf>
    <xf numFmtId="0" fontId="6" fillId="38" borderId="13" xfId="74" applyNumberFormat="1" applyFont="1" applyFill="1" applyBorder="1" applyAlignment="1" applyProtection="1">
      <alignment horizontal="left" vertical="center" wrapText="1"/>
      <protection/>
    </xf>
    <xf numFmtId="0" fontId="6" fillId="38" borderId="40" xfId="66" applyNumberFormat="1" applyFont="1" applyFill="1" applyBorder="1" applyAlignment="1" applyProtection="1">
      <alignment horizontal="left" vertical="center" wrapText="1"/>
      <protection/>
    </xf>
    <xf numFmtId="0" fontId="6" fillId="0" borderId="0" xfId="74" applyFont="1" applyFill="1" applyAlignment="1" applyProtection="1">
      <alignment horizontal="center" vertical="top" wrapText="1"/>
      <protection/>
    </xf>
    <xf numFmtId="0" fontId="40" fillId="7" borderId="0" xfId="74" applyFont="1" applyFill="1" applyBorder="1" applyAlignment="1" applyProtection="1">
      <alignment horizontal="center" vertical="top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39" borderId="13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13" xfId="74" applyNumberFormat="1" applyFont="1" applyFill="1" applyBorder="1" applyAlignment="1" applyProtection="1">
      <alignment horizontal="center" vertical="center" wrapText="1"/>
      <protection/>
    </xf>
    <xf numFmtId="4" fontId="6" fillId="0" borderId="13" xfId="74" applyNumberFormat="1" applyFont="1" applyFill="1" applyBorder="1" applyAlignment="1" applyProtection="1">
      <alignment horizontal="right" vertical="center" wrapText="1"/>
      <protection/>
    </xf>
    <xf numFmtId="49" fontId="6" fillId="0" borderId="13" xfId="0" applyFont="1" applyFill="1" applyBorder="1" applyAlignment="1" applyProtection="1">
      <alignment horizontal="center" vertical="center"/>
      <protection/>
    </xf>
    <xf numFmtId="4" fontId="6" fillId="39" borderId="13" xfId="74" applyNumberFormat="1" applyFont="1" applyFill="1" applyBorder="1" applyAlignment="1" applyProtection="1">
      <alignment horizontal="right" vertical="center" wrapText="1"/>
      <protection locked="0"/>
    </xf>
    <xf numFmtId="0" fontId="6" fillId="0" borderId="30" xfId="74" applyNumberFormat="1" applyFont="1" applyFill="1" applyBorder="1" applyAlignment="1" applyProtection="1">
      <alignment horizontal="right" vertical="center" wrapText="1"/>
      <protection/>
    </xf>
    <xf numFmtId="0" fontId="6" fillId="0" borderId="46" xfId="74" applyNumberFormat="1" applyFont="1" applyFill="1" applyBorder="1" applyAlignment="1" applyProtection="1">
      <alignment horizontal="right" vertical="center" wrapText="1"/>
      <protection/>
    </xf>
    <xf numFmtId="0" fontId="6" fillId="0" borderId="40" xfId="74" applyNumberFormat="1" applyFont="1" applyFill="1" applyBorder="1" applyAlignment="1" applyProtection="1">
      <alignment horizontal="right" vertical="center" wrapText="1"/>
      <protection/>
    </xf>
    <xf numFmtId="0" fontId="54" fillId="0" borderId="0" xfId="73" applyNumberFormat="1" applyFont="1" applyFill="1" applyBorder="1" applyAlignment="1" applyProtection="1">
      <alignment horizontal="left" vertical="center" wrapText="1" indent="1"/>
      <protection/>
    </xf>
    <xf numFmtId="4" fontId="6" fillId="0" borderId="30" xfId="74" applyNumberFormat="1" applyFont="1" applyFill="1" applyBorder="1" applyAlignment="1" applyProtection="1">
      <alignment horizontal="right" vertical="center" wrapText="1"/>
      <protection/>
    </xf>
    <xf numFmtId="4" fontId="6" fillId="0" borderId="40" xfId="74" applyNumberFormat="1" applyFont="1" applyFill="1" applyBorder="1" applyAlignment="1" applyProtection="1">
      <alignment horizontal="right" vertical="center" wrapText="1"/>
      <protection/>
    </xf>
    <xf numFmtId="0" fontId="6" fillId="38" borderId="22" xfId="66" applyNumberFormat="1" applyFont="1" applyFill="1" applyBorder="1" applyAlignment="1" applyProtection="1">
      <alignment horizontal="left" vertical="center" wrapText="1"/>
      <protection/>
    </xf>
    <xf numFmtId="0" fontId="6" fillId="38" borderId="13" xfId="66" applyNumberFormat="1" applyFont="1" applyFill="1" applyBorder="1" applyAlignment="1" applyProtection="1">
      <alignment horizontal="left" vertical="center" wrapText="1"/>
      <protection/>
    </xf>
    <xf numFmtId="49" fontId="6" fillId="2" borderId="40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13" xfId="0" applyNumberFormat="1" applyFont="1" applyFill="1" applyBorder="1" applyAlignment="1" applyProtection="1">
      <alignment horizontal="left" vertical="center" wrapText="1" indent="3"/>
      <protection locked="0"/>
    </xf>
    <xf numFmtId="0" fontId="40" fillId="0" borderId="13" xfId="74" applyFont="1" applyFill="1" applyBorder="1" applyAlignment="1" applyProtection="1">
      <alignment horizontal="center" vertical="center" wrapText="1"/>
      <protection/>
    </xf>
    <xf numFmtId="0" fontId="6" fillId="0" borderId="30" xfId="74" applyNumberFormat="1" applyFont="1" applyFill="1" applyBorder="1" applyAlignment="1" applyProtection="1">
      <alignment horizontal="center" vertical="center" wrapText="1"/>
      <protection/>
    </xf>
    <xf numFmtId="0" fontId="6" fillId="0" borderId="46" xfId="74" applyNumberFormat="1" applyFont="1" applyFill="1" applyBorder="1" applyAlignment="1" applyProtection="1">
      <alignment horizontal="center" vertical="center" wrapText="1"/>
      <protection/>
    </xf>
    <xf numFmtId="0" fontId="6" fillId="0" borderId="40" xfId="74" applyNumberFormat="1" applyFont="1" applyFill="1" applyBorder="1" applyAlignment="1" applyProtection="1">
      <alignment horizontal="center" vertical="center" wrapText="1"/>
      <protection/>
    </xf>
    <xf numFmtId="0" fontId="6" fillId="38" borderId="22" xfId="74" applyNumberFormat="1" applyFont="1" applyFill="1" applyBorder="1" applyAlignment="1" applyProtection="1">
      <alignment horizontal="left" vertical="center" wrapText="1"/>
      <protection/>
    </xf>
    <xf numFmtId="0" fontId="6" fillId="7" borderId="40" xfId="74" applyNumberFormat="1" applyFont="1" applyFill="1" applyBorder="1" applyAlignment="1" applyProtection="1">
      <alignment horizontal="left" vertical="center" wrapText="1"/>
      <protection/>
    </xf>
    <xf numFmtId="0" fontId="54" fillId="0" borderId="33" xfId="73" applyNumberFormat="1" applyFont="1" applyFill="1" applyBorder="1" applyAlignment="1" applyProtection="1">
      <alignment horizontal="left" vertical="center" wrapText="1" indent="1"/>
      <protection/>
    </xf>
    <xf numFmtId="0" fontId="18" fillId="0" borderId="23" xfId="51" applyFont="1" applyFill="1" applyBorder="1" applyAlignment="1" applyProtection="1">
      <alignment horizontal="left" vertical="center" wrapText="1" indent="1"/>
      <protection/>
    </xf>
    <xf numFmtId="49" fontId="6" fillId="0" borderId="0" xfId="60" applyBorder="1" applyAlignment="1" applyProtection="1">
      <alignment horizontal="left" vertical="top" wrapText="1"/>
      <protection/>
    </xf>
    <xf numFmtId="0" fontId="6" fillId="7" borderId="13" xfId="67" applyNumberFormat="1" applyFont="1" applyFill="1" applyBorder="1" applyAlignment="1" applyProtection="1">
      <alignment horizontal="center" vertical="center" wrapText="1"/>
      <protection/>
    </xf>
    <xf numFmtId="49" fontId="6" fillId="0" borderId="0" xfId="60" applyFont="1" applyAlignment="1">
      <alignment horizontal="left" vertical="top" wrapText="1"/>
      <protection/>
    </xf>
    <xf numFmtId="49" fontId="0" fillId="42" borderId="23" xfId="0" applyFont="1" applyFill="1" applyBorder="1" applyAlignment="1">
      <alignment horizontal="left" vertical="center" indent="1"/>
    </xf>
    <xf numFmtId="49" fontId="6" fillId="41" borderId="47" xfId="73" applyNumberFormat="1" applyFont="1" applyFill="1" applyBorder="1" applyAlignment="1" applyProtection="1">
      <alignment horizontal="center" vertical="center" wrapText="1"/>
      <protection/>
    </xf>
    <xf numFmtId="49" fontId="6" fillId="41" borderId="48" xfId="73" applyNumberFormat="1" applyFont="1" applyFill="1" applyBorder="1" applyAlignment="1" applyProtection="1">
      <alignment horizontal="center" vertical="center" wrapText="1"/>
      <protection/>
    </xf>
    <xf numFmtId="0" fontId="6" fillId="38" borderId="21" xfId="73" applyNumberFormat="1" applyFont="1" applyFill="1" applyBorder="1" applyAlignment="1" applyProtection="1">
      <alignment horizontal="left" vertical="center" wrapText="1"/>
      <protection/>
    </xf>
    <xf numFmtId="0" fontId="6" fillId="38" borderId="23" xfId="73" applyNumberFormat="1" applyFont="1" applyFill="1" applyBorder="1" applyAlignment="1" applyProtection="1">
      <alignment horizontal="left" vertical="center" wrapText="1"/>
      <protection/>
    </xf>
    <xf numFmtId="49" fontId="6" fillId="2" borderId="21" xfId="73" applyNumberFormat="1" applyFont="1" applyFill="1" applyBorder="1" applyAlignment="1" applyProtection="1">
      <alignment horizontal="left" vertical="center" wrapText="1"/>
      <protection locked="0"/>
    </xf>
    <xf numFmtId="49" fontId="6" fillId="2" borderId="23" xfId="73" applyNumberFormat="1" applyFont="1" applyFill="1" applyBorder="1" applyAlignment="1" applyProtection="1">
      <alignment horizontal="left" vertical="center" wrapText="1"/>
      <protection locked="0"/>
    </xf>
    <xf numFmtId="0" fontId="6" fillId="39" borderId="21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23" xfId="74" applyNumberFormat="1" applyFont="1" applyFill="1" applyBorder="1" applyAlignment="1" applyProtection="1">
      <alignment horizontal="left" vertical="center" wrapText="1"/>
      <protection locked="0"/>
    </xf>
    <xf numFmtId="0" fontId="6" fillId="38" borderId="49" xfId="73" applyNumberFormat="1" applyFont="1" applyFill="1" applyBorder="1" applyAlignment="1" applyProtection="1">
      <alignment horizontal="left" vertical="center" wrapText="1"/>
      <protection/>
    </xf>
    <xf numFmtId="0" fontId="6" fillId="38" borderId="22" xfId="73" applyNumberFormat="1" applyFont="1" applyFill="1" applyBorder="1" applyAlignment="1" applyProtection="1">
      <alignment horizontal="left" vertical="center" wrapText="1"/>
      <protection/>
    </xf>
    <xf numFmtId="0" fontId="6" fillId="0" borderId="30" xfId="74" applyNumberFormat="1" applyFont="1" applyFill="1" applyBorder="1" applyAlignment="1" applyProtection="1">
      <alignment horizontal="left" vertical="center" wrapText="1"/>
      <protection/>
    </xf>
    <xf numFmtId="0" fontId="6" fillId="0" borderId="46" xfId="74" applyNumberFormat="1" applyFont="1" applyFill="1" applyBorder="1" applyAlignment="1" applyProtection="1">
      <alignment horizontal="left" vertical="center" wrapText="1"/>
      <protection/>
    </xf>
    <xf numFmtId="0" fontId="6" fillId="0" borderId="40" xfId="74" applyNumberFormat="1" applyFont="1" applyFill="1" applyBorder="1" applyAlignment="1" applyProtection="1">
      <alignment horizontal="left" vertical="center" wrapText="1"/>
      <protection/>
    </xf>
    <xf numFmtId="49" fontId="0" fillId="41" borderId="30" xfId="73" applyNumberFormat="1" applyFont="1" applyFill="1" applyBorder="1" applyAlignment="1" applyProtection="1">
      <alignment horizontal="center" vertical="center" wrapText="1"/>
      <protection locked="0"/>
    </xf>
    <xf numFmtId="49" fontId="0" fillId="41" borderId="40" xfId="73" applyNumberFormat="1" applyFont="1" applyFill="1" applyBorder="1" applyAlignment="1" applyProtection="1">
      <alignment horizontal="center" vertical="center" wrapText="1"/>
      <protection locked="0"/>
    </xf>
    <xf numFmtId="0" fontId="6" fillId="39" borderId="32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33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34" xfId="74" applyNumberFormat="1" applyFont="1" applyFill="1" applyBorder="1" applyAlignment="1" applyProtection="1">
      <alignment horizontal="left" vertical="center" wrapText="1"/>
      <protection locked="0"/>
    </xf>
    <xf numFmtId="4" fontId="6" fillId="39" borderId="13" xfId="74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34" fillId="0" borderId="22" xfId="74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 applyProtection="1">
      <alignment horizontal="center" vertical="center"/>
      <protection/>
    </xf>
    <xf numFmtId="49" fontId="6" fillId="2" borderId="13" xfId="52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Fill="1" applyBorder="1" applyAlignment="1" applyProtection="1">
      <alignment horizontal="left" vertical="top"/>
      <protection locked="0"/>
    </xf>
    <xf numFmtId="0" fontId="6" fillId="42" borderId="13" xfId="64" applyFont="1" applyFill="1" applyBorder="1" applyAlignment="1" applyProtection="1">
      <alignment horizontal="center" vertical="center" wrapText="1"/>
      <protection/>
    </xf>
    <xf numFmtId="0" fontId="30" fillId="7" borderId="24" xfId="52" applyNumberFormat="1" applyFont="1" applyFill="1" applyBorder="1" applyAlignment="1" applyProtection="1">
      <alignment horizontal="center" vertical="center" wrapText="1"/>
      <protection/>
    </xf>
    <xf numFmtId="0" fontId="0" fillId="39" borderId="13" xfId="0" applyNumberFormat="1" applyFill="1" applyBorder="1" applyAlignment="1" applyProtection="1">
      <alignment horizontal="left" vertical="center" wrapText="1"/>
      <protection locked="0"/>
    </xf>
    <xf numFmtId="49" fontId="0" fillId="39" borderId="13" xfId="0" applyNumberFormat="1" applyFill="1" applyBorder="1" applyAlignment="1" applyProtection="1">
      <alignment horizontal="left" vertical="center" wrapText="1"/>
      <protection locked="0"/>
    </xf>
    <xf numFmtId="0" fontId="6" fillId="39" borderId="13" xfId="52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Border="1" applyAlignment="1">
      <alignment horizontal="left" vertical="top"/>
    </xf>
    <xf numFmtId="0" fontId="6" fillId="41" borderId="13" xfId="73" applyNumberFormat="1" applyFont="1" applyFill="1" applyBorder="1" applyAlignment="1" applyProtection="1">
      <alignment horizontal="left" vertical="center" wrapText="1"/>
      <protection/>
    </xf>
    <xf numFmtId="49" fontId="0" fillId="41" borderId="13" xfId="0" applyFill="1" applyBorder="1" applyAlignment="1" applyProtection="1">
      <alignment horizontal="left" vertical="top"/>
      <protection/>
    </xf>
    <xf numFmtId="0" fontId="6" fillId="0" borderId="13" xfId="52" applyNumberFormat="1" applyFont="1" applyFill="1" applyBorder="1" applyAlignment="1" applyProtection="1">
      <alignment horizontal="left" vertical="center" wrapText="1"/>
      <protection/>
    </xf>
    <xf numFmtId="0" fontId="6" fillId="0" borderId="13" xfId="73" applyNumberFormat="1" applyFont="1" applyFill="1" applyBorder="1" applyAlignment="1" applyProtection="1">
      <alignment horizontal="left" vertical="center" wrapText="1"/>
      <protection/>
    </xf>
    <xf numFmtId="0" fontId="6" fillId="41" borderId="13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6" fillId="7" borderId="0" xfId="74" applyFont="1" applyFill="1" applyBorder="1" applyAlignment="1" applyProtection="1">
      <alignment horizontal="center" vertical="center" wrapText="1"/>
      <protection/>
    </xf>
    <xf numFmtId="49" fontId="6" fillId="2" borderId="22" xfId="73" applyNumberFormat="1" applyFont="1" applyFill="1" applyBorder="1" applyAlignment="1" applyProtection="1">
      <alignment horizontal="left" vertical="center" wrapText="1"/>
      <protection locked="0"/>
    </xf>
    <xf numFmtId="0" fontId="6" fillId="39" borderId="22" xfId="74" applyNumberFormat="1" applyFont="1" applyFill="1" applyBorder="1" applyAlignment="1" applyProtection="1">
      <alignment horizontal="left" vertical="center" wrapText="1"/>
      <protection locked="0"/>
    </xf>
    <xf numFmtId="49" fontId="6" fillId="41" borderId="50" xfId="73" applyNumberFormat="1" applyFont="1" applyFill="1" applyBorder="1" applyAlignment="1" applyProtection="1">
      <alignment horizontal="center" vertical="center" wrapText="1"/>
      <protection/>
    </xf>
    <xf numFmtId="49" fontId="6" fillId="41" borderId="41" xfId="73" applyNumberFormat="1" applyFont="1" applyFill="1" applyBorder="1" applyAlignment="1" applyProtection="1">
      <alignment horizontal="center" vertical="center" wrapText="1"/>
      <protection/>
    </xf>
    <xf numFmtId="0" fontId="6" fillId="38" borderId="21" xfId="74" applyNumberFormat="1" applyFont="1" applyFill="1" applyBorder="1" applyAlignment="1" applyProtection="1">
      <alignment horizontal="left" vertical="center" wrapText="1"/>
      <protection/>
    </xf>
    <xf numFmtId="0" fontId="6" fillId="38" borderId="23" xfId="74" applyNumberFormat="1" applyFont="1" applyFill="1" applyBorder="1" applyAlignment="1" applyProtection="1">
      <alignment horizontal="left" vertical="center" wrapText="1"/>
      <protection/>
    </xf>
    <xf numFmtId="0" fontId="6" fillId="38" borderId="49" xfId="66" applyNumberFormat="1" applyFont="1" applyFill="1" applyBorder="1" applyAlignment="1" applyProtection="1">
      <alignment horizontal="left" vertical="center" wrapText="1"/>
      <protection/>
    </xf>
    <xf numFmtId="0" fontId="6" fillId="38" borderId="23" xfId="66" applyNumberFormat="1" applyFont="1" applyFill="1" applyBorder="1" applyAlignment="1" applyProtection="1">
      <alignment horizontal="left" vertical="center" wrapText="1"/>
      <protection/>
    </xf>
    <xf numFmtId="0" fontId="30" fillId="0" borderId="26" xfId="74" applyFont="1" applyFill="1" applyBorder="1" applyAlignment="1" applyProtection="1">
      <alignment horizontal="center" vertical="top" wrapText="1"/>
      <protection/>
    </xf>
    <xf numFmtId="0" fontId="30" fillId="0" borderId="0" xfId="74" applyFont="1" applyFill="1" applyBorder="1" applyAlignment="1" applyProtection="1">
      <alignment horizontal="center" vertical="top" wrapText="1"/>
      <protection/>
    </xf>
    <xf numFmtId="14" fontId="46" fillId="0" borderId="13" xfId="73" applyNumberFormat="1" applyFont="1" applyFill="1" applyBorder="1" applyAlignment="1" applyProtection="1">
      <alignment horizontal="center" vertical="center" wrapText="1"/>
      <protection/>
    </xf>
    <xf numFmtId="0" fontId="8" fillId="40" borderId="13" xfId="0" applyNumberFormat="1" applyFont="1" applyFill="1" applyBorder="1" applyAlignment="1" applyProtection="1">
      <alignment horizontal="center" vertical="center" wrapText="1"/>
      <protection/>
    </xf>
    <xf numFmtId="49" fontId="66" fillId="2" borderId="13" xfId="49" applyNumberFormat="1" applyFont="1" applyFill="1" applyBorder="1" applyAlignment="1" applyProtection="1">
      <alignment horizontal="left" vertical="center" wrapText="1"/>
      <protection locked="0"/>
    </xf>
    <xf numFmtId="49" fontId="0" fillId="42" borderId="51" xfId="0" applyFont="1" applyFill="1" applyBorder="1" applyAlignment="1">
      <alignment horizontal="center" vertical="center"/>
    </xf>
  </cellXfs>
  <cellStyles count="107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 1" xfId="20"/>
    <cellStyle name=" 1 2" xfId="21"/>
    <cellStyle name=" 1_Stage1" xfId="22"/>
    <cellStyle name="_Model_RAB Мой_PR.PROG.WARM.NOTCOMBI.2012.2.16_v1.4(04.04.11) " xfId="23"/>
    <cellStyle name="_Model_RAB Мой_Книга2_PR.PROG.WARM.NOTCOMBI.2012.2.16_v1.4(04.04.11) " xfId="24"/>
    <cellStyle name="_Model_RAB_MRSK_svod_PR.PROG.WARM.NOTCOMBI.2012.2.16_v1.4(04.04.11) " xfId="25"/>
    <cellStyle name="_Model_RAB_MRSK_svod_Книга2_PR.PROG.WARM.NOTCOMBI.2012.2.16_v1.4(04.04.11) " xfId="26"/>
    <cellStyle name="_МОДЕЛЬ_1 (2)_PR.PROG.WARM.NOTCOMBI.2012.2.16_v1.4(04.04.11) " xfId="27"/>
    <cellStyle name="_МОДЕЛЬ_1 (2)_Книга2_PR.PROG.WARM.NOTCOMBI.2012.2.16_v1.4(04.04.11) " xfId="28"/>
    <cellStyle name="_пр 5 тариф RAB_PR.PROG.WARM.NOTCOMBI.2012.2.16_v1.4(04.04.11) " xfId="29"/>
    <cellStyle name="_пр 5 тариф RAB_Книга2_PR.PROG.WARM.NOTCOMBI.2012.2.16_v1.4(04.04.11) " xfId="30"/>
    <cellStyle name="_Расчет RAB_22072008_PR.PROG.WARM.NOTCOMBI.2012.2.16_v1.4(04.04.11) " xfId="31"/>
    <cellStyle name="_Расчет RAB_22072008_Книга2_PR.PROG.WARM.NOTCOMBI.2012.2.16_v1.4(04.04.11) " xfId="32"/>
    <cellStyle name="_Расчет RAB_Лен и МОЭСК_с 2010 года_14.04.2009_со сглаж_version 3.0_без ФСК_PR.PROG.WARM.NOTCOMBI.2012.2.16_v1.4(04.04.11) " xfId="33"/>
    <cellStyle name="_Расчет RAB_Лен и МОЭСК_с 2010 года_14.04.2009_со сглаж_version 3.0_без ФСК_Книга2_PR.PROG.WARM.NOTCOMBI.2012.2.16_v1.4(04.04.11) " xfId="34"/>
    <cellStyle name="Currency [0]" xfId="35"/>
    <cellStyle name="currency1" xfId="36"/>
    <cellStyle name="Currency2" xfId="37"/>
    <cellStyle name="currency3" xfId="38"/>
    <cellStyle name="currency4" xfId="39"/>
    <cellStyle name="Followed Hyperlink" xfId="40"/>
    <cellStyle name="Header 3" xfId="41"/>
    <cellStyle name="Hyperlink" xfId="42"/>
    <cellStyle name="normal" xfId="43"/>
    <cellStyle name="Normal1" xfId="44"/>
    <cellStyle name="Normal2" xfId="45"/>
    <cellStyle name="Percent1" xfId="46"/>
    <cellStyle name="Title 4" xfId="47"/>
    <cellStyle name="Ввод " xfId="48"/>
    <cellStyle name="Hyperlink" xfId="49"/>
    <cellStyle name="Гиперссылка 2 2" xfId="50"/>
    <cellStyle name="Заголовок" xfId="51"/>
    <cellStyle name="ЗаголовокСтолбца" xfId="52"/>
    <cellStyle name="Значение" xfId="53"/>
    <cellStyle name="Обычный 10" xfId="54"/>
    <cellStyle name="Обычный 12 2" xfId="55"/>
    <cellStyle name="Обычный 14" xfId="56"/>
    <cellStyle name="Обычный 15" xfId="57"/>
    <cellStyle name="Обычный 2" xfId="58"/>
    <cellStyle name="Обычный 2 2" xfId="59"/>
    <cellStyle name="Обычный 3" xfId="60"/>
    <cellStyle name="Обычный 3 2" xfId="61"/>
    <cellStyle name="Обычный 3 3" xfId="62"/>
    <cellStyle name="Обычный 4" xfId="63"/>
    <cellStyle name="Обычный_BALANCE.WARM.2007YEAR(FACT)" xfId="64"/>
    <cellStyle name="Обычный_INVEST.WARM.PLAN.4.78(v0.1)" xfId="65"/>
    <cellStyle name="Обычный_JKH.OPEN.INFO.HVS(v3.5)_цены161210" xfId="66"/>
    <cellStyle name="Обычный_JKH.OPEN.INFO.PRICE.VO_v4.0(10.02.11)" xfId="67"/>
    <cellStyle name="Обычный_KRU.TARIFF.FACT-0.3" xfId="68"/>
    <cellStyle name="Обычный_MINENERGO.340.PRIL79(v0.1)" xfId="69"/>
    <cellStyle name="Обычный_PREDEL.JKH.2010(v1.3)" xfId="70"/>
    <cellStyle name="Обычный_razrabotka_sablonov_po_WKU" xfId="71"/>
    <cellStyle name="Обычный_SIMPLE_1_massive2" xfId="72"/>
    <cellStyle name="Обычный_ЖКУ_проект3" xfId="73"/>
    <cellStyle name="Обычный_Мониторинг инвестиций" xfId="74"/>
    <cellStyle name="Обычный_Шаблон по источникам для Модуля Реестр (2)" xfId="75"/>
    <cellStyle name="Title" xfId="76"/>
    <cellStyle name="Head 1" xfId="77"/>
    <cellStyle name="Head 2" xfId="78"/>
    <cellStyle name="Head 3" xfId="79"/>
    <cellStyle name="Head 4" xfId="80"/>
    <cellStyle name="Хороший" xfId="81"/>
    <cellStyle name="Плохой" xfId="82"/>
    <cellStyle name="Нейтральный" xfId="83"/>
    <cellStyle name="Вывод" xfId="84"/>
    <cellStyle name="Вычисление" xfId="85"/>
    <cellStyle name="Связанная ячейка" xfId="86"/>
    <cellStyle name="Контрольная ячейка" xfId="87"/>
    <cellStyle name="Warning Text" xfId="88"/>
    <cellStyle name="Note" xfId="89"/>
    <cellStyle name="Пояснение" xfId="90"/>
    <cellStyle name="Итог" xfId="91"/>
    <cellStyle name="Акцент1" xfId="92"/>
    <cellStyle name="20% — акцент1" xfId="93"/>
    <cellStyle name="40% — акцент1" xfId="94"/>
    <cellStyle name="60% — акцент1" xfId="95"/>
    <cellStyle name="Акцент2" xfId="96"/>
    <cellStyle name="20% — акцент2" xfId="97"/>
    <cellStyle name="40% — акцент2" xfId="98"/>
    <cellStyle name="60% — акцент2" xfId="99"/>
    <cellStyle name="Акцент3" xfId="100"/>
    <cellStyle name="20% — акцент3" xfId="101"/>
    <cellStyle name="40% — акцент3" xfId="102"/>
    <cellStyle name="60% — акцент3" xfId="103"/>
    <cellStyle name="Акцент4" xfId="104"/>
    <cellStyle name="20% — акцент4" xfId="105"/>
    <cellStyle name="40% — акцент4" xfId="106"/>
    <cellStyle name="60% — акцент4" xfId="107"/>
    <cellStyle name="Акцент5" xfId="108"/>
    <cellStyle name="20% — акцент5" xfId="109"/>
    <cellStyle name="40% — акцент5" xfId="110"/>
    <cellStyle name="60% — акцент5" xfId="111"/>
    <cellStyle name="Акцент6" xfId="112"/>
    <cellStyle name="20% — акцент6" xfId="113"/>
    <cellStyle name="40% — акцент6" xfId="114"/>
    <cellStyle name="60% — акцент6" xfId="115"/>
    <cellStyle name="Comma" xfId="116"/>
    <cellStyle name="Comma [0]" xfId="117"/>
    <cellStyle name="Currency" xfId="118"/>
    <cellStyle name="Currency [0]" xfId="119"/>
    <cellStyle name="Percent" xfId="120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2" Type="http://schemas.openxmlformats.org/officeDocument/2006/relationships/worksheet" Target="worksheets/sheet50.xml" /><Relationship Id="rId36" Type="http://schemas.openxmlformats.org/officeDocument/2006/relationships/worksheet" Target="worksheets/sheet34.xml" /><Relationship Id="rId50" Type="http://schemas.openxmlformats.org/officeDocument/2006/relationships/worksheet" Target="worksheets/sheet48.xml" /><Relationship Id="rId25" Type="http://schemas.openxmlformats.org/officeDocument/2006/relationships/worksheet" Target="worksheets/sheet23.xml" /><Relationship Id="rId30" Type="http://schemas.openxmlformats.org/officeDocument/2006/relationships/worksheet" Target="worksheets/sheet28.xml" /><Relationship Id="rId35" Type="http://schemas.openxmlformats.org/officeDocument/2006/relationships/worksheet" Target="worksheets/sheet33.xml" /><Relationship Id="rId17" Type="http://schemas.openxmlformats.org/officeDocument/2006/relationships/worksheet" Target="worksheets/sheet15.xml" /><Relationship Id="rId47" Type="http://schemas.openxmlformats.org/officeDocument/2006/relationships/worksheet" Target="worksheets/sheet45.xml" /><Relationship Id="rId49" Type="http://schemas.openxmlformats.org/officeDocument/2006/relationships/worksheet" Target="worksheets/sheet47.xml" /><Relationship Id="rId39" Type="http://schemas.openxmlformats.org/officeDocument/2006/relationships/worksheet" Target="worksheets/sheet37.xml" /><Relationship Id="rId22" Type="http://schemas.openxmlformats.org/officeDocument/2006/relationships/worksheet" Target="worksheets/sheet20.xml" /><Relationship Id="rId16" Type="http://schemas.openxmlformats.org/officeDocument/2006/relationships/worksheet" Target="worksheets/sheet14.xml" /><Relationship Id="rId33" Type="http://schemas.openxmlformats.org/officeDocument/2006/relationships/worksheet" Target="worksheets/sheet31.xml" /><Relationship Id="rId45" Type="http://schemas.openxmlformats.org/officeDocument/2006/relationships/worksheet" Target="worksheets/sheet43.xml" /><Relationship Id="rId23" Type="http://schemas.openxmlformats.org/officeDocument/2006/relationships/worksheet" Target="worksheets/sheet21.xml" /><Relationship Id="rId54" Type="http://schemas.openxmlformats.org/officeDocument/2006/relationships/worksheet" Target="worksheets/sheet52.xml" /><Relationship Id="rId19" Type="http://schemas.openxmlformats.org/officeDocument/2006/relationships/worksheet" Target="worksheets/sheet17.xml" /><Relationship Id="rId46" Type="http://schemas.openxmlformats.org/officeDocument/2006/relationships/worksheet" Target="worksheets/sheet44.xml" /><Relationship Id="rId48" Type="http://schemas.openxmlformats.org/officeDocument/2006/relationships/worksheet" Target="worksheets/sheet46.xml" /><Relationship Id="rId60" Type="http://schemas.openxmlformats.org/officeDocument/2006/relationships/worksheet" Target="worksheets/sheet58.xml" /><Relationship Id="rId15" Type="http://schemas.openxmlformats.org/officeDocument/2006/relationships/worksheet" Target="worksheets/sheet13.xml" /><Relationship Id="rId59" Type="http://schemas.openxmlformats.org/officeDocument/2006/relationships/worksheet" Target="worksheets/sheet57.xml" /><Relationship Id="rId56" Type="http://schemas.openxmlformats.org/officeDocument/2006/relationships/worksheet" Target="worksheets/sheet54.xml" /><Relationship Id="rId65" Type="http://schemas.openxmlformats.org/officeDocument/2006/relationships/sharedStrings" Target="sharedStrings.xml" /><Relationship Id="rId67" Type="http://schemas.openxmlformats.org/officeDocument/2006/relationships/calcChain" Target="calcChain.xml" /><Relationship Id="rId7" Type="http://schemas.openxmlformats.org/officeDocument/2006/relationships/worksheet" Target="worksheets/sheet5.xml" /><Relationship Id="rId27" Type="http://schemas.openxmlformats.org/officeDocument/2006/relationships/worksheet" Target="worksheets/sheet25.xml" /><Relationship Id="rId32" Type="http://schemas.openxmlformats.org/officeDocument/2006/relationships/worksheet" Target="worksheets/sheet30.xml" /><Relationship Id="rId34" Type="http://schemas.openxmlformats.org/officeDocument/2006/relationships/worksheet" Target="worksheets/sheet32.xml" /><Relationship Id="rId6" Type="http://schemas.openxmlformats.org/officeDocument/2006/relationships/worksheet" Target="worksheets/sheet4.xml" /><Relationship Id="rId61" Type="http://schemas.openxmlformats.org/officeDocument/2006/relationships/worksheet" Target="worksheets/sheet59.xml" /><Relationship Id="rId11" Type="http://schemas.openxmlformats.org/officeDocument/2006/relationships/worksheet" Target="worksheets/sheet9.xml" /><Relationship Id="rId2" Type="http://schemas.openxmlformats.org/officeDocument/2006/relationships/styles" Target="styles.xml" /><Relationship Id="rId58" Type="http://schemas.openxmlformats.org/officeDocument/2006/relationships/worksheet" Target="worksheets/sheet56.xml" /><Relationship Id="rId20" Type="http://schemas.openxmlformats.org/officeDocument/2006/relationships/worksheet" Target="worksheets/sheet18.xml" /><Relationship Id="rId10" Type="http://schemas.openxmlformats.org/officeDocument/2006/relationships/worksheet" Target="worksheets/sheet8.xml" /><Relationship Id="rId38" Type="http://schemas.openxmlformats.org/officeDocument/2006/relationships/worksheet" Target="worksheets/sheet36.xml" /><Relationship Id="rId24" Type="http://schemas.openxmlformats.org/officeDocument/2006/relationships/worksheet" Target="worksheets/sheet22.xml" /><Relationship Id="rId43" Type="http://schemas.openxmlformats.org/officeDocument/2006/relationships/worksheet" Target="worksheets/sheet41.xml" /><Relationship Id="rId55" Type="http://schemas.openxmlformats.org/officeDocument/2006/relationships/worksheet" Target="worksheets/sheet53.xml" /><Relationship Id="rId21" Type="http://schemas.openxmlformats.org/officeDocument/2006/relationships/worksheet" Target="worksheets/sheet19.xml" /><Relationship Id="rId41" Type="http://schemas.openxmlformats.org/officeDocument/2006/relationships/worksheet" Target="worksheets/sheet39.xml" /><Relationship Id="rId5" Type="http://schemas.openxmlformats.org/officeDocument/2006/relationships/worksheet" Target="worksheets/sheet3.xml" /><Relationship Id="rId18" Type="http://schemas.openxmlformats.org/officeDocument/2006/relationships/worksheet" Target="worksheets/sheet16.xml" /><Relationship Id="rId42" Type="http://schemas.openxmlformats.org/officeDocument/2006/relationships/worksheet" Target="worksheets/sheet40.xml" /><Relationship Id="rId37" Type="http://schemas.openxmlformats.org/officeDocument/2006/relationships/worksheet" Target="worksheets/sheet35.xml" /><Relationship Id="rId40" Type="http://schemas.openxmlformats.org/officeDocument/2006/relationships/worksheet" Target="worksheets/sheet38.xml" /><Relationship Id="rId53" Type="http://schemas.openxmlformats.org/officeDocument/2006/relationships/worksheet" Target="worksheets/sheet51.xml" /><Relationship Id="rId12" Type="http://schemas.openxmlformats.org/officeDocument/2006/relationships/worksheet" Target="worksheets/sheet10.xml" /><Relationship Id="rId4" Type="http://schemas.openxmlformats.org/officeDocument/2006/relationships/worksheet" Target="worksheets/sheet2.xml" /><Relationship Id="rId28" Type="http://schemas.openxmlformats.org/officeDocument/2006/relationships/worksheet" Target="worksheets/sheet26.xml" /><Relationship Id="rId31" Type="http://schemas.openxmlformats.org/officeDocument/2006/relationships/worksheet" Target="worksheets/sheet29.xml" /><Relationship Id="rId9" Type="http://schemas.openxmlformats.org/officeDocument/2006/relationships/worksheet" Target="worksheets/sheet7.xml" /><Relationship Id="rId3" Type="http://schemas.openxmlformats.org/officeDocument/2006/relationships/worksheet" Target="worksheets/sheet1.xml" /><Relationship Id="rId64" Type="http://schemas.openxmlformats.org/officeDocument/2006/relationships/worksheet" Target="worksheets/sheet62.xml" /><Relationship Id="rId66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13" Type="http://schemas.openxmlformats.org/officeDocument/2006/relationships/worksheet" Target="worksheets/sheet11.xml" /><Relationship Id="rId44" Type="http://schemas.openxmlformats.org/officeDocument/2006/relationships/worksheet" Target="worksheets/sheet42.xml" /><Relationship Id="rId29" Type="http://schemas.openxmlformats.org/officeDocument/2006/relationships/worksheet" Target="worksheets/sheet27.xml" /><Relationship Id="rId51" Type="http://schemas.openxmlformats.org/officeDocument/2006/relationships/worksheet" Target="worksheets/sheet49.xml" /><Relationship Id="rId14" Type="http://schemas.openxmlformats.org/officeDocument/2006/relationships/worksheet" Target="worksheets/sheet12.xml" /><Relationship Id="rId63" Type="http://schemas.openxmlformats.org/officeDocument/2006/relationships/worksheet" Target="worksheets/sheet61.xml" /><Relationship Id="rId26" Type="http://schemas.openxmlformats.org/officeDocument/2006/relationships/worksheet" Target="worksheets/sheet24.xml" /><Relationship Id="rId57" Type="http://schemas.openxmlformats.org/officeDocument/2006/relationships/worksheet" Target="worksheets/sheet55.xml" /><Relationship Id="rId62" Type="http://schemas.openxmlformats.org/officeDocument/2006/relationships/worksheet" Target="worksheets/sheet60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1.png" /><Relationship Id="rId12" Type="http://schemas.openxmlformats.org/officeDocument/2006/relationships/image" Target="../media/image2.png" /><Relationship Id="rId13" Type="http://schemas.openxmlformats.org/officeDocument/2006/relationships/image" Target="../media/image3.png" /><Relationship Id="rId5" Type="http://schemas.openxmlformats.org/officeDocument/2006/relationships/image" Target="../media/image4.png" /><Relationship Id="rId2" Type="http://schemas.openxmlformats.org/officeDocument/2006/relationships/image" Target="../media/image5.png" /><Relationship Id="rId1" Type="http://schemas.openxmlformats.org/officeDocument/2006/relationships/image" Target="../media/image6.png" /><Relationship Id="rId4" Type="http://schemas.openxmlformats.org/officeDocument/2006/relationships/image" Target="../media/image7.png" /><Relationship Id="rId6" Type="http://schemas.openxmlformats.org/officeDocument/2006/relationships/image" Target="../media/image8.png" /><Relationship Id="rId9" Type="http://schemas.openxmlformats.org/officeDocument/2006/relationships/image" Target="../media/image9.png" /><Relationship Id="rId11" Type="http://schemas.openxmlformats.org/officeDocument/2006/relationships/image" Target="../media/image10.png" /><Relationship Id="rId10" Type="http://schemas.openxmlformats.org/officeDocument/2006/relationships/image" Target="../media/image11.png" /><Relationship Id="rId3" Type="http://schemas.openxmlformats.org/officeDocument/2006/relationships/image" Target="../media/image12.png" /><Relationship Id="rId14" Type="http://schemas.openxmlformats.org/officeDocument/2006/relationships/image" Target="../media/image13.png" /><Relationship Id="rId7" Type="http://schemas.openxmlformats.org/officeDocument/2006/relationships/image" Target="../media/image14.png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Relationship Id="rId2" Type="http://schemas.openxmlformats.org/officeDocument/2006/relationships/image" Target="../media/image18.png" /><Relationship Id="rId3" Type="http://schemas.openxmlformats.org/officeDocument/2006/relationships/image" Target="../media/image19.png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Relationship Id="rId2" Type="http://schemas.openxmlformats.org/officeDocument/2006/relationships/image" Target="../media/image18.png" /><Relationship Id="rId3" Type="http://schemas.openxmlformats.org/officeDocument/2006/relationships/image" Target="../media/image19.png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Relationship Id="rId2" Type="http://schemas.openxmlformats.org/officeDocument/2006/relationships/image" Target="../media/image18.png" /><Relationship Id="rId3" Type="http://schemas.openxmlformats.org/officeDocument/2006/relationships/image" Target="../media/image19.png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Relationship Id="rId2" Type="http://schemas.openxmlformats.org/officeDocument/2006/relationships/image" Target="../media/image18.png" /><Relationship Id="rId3" Type="http://schemas.openxmlformats.org/officeDocument/2006/relationships/image" Target="../media/image19.png" 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5.png" /><Relationship Id="rId2" Type="http://schemas.openxmlformats.org/officeDocument/2006/relationships/image" Target="../media/image16.png" /><Relationship Id="rId3" Type="http://schemas.openxmlformats.org/officeDocument/2006/relationships/image" Target="../media/image17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5.png" /><Relationship Id="rId2" Type="http://schemas.openxmlformats.org/officeDocument/2006/relationships/image" Target="../media/image18.png" /><Relationship Id="rId3" Type="http://schemas.openxmlformats.org/officeDocument/2006/relationships/image" Target="../media/image19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7.png" /><Relationship Id="rId4" Type="http://schemas.openxmlformats.org/officeDocument/2006/relationships/image" Target="../media/image19.png" /><Relationship Id="rId2" Type="http://schemas.openxmlformats.org/officeDocument/2006/relationships/image" Target="../media/image15.png" /><Relationship Id="rId3" Type="http://schemas.openxmlformats.org/officeDocument/2006/relationships/image" Target="../media/image18.png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19.png" /><Relationship Id="rId1" Type="http://schemas.openxmlformats.org/officeDocument/2006/relationships/image" Target="../media/image18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 /><Relationship Id="rId2" Type="http://schemas.openxmlformats.org/officeDocument/2006/relationships/image" Target="../media/image19.png" /><Relationship Id="rId3" Type="http://schemas.openxmlformats.org/officeDocument/2006/relationships/image" Target="../media/image17.png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5300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1850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4650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1200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4000"/>
          <a:ext cx="2066925" cy="466725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6725"/>
        </a:xfrm>
        <a:prstGeom prst="rect"/>
        <a:solidFill>
          <a:srgbClr val="FFC170"/>
        </a:solidFill>
        <a:ln w="9525">
          <a:solidFill>
            <a:srgbClr val="A6A6A6"/>
          </a:solidFill>
          <a:miter lim="800000"/>
        </a:ln>
      </xdr:spPr>
      <xdr:txBody>
        <a:bodyPr lIns="468000" tIns="46800" rIns="36000" bIns="468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85750" y="1114425"/>
          <a:ext cx="38100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rrowheads="1"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" y="1552575"/>
          <a:ext cx="381000" cy="3905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rrowheads="1"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" y="2019300"/>
          <a:ext cx="381000" cy="4000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rrowheads="1"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" y="2495550"/>
          <a:ext cx="381000" cy="4000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rrowheads="1"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" y="2962275"/>
          <a:ext cx="38100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rrowheads="1"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85750" y="3438525"/>
          <a:ext cx="381000" cy="3810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rrowheads="1"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95275" y="3914775"/>
          <a:ext cx="381000" cy="361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38125" y="4333875"/>
          <a:ext cx="428625" cy="4476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175" y="257175"/>
          <a:ext cx="1085850" cy="219075"/>
        </a:xfrm>
        <a:prstGeom prst="rect"/>
        <a:solidFill>
          <a:srgbClr val="B3FFD9"/>
        </a:solidFill>
        <a:ln w="9525">
          <a:noFill/>
          <a:miter lim="800000"/>
        </a:ln>
      </xdr:spPr>
      <xdr:txBody>
        <a:bodyPr lIns="360000" tIns="36000" rIns="36000" bIns="36000" vertOverflow="clip" wrap="square" anchor="ctr" upright="1"/>
        <a:lstStyle/>
        <a:p>
          <a:pPr algn="l" rtl="0"/>
          <a:r>
            <a:rPr lang="ru-RU" sz="1000" u="none" b="0" i="0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990600" y="152400"/>
          <a:ext cx="285750" cy="361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257175"/>
          <a:ext cx="1638300" cy="209550"/>
        </a:xfrm>
        <a:prstGeom prst="rect"/>
        <a:solidFill>
          <a:srgbClr val="FF5050"/>
        </a:solidFill>
        <a:ln w="9525">
          <a:noFill/>
          <a:miter lim="800000"/>
        </a:ln>
      </xdr:spPr>
      <xdr:txBody>
        <a:bodyPr lIns="288000" tIns="36000" rIns="0" bIns="36000" vertOverflow="clip" wrap="square" anchor="ctr" upright="1"/>
        <a:lstStyle/>
        <a:p>
          <a:pPr algn="l" rtl="0"/>
          <a:r>
            <a:rPr lang="ru-RU" sz="1000" u="none" b="0" i="0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28700" y="238125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19175" y="247650"/>
          <a:ext cx="1695450" cy="219075"/>
        </a:xfrm>
        <a:prstGeom prst="rect"/>
        <a:solidFill>
          <a:srgbClr val="FFCC66"/>
        </a:solidFill>
        <a:ln w="9525">
          <a:noFill/>
          <a:miter lim="800000"/>
        </a:ln>
      </xdr:spPr>
      <xdr:txBody>
        <a:bodyPr lIns="288000" tIns="36000" rIns="0" bIns="360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133350</xdr:rowOff>
    </xdr:from>
    <xdr:ext cx="247650" cy="371475"/>
    <xdr:sp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171450"/>
          <a:ext cx="247650" cy="37147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/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0" y="4572000"/>
          <a:ext cx="1524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0" y="4572000"/>
          <a:ext cx="1524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0" y="4572000"/>
          <a:ext cx="1524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667000" y="4572000"/>
          <a:ext cx="1524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4572000"/>
          <a:ext cx="1562100" cy="0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32000" tIns="36000" rIns="36000" bIns="360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4825" y="4572000"/>
          <a:ext cx="1562100" cy="0"/>
        </a:xfrm>
        <a:prstGeom prst="rect"/>
        <a:solidFill>
          <a:srgbClr val="F0F0F0"/>
        </a:solidFill>
        <a:ln w="9525">
          <a:solidFill>
            <a:srgbClr val="A6A6A6"/>
          </a:solidFill>
          <a:miter lim="800000"/>
        </a:ln>
      </xdr:spPr>
      <xdr:txBody>
        <a:bodyPr lIns="432000" tIns="36000" rIns="36000" bIns="36000" vertOverflow="clip" wrap="square" anchor="ctr" upright="1"/>
        <a:lstStyle/>
        <a:p>
          <a:pPr algn="l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590800" y="4572000"/>
          <a:ext cx="4191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295775" y="4572000"/>
          <a:ext cx="4191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>
              <a:spLocks noChangeAspect="1"/>
            </xdr:cNvSpPr>
          </xdr:nvSpPr>
          <xdr:spPr>
            <a:xfrm>
              <a:off x="800100" y="1181100"/>
              <a:ext cx="7162800" cy="4705350"/>
            </a:xfrm>
            <a:prstGeom prst="rect"/>
            <a:noFill/>
            <a:ln w="9525">
              <a:noFill/>
            </a:ln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28800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9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a00-0000c91f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a00-0000ca1f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b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b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ce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b00-000006ce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9530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b00-000007ce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9530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28</xdr:col>
      <xdr:colOff>38100</xdr:colOff>
      <xdr:row>27</xdr:row>
      <xdr:rowOff>0</xdr:rowOff>
    </xdr:from>
    <xdr:to>
      <xdr:col>28</xdr:col>
      <xdr:colOff>228600</xdr:colOff>
      <xdr:row>27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11391900" y="43815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295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295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pSpPr>
          <a:grpSpLocks/>
        </xdr:cNvGrpSpPr>
      </xdr:nvGrpSpPr>
      <xdr:grpSpPr bwMode="auto">
        <a:xfrm>
          <a:off x="19421475" y="5591175"/>
          <a:ext cx="190500" cy="0"/>
          <a:chOff x="13896191" y="1813753"/>
          <a:chExt cx="211023" cy="178845"/>
        </a:xfrm>
      </xdr:grpSpPr>
      <xdr:sp macro="[0]!modfrmDateChoose.CalendarShow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>
          <a:grpSpLocks/>
        </xdr:cNvGrpSpPr>
      </xdr:nvGrpSpPr>
      <xdr:grpSpPr bwMode="auto">
        <a:xfrm>
          <a:off x="19421475" y="5591175"/>
          <a:ext cx="190500" cy="0"/>
          <a:chOff x="13896191" y="1813753"/>
          <a:chExt cx="211023" cy="178845"/>
        </a:xfrm>
      </xdr:grpSpPr>
      <xdr:sp macro="[0]!modfrmDateChoose.CalendarShow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pSpPr>
          <a:grpSpLocks/>
        </xdr:cNvGrpSpPr>
      </xdr:nvGrpSpPr>
      <xdr:grpSpPr bwMode="auto">
        <a:xfrm>
          <a:off x="19421475" y="5591175"/>
          <a:ext cx="190500" cy="0"/>
          <a:chOff x="13896191" y="1813753"/>
          <a:chExt cx="211023" cy="178845"/>
        </a:xfrm>
      </xdr:grpSpPr>
      <xdr:sp macro="[0]!modfrmDateChoose.CalendarShow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22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19421475" y="4381500"/>
          <a:ext cx="190500" cy="0"/>
          <a:chOff x="13896191" y="1813753"/>
          <a:chExt cx="211023" cy="178845"/>
        </a:xfrm>
      </xdr:grpSpPr>
      <xdr:sp macro="[0]!modfrmDateChoose.CalendarShow">
        <xdr:nvSpPr>
          <xdr:cNvPr id="23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28117800" y="28917900"/>
          <a:ext cx="190500" cy="0"/>
          <a:chOff x="13896191" y="1813753"/>
          <a:chExt cx="211023" cy="178845"/>
        </a:xfrm>
      </xdr:grpSpPr>
      <xdr:sp macro="[0]!modfrmDateChoose.CalendarShow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29337000" y="34118550"/>
          <a:ext cx="190500" cy="0"/>
          <a:chOff x="13896191" y="1813753"/>
          <a:chExt cx="211023" cy="178845"/>
        </a:xfrm>
      </xdr:grpSpPr>
      <xdr:sp macro="[0]!modfrmDateChoose.CalendarShow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38325" cy="257175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9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17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17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1700-0000dae8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202882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167640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28003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456247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29500" y="4762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114800"/>
          <a:ext cx="3381375" cy="295275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 preferRelativeResize="0">
            <a:picLocks/>
          </xdr:cNvPicPr>
        </xdr:nvPicPr>
        <xdr:blipFill>
          <a:blip r:embed="rId3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 preferRelativeResize="0">
            <a:picLocks/>
          </xdr:cNvPicPr>
        </xdr:nvPicPr>
        <xdr:blipFill>
          <a:blip r:embed="rId3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66750" y="54292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391025" y="54292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781925" y="54292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77125" y="6667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668000" y="6667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3420725" y="6667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0" y="2628900"/>
          <a:ext cx="3314700" cy="295275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PicPr preferRelativeResize="0">
            <a:picLocks/>
          </xdr:cNvPicPr>
        </xdr:nvPicPr>
        <xdr:blipFill>
          <a:blip r:embed="rId3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drawing" Target="../drawings/drawing9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drawing" Target="../drawings/drawing11.x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drawing" Target="../drawings/drawing13.xml" 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drawing" Target="../drawings/drawing14.xml" 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1.bin" /><Relationship Id="rId1" Type="http://schemas.openxmlformats.org/officeDocument/2006/relationships/drawing" Target="../drawings/drawing15.xml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2.bin" /><Relationship Id="rId1" Type="http://schemas.openxmlformats.org/officeDocument/2006/relationships/drawing" Target="../drawings/drawing17.xml" 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3.bin" /><Relationship Id="rId1" Type="http://schemas.openxmlformats.org/officeDocument/2006/relationships/drawing" Target="../drawings/drawing18.xml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6.bin" /><Relationship Id="rId1" Type="http://schemas.openxmlformats.org/officeDocument/2006/relationships/drawing" Target="../drawings/drawing19.xml" /></Relationships>
</file>

<file path=xl/worksheets/_rels/sheet2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7.bin" /><Relationship Id="rId1" Type="http://schemas.openxmlformats.org/officeDocument/2006/relationships/drawing" Target="../drawings/drawing20.xml" /></Relationships>
</file>

<file path=xl/worksheets/_rels/sheet3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Relationship Id="rId4" Type="http://schemas.openxmlformats.org/officeDocument/2006/relationships/vmlDrawing" Target="../drawings/vmlDrawing1.vml" /><Relationship Id="rId2" Type="http://schemas.openxmlformats.org/officeDocument/2006/relationships/oleObject" Target="../embeddings/_________Microsoft_Word_97_20031.doc" /><Relationship Id="rId3" Type="http://schemas.openxmlformats.org/officeDocument/2006/relationships/image" Target="../media/image1.emf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2.xml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drawing" Target="../drawings/drawing3.xml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5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drawing" Target="../drawings/drawing4.x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drawing" Target="../drawings/drawing5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1db260-d9a4-4581-a38e-3ea47ac367dd}">
  <sheetPr codeName="modList14_1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759"/>
  </cols>
  <sheetData/>
  <sheetProtection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66913b-4506-4370-9b82-c8806a8744c9}">
  <sheetPr codeName="List05_12">
    <tabColor theme="0" tint="-0.249970003962517"/>
  </sheetPr>
  <dimension ref="A1:T15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768" hidden="1" customWidth="1"/>
    <col min="2" max="4" width="3.71428571428571" style="765" hidden="1" customWidth="1"/>
    <col min="5" max="5" width="3.71428571428571" style="751" customWidth="1"/>
    <col min="6" max="6" width="9.71428571428571" style="822" customWidth="1"/>
    <col min="7" max="7" width="37.7142857142857" style="822" customWidth="1"/>
    <col min="8" max="8" width="66.8571428571429" style="822" customWidth="1"/>
    <col min="9" max="9" width="115.714285714286" style="822" customWidth="1"/>
    <col min="10" max="11" width="10.5714285714286" style="765"/>
    <col min="12" max="12" width="11.1428571428571" style="765" customWidth="1"/>
    <col min="13" max="20" width="10.5714285714286" style="765"/>
    <col min="21" max="16384" width="10.5714285714286" style="822"/>
  </cols>
  <sheetData>
    <row r="1" spans="1:1" ht="3" customHeight="1">
      <c r="A1" s="768" t="s">
        <v>195</v>
      </c>
    </row>
    <row r="2" spans="6:9" ht="22.5">
      <c r="F2" s="970" t="s">
        <v>460</v>
      </c>
      <c r="G2" s="971"/>
      <c r="H2" s="972"/>
      <c r="I2" s="802"/>
    </row>
    <row r="3" ht="3" customHeight="1"/>
    <row r="4" spans="1:20" s="762" customFormat="1" ht="11.25">
      <c r="A4" s="767"/>
      <c r="B4" s="767"/>
      <c r="C4" s="767"/>
      <c r="D4" s="767"/>
      <c r="F4" s="929" t="s">
        <v>430</v>
      </c>
      <c r="G4" s="929"/>
      <c r="H4" s="929"/>
      <c r="I4" s="973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882" t="s">
        <v>82</v>
      </c>
      <c r="G5" s="792" t="s">
        <v>433</v>
      </c>
      <c r="H5" s="892" t="s">
        <v>424</v>
      </c>
      <c r="I5" s="973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889">
        <v>1</v>
      </c>
      <c r="G7" s="798" t="s">
        <v>461</v>
      </c>
      <c r="H7" s="887" t="str">
        <f>IF(dateCh="","",dateCh)</f>
        <v>29.04.2022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74">
        <v>1</v>
      </c>
      <c r="B8" s="767"/>
      <c r="C8" s="767"/>
      <c r="D8" s="767"/>
      <c r="F8" s="889" t="str">
        <f>"2."&amp;mergeValue(A8)</f>
        <v>2.1</v>
      </c>
      <c r="G8" s="798" t="s">
        <v>463</v>
      </c>
      <c r="H8" s="887" t="str">
        <f>IF('Перечень тарифов'!R21="","наименование отсутствует",""&amp;'Перечень тарифов'!R21&amp;"")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74"/>
      <c r="B9" s="767"/>
      <c r="C9" s="767"/>
      <c r="D9" s="767"/>
      <c r="F9" s="889" t="str">
        <f>"3."&amp;mergeValue(A9)</f>
        <v>3.1</v>
      </c>
      <c r="G9" s="798" t="s">
        <v>464</v>
      </c>
      <c r="H9" s="887" t="str">
        <f>IF('Перечень тарифов'!F21="","наименование отсутствует",""&amp;'Перечень тарифов'!F21&amp;"")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74"/>
      <c r="B10" s="767"/>
      <c r="C10" s="767"/>
      <c r="D10" s="767"/>
      <c r="F10" s="889" t="str">
        <f>"4."&amp;mergeValue(A10)</f>
        <v>4.1</v>
      </c>
      <c r="G10" s="798" t="s">
        <v>465</v>
      </c>
      <c r="H10" s="892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74"/>
      <c r="B11" s="974">
        <v>1</v>
      </c>
      <c r="C11" s="883"/>
      <c r="D11" s="883"/>
      <c r="F11" s="889" t="str">
        <f>"4."&amp;mergeValue(A11)&amp;"."&amp;mergeValue(B11)</f>
        <v>4.1.1</v>
      </c>
      <c r="G11" s="785" t="s">
        <v>553</v>
      </c>
      <c r="H11" s="887" t="str">
        <f>IF(region_name="","",region_name)</f>
        <v>Свердловская область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74"/>
      <c r="B12" s="974"/>
      <c r="C12" s="974">
        <v>1</v>
      </c>
      <c r="D12" s="883"/>
      <c r="F12" s="889" t="str">
        <f>"4."&amp;mergeValue(A12)&amp;"."&amp;mergeValue(B12)&amp;"."&amp;mergeValue(C12)</f>
        <v>4.1.1.1</v>
      </c>
      <c r="G12" s="793" t="s">
        <v>466</v>
      </c>
      <c r="H12" s="887" t="str">
        <f>IF(Территории!H13="","",""&amp;Территории!H13&amp;"")</f>
        <v>городской округ Верхняя Пышма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74"/>
      <c r="B13" s="974"/>
      <c r="C13" s="974"/>
      <c r="D13" s="883">
        <v>1</v>
      </c>
      <c r="F13" s="889" t="str">
        <f>"4."&amp;mergeValue(A13)&amp;"."&amp;mergeValue(B13)&amp;"."&amp;mergeValue(C13)&amp;"."&amp;mergeValue(D13)</f>
        <v>4.1.1.1.1</v>
      </c>
      <c r="G13" s="801" t="s">
        <v>467</v>
      </c>
      <c r="H13" s="887" t="str">
        <f>IF(Территории!R14="","",""&amp;Территории!R14&amp;"")</f>
        <v>городской округ Верхняя Пышма (65732000)</v>
      </c>
      <c r="I13" s="884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69" t="s">
        <v>554</v>
      </c>
      <c r="H15" s="969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24340d-9eea-4272-a159-0a2179f07ba0}">
  <sheetPr codeName="List14_1">
    <tabColor rgb="FFEAEBEE"/>
  </sheetPr>
  <dimension ref="A1:AF34"/>
  <sheetViews>
    <sheetView showGridLines="0" tabSelected="1" workbookViewId="0" topLeftCell="E4">
      <selection pane="topLeft" activeCell="K20" sqref="K20"/>
    </sheetView>
  </sheetViews>
  <sheetFormatPr defaultColWidth="10.5736607142857" defaultRowHeight="14.25"/>
  <cols>
    <col min="1" max="1" width="9.14285714285714" style="752" hidden="1" customWidth="1"/>
    <col min="2" max="2" width="9.14285714285714" style="760" hidden="1" customWidth="1"/>
    <col min="3" max="3" width="3.71428571428571" style="751" customWidth="1"/>
    <col min="4" max="4" width="6.28571428571429" style="742" customWidth="1"/>
    <col min="5" max="5" width="46.7142857142857" style="742" customWidth="1"/>
    <col min="6" max="6" width="35.7142857142857" style="742" customWidth="1"/>
    <col min="7" max="7" width="3.71428571428571" style="742" customWidth="1"/>
    <col min="8" max="9" width="11.7142857142857" style="742" customWidth="1"/>
    <col min="10" max="11" width="35.7142857142857" style="742" customWidth="1"/>
    <col min="12" max="12" width="84.8571428571429" style="742" customWidth="1"/>
    <col min="13" max="13" width="10.5714285714286" style="742"/>
    <col min="14" max="15" width="10.5714285714286" style="766"/>
    <col min="16" max="16384" width="10.5714285714286" style="742"/>
  </cols>
  <sheetData>
    <row r="1" spans="19:32" ht="14.25" hidden="1">
      <c r="S1" s="795"/>
      <c r="AF1" s="796"/>
    </row>
    <row r="2" ht="14.25" hidden="1"/>
    <row r="3" ht="14.25" hidden="1"/>
    <row r="4" spans="3:1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3:12" ht="26.1" customHeight="1">
      <c r="C5" s="750"/>
      <c r="D5" s="975" t="s">
        <v>614</v>
      </c>
      <c r="E5" s="975"/>
      <c r="F5" s="975"/>
      <c r="G5" s="975"/>
      <c r="H5" s="975"/>
      <c r="I5" s="975"/>
      <c r="J5" s="975"/>
      <c r="K5" s="975"/>
      <c r="L5" s="791"/>
    </row>
    <row r="6" spans="3:1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1"/>
    </row>
    <row r="7" spans="3:13" ht="18.75">
      <c r="C7" s="750"/>
      <c r="D7" s="743"/>
      <c r="E7" s="812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F7" s="981" t="str">
        <f>IF(datePr_ch="",IF(datePr="","",datePr),datePr_ch)</f>
        <v>25.04.2022</v>
      </c>
      <c r="G7" s="981"/>
      <c r="H7" s="981"/>
      <c r="I7" s="981"/>
      <c r="J7" s="981"/>
      <c r="K7" s="981"/>
      <c r="L7" s="873"/>
      <c r="M7" s="764"/>
    </row>
    <row r="8" spans="3:13" ht="18.75">
      <c r="C8" s="750"/>
      <c r="D8" s="743"/>
      <c r="E8" s="812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F8" s="981" t="str">
        <f>IF(numberPr_ch="",IF(numberPr="","",numberPr),numberPr_ch)</f>
        <v>01-03/106</v>
      </c>
      <c r="G8" s="981"/>
      <c r="H8" s="981"/>
      <c r="I8" s="981"/>
      <c r="J8" s="981"/>
      <c r="K8" s="981"/>
      <c r="L8" s="873"/>
      <c r="M8" s="764"/>
    </row>
    <row r="9" spans="3:12" ht="14.25">
      <c r="C9" s="750"/>
      <c r="D9" s="743"/>
      <c r="E9" s="749"/>
      <c r="F9" s="749"/>
      <c r="G9" s="749"/>
      <c r="H9" s="749"/>
      <c r="I9" s="749"/>
      <c r="J9" s="749"/>
      <c r="K9" s="748"/>
      <c r="L9" s="771"/>
    </row>
    <row r="10" spans="3:12" ht="21" customHeight="1">
      <c r="C10" s="750"/>
      <c r="D10" s="976" t="s">
        <v>430</v>
      </c>
      <c r="E10" s="976"/>
      <c r="F10" s="976"/>
      <c r="G10" s="976"/>
      <c r="H10" s="976"/>
      <c r="I10" s="976"/>
      <c r="J10" s="976"/>
      <c r="K10" s="976"/>
      <c r="L10" s="977" t="s">
        <v>431</v>
      </c>
    </row>
    <row r="11" spans="3:12" ht="21" customHeight="1">
      <c r="C11" s="750"/>
      <c r="D11" s="982" t="s">
        <v>82</v>
      </c>
      <c r="E11" s="984" t="s">
        <v>279</v>
      </c>
      <c r="F11" s="984" t="s">
        <v>21</v>
      </c>
      <c r="G11" s="986" t="s">
        <v>591</v>
      </c>
      <c r="H11" s="987"/>
      <c r="I11" s="988"/>
      <c r="J11" s="984" t="s">
        <v>424</v>
      </c>
      <c r="K11" s="984" t="s">
        <v>432</v>
      </c>
      <c r="L11" s="977"/>
    </row>
    <row r="12" spans="3:12" ht="21" customHeight="1">
      <c r="C12" s="750"/>
      <c r="D12" s="983"/>
      <c r="E12" s="985"/>
      <c r="F12" s="985"/>
      <c r="G12" s="990" t="s">
        <v>592</v>
      </c>
      <c r="H12" s="991"/>
      <c r="I12" s="755" t="s">
        <v>593</v>
      </c>
      <c r="J12" s="985"/>
      <c r="K12" s="985"/>
      <c r="L12" s="977"/>
    </row>
    <row r="13" spans="3:12" ht="12" customHeight="1">
      <c r="C13" s="750"/>
      <c r="D13" s="745" t="s">
        <v>83</v>
      </c>
      <c r="E13" s="745" t="s">
        <v>49</v>
      </c>
      <c r="F13" s="745" t="s">
        <v>50</v>
      </c>
      <c r="G13" s="992" t="s">
        <v>51</v>
      </c>
      <c r="H13" s="992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13" ht="14.25" customHeight="1">
      <c r="A14" s="770"/>
      <c r="C14" s="750"/>
      <c r="D14" s="807">
        <v>1</v>
      </c>
      <c r="E14" s="989" t="s">
        <v>594</v>
      </c>
      <c r="F14" s="993"/>
      <c r="G14" s="993"/>
      <c r="H14" s="993"/>
      <c r="I14" s="993"/>
      <c r="J14" s="993"/>
      <c r="K14" s="993"/>
      <c r="L14" s="758"/>
      <c r="M14" s="809"/>
    </row>
    <row r="15" spans="1:13" ht="56.25">
      <c r="A15" s="770"/>
      <c r="C15" s="750"/>
      <c r="D15" s="807" t="s">
        <v>277</v>
      </c>
      <c r="E15" s="773" t="s">
        <v>434</v>
      </c>
      <c r="F15" s="773" t="s">
        <v>434</v>
      </c>
      <c r="G15" s="994" t="s">
        <v>434</v>
      </c>
      <c r="H15" s="995"/>
      <c r="I15" s="773" t="s">
        <v>434</v>
      </c>
      <c r="J15" s="853" t="s">
        <v>1142</v>
      </c>
      <c r="K15" s="1123"/>
      <c r="L15" s="763" t="s">
        <v>595</v>
      </c>
      <c r="M15" s="809"/>
    </row>
    <row r="16" spans="1:13" ht="18.75">
      <c r="A16" s="770"/>
      <c r="B16" s="760">
        <v>3</v>
      </c>
      <c r="C16" s="750"/>
      <c r="D16" s="810">
        <v>2</v>
      </c>
      <c r="E16" s="996" t="s">
        <v>596</v>
      </c>
      <c r="F16" s="997"/>
      <c r="G16" s="997"/>
      <c r="H16" s="998"/>
      <c r="I16" s="998"/>
      <c r="J16" s="998" t="s">
        <v>434</v>
      </c>
      <c r="K16" s="998"/>
      <c r="L16" s="805"/>
      <c r="M16" s="809"/>
    </row>
    <row r="17" spans="1:13" ht="90" customHeight="1">
      <c r="A17" s="770"/>
      <c r="C17" s="999"/>
      <c r="D17" s="1000" t="s">
        <v>597</v>
      </c>
      <c r="E17" s="1001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17" s="1002" t="str">
        <f>IF('Перечень тарифов'!J21="","наименование отсутствует",""&amp;'Перечень тарифов'!J21&amp;"")</f>
        <v>наименование отсутствует</v>
      </c>
      <c r="G17" s="773"/>
      <c r="H17" s="861" t="s">
        <v>905</v>
      </c>
      <c r="I17" s="854" t="s">
        <v>906</v>
      </c>
      <c r="J17" s="853" t="s">
        <v>232</v>
      </c>
      <c r="K17" s="773" t="s">
        <v>434</v>
      </c>
      <c r="L17" s="978" t="s">
        <v>615</v>
      </c>
      <c r="M17" s="809"/>
    </row>
    <row r="18" spans="1:13" ht="18.75">
      <c r="A18" s="770"/>
      <c r="C18" s="999"/>
      <c r="D18" s="1000"/>
      <c r="E18" s="1001"/>
      <c r="F18" s="1002"/>
      <c r="G18" s="811"/>
      <c r="H18" s="806" t="s">
        <v>258</v>
      </c>
      <c r="I18" s="777"/>
      <c r="J18" s="777"/>
      <c r="K18" s="775"/>
      <c r="L18" s="980"/>
      <c r="M18" s="809"/>
    </row>
    <row r="19" spans="1:13" ht="18.75">
      <c r="A19" s="770"/>
      <c r="B19" s="760">
        <v>3</v>
      </c>
      <c r="C19" s="750"/>
      <c r="D19" s="761" t="s">
        <v>50</v>
      </c>
      <c r="E19" s="989" t="s">
        <v>599</v>
      </c>
      <c r="F19" s="989"/>
      <c r="G19" s="989"/>
      <c r="H19" s="989"/>
      <c r="I19" s="989"/>
      <c r="J19" s="989"/>
      <c r="K19" s="989"/>
      <c r="L19" s="797"/>
      <c r="M19" s="809"/>
    </row>
    <row r="20" spans="1:13" ht="33.75">
      <c r="A20" s="770"/>
      <c r="C20" s="750"/>
      <c r="D20" s="807" t="s">
        <v>425</v>
      </c>
      <c r="E20" s="773" t="s">
        <v>434</v>
      </c>
      <c r="F20" s="773" t="s">
        <v>434</v>
      </c>
      <c r="G20" s="994" t="s">
        <v>434</v>
      </c>
      <c r="H20" s="995"/>
      <c r="I20" s="773" t="s">
        <v>434</v>
      </c>
      <c r="J20" s="773" t="s">
        <v>434</v>
      </c>
      <c r="K20" s="903" t="s">
        <v>1742</v>
      </c>
      <c r="L20" s="763" t="s">
        <v>600</v>
      </c>
      <c r="M20" s="809"/>
    </row>
    <row r="21" spans="1:13" ht="18.75">
      <c r="A21" s="770"/>
      <c r="B21" s="760">
        <v>3</v>
      </c>
      <c r="C21" s="750"/>
      <c r="D21" s="761" t="s">
        <v>51</v>
      </c>
      <c r="E21" s="989" t="s">
        <v>601</v>
      </c>
      <c r="F21" s="989"/>
      <c r="G21" s="989"/>
      <c r="H21" s="989"/>
      <c r="I21" s="989"/>
      <c r="J21" s="989"/>
      <c r="K21" s="989"/>
      <c r="L21" s="797"/>
      <c r="M21" s="809"/>
    </row>
    <row r="22" spans="1:13" ht="67.5" customHeight="1">
      <c r="A22" s="770"/>
      <c r="C22" s="999"/>
      <c r="D22" s="1000" t="s">
        <v>426</v>
      </c>
      <c r="E22" s="1001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22" s="1002" t="str">
        <f>IF('Перечень тарифов'!J21="","наименование отсутствует",""&amp;'Перечень тарифов'!J21&amp;"")</f>
        <v>наименование отсутствует</v>
      </c>
      <c r="G22" s="773"/>
      <c r="H22" s="854" t="s">
        <v>905</v>
      </c>
      <c r="I22" s="854" t="s">
        <v>906</v>
      </c>
      <c r="J22" s="875">
        <v>12114.14</v>
      </c>
      <c r="K22" s="773" t="s">
        <v>434</v>
      </c>
      <c r="L22" s="978" t="s">
        <v>616</v>
      </c>
      <c r="M22" s="809"/>
    </row>
    <row r="23" spans="1:13" ht="18.75">
      <c r="A23" s="770"/>
      <c r="C23" s="999"/>
      <c r="D23" s="1000"/>
      <c r="E23" s="1001"/>
      <c r="F23" s="1002"/>
      <c r="G23" s="811"/>
      <c r="H23" s="806" t="s">
        <v>258</v>
      </c>
      <c r="I23" s="774"/>
      <c r="J23" s="774"/>
      <c r="K23" s="775"/>
      <c r="L23" s="980"/>
      <c r="M23" s="809"/>
    </row>
    <row r="24" spans="1:13" ht="18.75">
      <c r="A24" s="770"/>
      <c r="C24" s="750"/>
      <c r="D24" s="761" t="s">
        <v>63</v>
      </c>
      <c r="E24" s="989" t="s">
        <v>602</v>
      </c>
      <c r="F24" s="989"/>
      <c r="G24" s="989"/>
      <c r="H24" s="989"/>
      <c r="I24" s="989"/>
      <c r="J24" s="989"/>
      <c r="K24" s="989"/>
      <c r="L24" s="797"/>
      <c r="M24" s="809"/>
    </row>
    <row r="25" spans="1:13" ht="78.75" customHeight="1">
      <c r="A25" s="770"/>
      <c r="C25" s="999"/>
      <c r="D25" s="1003" t="s">
        <v>427</v>
      </c>
      <c r="E25" s="1001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25" s="1002" t="str">
        <f>IF('Перечень тарифов'!J21="","наименование отсутствует",""&amp;'Перечень тарифов'!J21&amp;"")</f>
        <v>наименование отсутствует</v>
      </c>
      <c r="G25" s="773"/>
      <c r="H25" s="861" t="s">
        <v>905</v>
      </c>
      <c r="I25" s="854" t="s">
        <v>906</v>
      </c>
      <c r="J25" s="875">
        <v>71.231999999999999</v>
      </c>
      <c r="K25" s="773" t="s">
        <v>434</v>
      </c>
      <c r="L25" s="978" t="s">
        <v>617</v>
      </c>
      <c r="M25" s="809"/>
    </row>
    <row r="26" spans="1:13" ht="18.75">
      <c r="A26" s="770"/>
      <c r="C26" s="999"/>
      <c r="D26" s="1004"/>
      <c r="E26" s="1001"/>
      <c r="F26" s="1002"/>
      <c r="G26" s="811"/>
      <c r="H26" s="806" t="s">
        <v>258</v>
      </c>
      <c r="I26" s="774"/>
      <c r="J26" s="774"/>
      <c r="K26" s="775"/>
      <c r="L26" s="980"/>
      <c r="M26" s="809"/>
    </row>
    <row r="27" spans="1:13" ht="26.1" customHeight="1">
      <c r="A27" s="770"/>
      <c r="C27" s="750"/>
      <c r="D27" s="761" t="s">
        <v>64</v>
      </c>
      <c r="E27" s="989" t="s">
        <v>618</v>
      </c>
      <c r="F27" s="989"/>
      <c r="G27" s="989"/>
      <c r="H27" s="989"/>
      <c r="I27" s="989"/>
      <c r="J27" s="989"/>
      <c r="K27" s="989"/>
      <c r="L27" s="797"/>
      <c r="M27" s="809"/>
    </row>
    <row r="28" spans="1:15" ht="112.5" customHeight="1">
      <c r="A28" s="770"/>
      <c r="C28" s="999"/>
      <c r="D28" s="1003" t="s">
        <v>428</v>
      </c>
      <c r="E28" s="1001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28" s="1002" t="str">
        <f>IF('Перечень тарифов'!J21="","наименование отсутствует",""&amp;'Перечень тарифов'!J21&amp;"")</f>
        <v>наименование отсутствует</v>
      </c>
      <c r="G28" s="773"/>
      <c r="H28" s="861" t="s">
        <v>905</v>
      </c>
      <c r="I28" s="854" t="s">
        <v>906</v>
      </c>
      <c r="J28" s="875">
        <v>0</v>
      </c>
      <c r="K28" s="773" t="s">
        <v>434</v>
      </c>
      <c r="L28" s="978" t="s">
        <v>619</v>
      </c>
      <c r="M28" s="809"/>
      <c r="O28" s="766" t="s">
        <v>539</v>
      </c>
    </row>
    <row r="29" spans="1:13" ht="18.75">
      <c r="A29" s="770"/>
      <c r="C29" s="999"/>
      <c r="D29" s="1004"/>
      <c r="E29" s="1001"/>
      <c r="F29" s="1002"/>
      <c r="G29" s="811"/>
      <c r="H29" s="806" t="s">
        <v>258</v>
      </c>
      <c r="I29" s="774"/>
      <c r="J29" s="774"/>
      <c r="K29" s="775"/>
      <c r="L29" s="980"/>
      <c r="M29" s="809"/>
    </row>
    <row r="30" spans="1:13" ht="25.5" customHeight="1">
      <c r="A30" s="770"/>
      <c r="B30" s="760">
        <v>3</v>
      </c>
      <c r="C30" s="750"/>
      <c r="D30" s="761" t="s">
        <v>169</v>
      </c>
      <c r="E30" s="989" t="s">
        <v>620</v>
      </c>
      <c r="F30" s="989"/>
      <c r="G30" s="989"/>
      <c r="H30" s="989"/>
      <c r="I30" s="989"/>
      <c r="J30" s="989"/>
      <c r="K30" s="989"/>
      <c r="L30" s="797"/>
      <c r="M30" s="809"/>
    </row>
    <row r="31" spans="1:13" ht="112.5" customHeight="1">
      <c r="A31" s="770"/>
      <c r="C31" s="999"/>
      <c r="D31" s="1003" t="s">
        <v>603</v>
      </c>
      <c r="E31" s="1001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31" s="1002" t="str">
        <f>IF('Перечень тарифов'!J21="","наименование отсутствует",""&amp;'Перечень тарифов'!J21&amp;"")</f>
        <v>наименование отсутствует</v>
      </c>
      <c r="G31" s="773"/>
      <c r="H31" s="861" t="s">
        <v>905</v>
      </c>
      <c r="I31" s="854" t="s">
        <v>906</v>
      </c>
      <c r="J31" s="875">
        <v>0</v>
      </c>
      <c r="K31" s="773" t="s">
        <v>434</v>
      </c>
      <c r="L31" s="978" t="s">
        <v>621</v>
      </c>
      <c r="M31" s="809"/>
    </row>
    <row r="32" spans="1:13" ht="18.75">
      <c r="A32" s="770"/>
      <c r="C32" s="999"/>
      <c r="D32" s="1004"/>
      <c r="E32" s="1001"/>
      <c r="F32" s="1002"/>
      <c r="G32" s="811"/>
      <c r="H32" s="806" t="s">
        <v>258</v>
      </c>
      <c r="I32" s="774"/>
      <c r="J32" s="774"/>
      <c r="K32" s="775"/>
      <c r="L32" s="980"/>
      <c r="M32" s="809"/>
    </row>
    <row r="33" spans="1:15" s="759" customFormat="1" ht="3" customHeight="1">
      <c r="A33" s="770"/>
      <c r="D33" s="813"/>
      <c r="E33" s="813"/>
      <c r="F33" s="813"/>
      <c r="G33" s="813"/>
      <c r="H33" s="813"/>
      <c r="I33" s="813"/>
      <c r="J33" s="813"/>
      <c r="K33" s="813"/>
      <c r="L33" s="813"/>
      <c r="N33" s="772"/>
      <c r="O33" s="772"/>
    </row>
    <row r="34" spans="4:12" ht="24.75" customHeight="1">
      <c r="D34" s="776">
        <v>1</v>
      </c>
      <c r="E34" s="969" t="s">
        <v>699</v>
      </c>
      <c r="F34" s="969"/>
      <c r="G34" s="969"/>
      <c r="H34" s="969"/>
      <c r="I34" s="969"/>
      <c r="J34" s="969"/>
      <c r="K34" s="969"/>
      <c r="L34" s="969"/>
    </row>
  </sheetData>
  <sheetProtection password="FA9C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L28:L29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2 J25 J28 J31">
      <formula1>-9.99999999999999E+23</formula1>
      <formula2>9.99999999999999E+23</formula2>
    </dataValidation>
    <dataValidation type="list" allowBlank="1" showInputMessage="1" showErrorMessage="1" prompt="Выберите значение из списка" errorTitle="Ошибка" error="Выберите значение из списка" sqref="J17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2:I22 H25:I25 H28:I28 H31:I31"/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." errorTitle="Ошибка" error="Допускается ввод не более 900 символов!" sqref="K15 K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16:L17 L22 L25 L28 L31">
      <formula1>900</formula1>
    </dataValidation>
    <dataValidation type="textLength" operator="lessThanOrEqual" allowBlank="1" showInputMessage="1" showErrorMessage="1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errorTitle="Ошибка" error="Допускается ввод не более 900 символов!" sqref="J15">
      <formula1>900</formula1>
    </dataValidation>
  </dataValidations>
  <hyperlinks>
    <hyperlink ref="K20" location="'Форма 1.11.1'!$K$20" tooltip="Кликните по гиперссылке, чтобы перейти по гиперссылке или отредактировать её" display="https://portal.eias.ru/Portal/DownloadPage.aspx?type=12&amp;guid=4062afb1-ea1c-4ff1-957e-41f2ac79f7a5"/>
  </hyperlinks>
  <pageMargins left="0.7" right="0.7" top="0.75" bottom="0.75" header="0.3" footer="0.3"/>
  <pageSetup orientation="portrait" paperSize="1" r:id="rId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6e3ed-6821-4860-b01c-d665e684839d}">
  <sheetPr codeName="List05_2">
    <tabColor theme="0" tint="-0.249970003962517"/>
  </sheetPr>
  <dimension ref="A1:T19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93" hidden="1" customWidth="1"/>
    <col min="2" max="4" width="3.71428571428571" style="276" hidden="1" customWidth="1"/>
    <col min="5" max="5" width="3.71428571428571" style="84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76"/>
    <col min="12" max="12" width="11.1428571428571" style="276" customWidth="1"/>
    <col min="13" max="20" width="10.5714285714286" style="276"/>
    <col min="21" max="16384" width="10.5714285714286" style="34"/>
  </cols>
  <sheetData>
    <row r="1" spans="1:1" ht="3" customHeight="1">
      <c r="A1" s="293" t="s">
        <v>49</v>
      </c>
    </row>
    <row r="2" spans="6:9" ht="22.5">
      <c r="F2" s="970" t="s">
        <v>460</v>
      </c>
      <c r="G2" s="971"/>
      <c r="H2" s="972"/>
      <c r="I2" s="550"/>
    </row>
    <row r="3" ht="3" customHeight="1"/>
    <row r="4" spans="1:20" s="237" customFormat="1" ht="11.25">
      <c r="A4" s="292"/>
      <c r="B4" s="292"/>
      <c r="C4" s="292"/>
      <c r="D4" s="292"/>
      <c r="F4" s="929" t="s">
        <v>430</v>
      </c>
      <c r="G4" s="929"/>
      <c r="H4" s="929"/>
      <c r="I4" s="973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73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2" t="str">
        <f>IF(dateCh="","",dateCh)</f>
        <v>29.04.2022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74">
        <v>1</v>
      </c>
      <c r="B8" s="292"/>
      <c r="C8" s="292"/>
      <c r="D8" s="292"/>
      <c r="F8" s="430" t="str">
        <f>"2."&amp;mergeValue(A8)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74"/>
      <c r="B9" s="292"/>
      <c r="C9" s="292"/>
      <c r="D9" s="292"/>
      <c r="F9" s="430" t="str">
        <f>"3."&amp;mergeValue(A9)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74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74"/>
      <c r="B11" s="974">
        <v>1</v>
      </c>
      <c r="C11" s="440"/>
      <c r="D11" s="440"/>
      <c r="F11" s="430" t="str">
        <f>"4."&amp;mergeValue(A11)&amp;"."&amp;mergeValue(B11)</f>
        <v>4.1.1</v>
      </c>
      <c r="G11" s="421" t="s">
        <v>553</v>
      </c>
      <c r="H11" s="414" t="str">
        <f>IF(region_name="","",region_name)</f>
        <v>Свердловская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74"/>
      <c r="B12" s="974"/>
      <c r="C12" s="974">
        <v>1</v>
      </c>
      <c r="D12" s="440"/>
      <c r="F12" s="430" t="str">
        <f>"4."&amp;mergeValue(A12)&amp;"."&amp;mergeValue(B12)&amp;"."&amp;mergeValue(C12)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74"/>
      <c r="B13" s="974"/>
      <c r="C13" s="974"/>
      <c r="D13" s="440">
        <v>1</v>
      </c>
      <c r="F13" s="430" t="str">
        <f>"4."&amp;mergeValue(A13)&amp;"."&amp;mergeValue(B13)&amp;"."&amp;mergeValue(C13)&amp;"."&amp;mergeValue(D13)</f>
        <v>4.1.1.1.1</v>
      </c>
      <c r="G13" s="515" t="s">
        <v>467</v>
      </c>
      <c r="H13" s="414"/>
      <c r="I13" s="1005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74"/>
      <c r="B14" s="974"/>
      <c r="C14" s="974"/>
      <c r="D14" s="440"/>
      <c r="F14" s="434"/>
      <c r="G14" s="159" t="s">
        <v>4</v>
      </c>
      <c r="H14" s="439"/>
      <c r="I14" s="1005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74"/>
      <c r="B15" s="974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74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69" t="s">
        <v>554</v>
      </c>
      <c r="H19" s="969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30d250-6328-41b1-8260-2ad1703c267e}">
  <sheetPr codeName="List06_2">
    <tabColor rgb="FFEAEBEE"/>
    <pageSetUpPr fitToPage="1"/>
  </sheetPr>
  <dimension ref="A1:AI32"/>
  <sheetViews>
    <sheetView showGridLines="0" workbookViewId="0" topLeftCell="I4">
      <selection pane="topLeft" activeCell="A1" sqref="A1"/>
    </sheetView>
  </sheetViews>
  <sheetFormatPr defaultColWidth="10.5736607142857" defaultRowHeight="14.25"/>
  <cols>
    <col min="1" max="6" width="10.5714285714286" style="34" hidden="1" customWidth="1"/>
    <col min="7" max="7" width="9.14285714285714" style="93" hidden="1" customWidth="1"/>
    <col min="8" max="8" width="3.71428571428571" style="93" hidden="1" customWidth="1"/>
    <col min="9" max="9" width="3.71428571428571" style="93" customWidth="1"/>
    <col min="10" max="11" width="3.71428571428571" style="84" customWidth="1"/>
    <col min="12" max="12" width="12.7142857142857" style="34" customWidth="1"/>
    <col min="13" max="13" width="47.4285714285714" style="34" customWidth="1"/>
    <col min="14" max="14" width="1.71428571428571" style="34" hidden="1" customWidth="1"/>
    <col min="15" max="15" width="20.7142857142857" style="34" hidden="1" customWidth="1"/>
    <col min="16" max="17" width="23.7142857142857" style="34" hidden="1" customWidth="1"/>
    <col min="18" max="18" width="11.7142857142857" style="34" customWidth="1"/>
    <col min="19" max="19" width="3.71428571428571" style="34" customWidth="1"/>
    <col min="20" max="20" width="11.7142857142857" style="34" customWidth="1"/>
    <col min="21" max="21" width="8.57142857142857" style="34" hidden="1" customWidth="1"/>
    <col min="22" max="22" width="4.71428571428571" style="34" customWidth="1"/>
    <col min="23" max="23" width="115.714285714286" style="34" customWidth="1"/>
    <col min="24" max="25" width="10.5714285714286" style="276"/>
    <col min="26" max="26" width="11.1428571428571" style="276" customWidth="1"/>
    <col min="27" max="34" width="10.5714285714286" style="276"/>
    <col min="35" max="16384" width="10.5714285714286" style="34"/>
  </cols>
  <sheetData>
    <row r="1" spans="17:18" ht="14.25" hidden="1">
      <c r="Q1" s="273"/>
      <c r="R1" s="273"/>
    </row>
    <row r="2" spans="21:21" ht="14.25" hidden="1">
      <c r="U2" s="273"/>
    </row>
    <row r="3" ht="14.25" hidden="1"/>
    <row r="4" spans="10:21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10:21" ht="26.1" customHeight="1">
      <c r="J5" s="83"/>
      <c r="K5" s="83"/>
      <c r="L5" s="970" t="s">
        <v>622</v>
      </c>
      <c r="M5" s="971"/>
      <c r="N5" s="971"/>
      <c r="O5" s="971"/>
      <c r="P5" s="971"/>
      <c r="Q5" s="971"/>
      <c r="R5" s="971"/>
      <c r="S5" s="971"/>
      <c r="T5" s="971"/>
      <c r="U5" s="972"/>
    </row>
    <row r="6" spans="10:21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19" customFormat="1" ht="6" hidden="1">
      <c r="G7" s="841"/>
      <c r="H7" s="841"/>
      <c r="L7" s="818"/>
      <c r="M7" s="817"/>
      <c r="N7" s="816"/>
      <c r="O7" s="1016"/>
      <c r="P7" s="1016"/>
      <c r="Q7" s="1016"/>
      <c r="R7" s="1016"/>
      <c r="S7" s="1016"/>
      <c r="T7" s="1016"/>
      <c r="U7" s="1016"/>
      <c r="V7" s="1016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432"/>
      <c r="O8" s="981" t="str">
        <f>IF(datePr_ch="",IF(datePr="","",datePr),datePr_ch)</f>
        <v>25.04.2022</v>
      </c>
      <c r="P8" s="981"/>
      <c r="Q8" s="981"/>
      <c r="R8" s="981"/>
      <c r="S8" s="981"/>
      <c r="T8" s="981"/>
      <c r="U8" s="981"/>
      <c r="V8" s="981"/>
      <c r="W8" s="874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432"/>
      <c r="O9" s="981" t="str">
        <f>IF(numberPr_ch="",IF(numberPr="","",numberPr),numberPr_ch)</f>
        <v>01-03/106</v>
      </c>
      <c r="P9" s="981"/>
      <c r="Q9" s="981"/>
      <c r="R9" s="981"/>
      <c r="S9" s="981"/>
      <c r="T9" s="981"/>
      <c r="U9" s="981"/>
      <c r="V9" s="981"/>
      <c r="W9" s="874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817"/>
      <c r="N10" s="816"/>
      <c r="O10" s="1016"/>
      <c r="P10" s="1016"/>
      <c r="Q10" s="1016"/>
      <c r="R10" s="1016"/>
      <c r="S10" s="1016"/>
      <c r="T10" s="1016"/>
      <c r="U10" s="1016"/>
      <c r="V10" s="1016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34" s="237" customFormat="1" ht="15.75" customHeight="1" hidden="1">
      <c r="G11" s="236"/>
      <c r="H11" s="236"/>
      <c r="L11" s="1012"/>
      <c r="M11" s="1012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 ht="14.25">
      <c r="G12" s="236"/>
      <c r="H12" s="236"/>
      <c r="L12" s="202"/>
      <c r="M12" s="202"/>
      <c r="N12" s="202"/>
      <c r="O12" s="1015"/>
      <c r="P12" s="1015"/>
      <c r="Q12" s="1015"/>
      <c r="R12" s="1015"/>
      <c r="S12" s="1015"/>
      <c r="T12" s="1015"/>
      <c r="U12" s="1015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10:23" ht="15" customHeight="1">
      <c r="J13" s="83"/>
      <c r="K13" s="83"/>
      <c r="L13" s="929" t="s">
        <v>430</v>
      </c>
      <c r="M13" s="929"/>
      <c r="N13" s="929"/>
      <c r="O13" s="929"/>
      <c r="P13" s="929"/>
      <c r="Q13" s="929"/>
      <c r="R13" s="929"/>
      <c r="S13" s="929"/>
      <c r="T13" s="929"/>
      <c r="U13" s="929"/>
      <c r="V13" s="929"/>
      <c r="W13" s="929" t="s">
        <v>431</v>
      </c>
    </row>
    <row r="14" spans="10:23" ht="15" customHeight="1">
      <c r="J14" s="83"/>
      <c r="K14" s="83"/>
      <c r="L14" s="929" t="s">
        <v>82</v>
      </c>
      <c r="M14" s="929" t="s">
        <v>383</v>
      </c>
      <c r="N14" s="929"/>
      <c r="O14" s="1024" t="s">
        <v>439</v>
      </c>
      <c r="P14" s="1024"/>
      <c r="Q14" s="1024"/>
      <c r="R14" s="1024"/>
      <c r="S14" s="1024"/>
      <c r="T14" s="1024"/>
      <c r="U14" s="929" t="s">
        <v>319</v>
      </c>
      <c r="V14" s="1013" t="s">
        <v>258</v>
      </c>
      <c r="W14" s="929"/>
    </row>
    <row r="15" spans="10:23" ht="14.25" customHeight="1">
      <c r="J15" s="83"/>
      <c r="K15" s="83"/>
      <c r="L15" s="929"/>
      <c r="M15" s="929"/>
      <c r="N15" s="929"/>
      <c r="O15" s="235" t="s">
        <v>440</v>
      </c>
      <c r="P15" s="1008" t="s">
        <v>254</v>
      </c>
      <c r="Q15" s="1008"/>
      <c r="R15" s="958" t="s">
        <v>441</v>
      </c>
      <c r="S15" s="958"/>
      <c r="T15" s="958"/>
      <c r="U15" s="929"/>
      <c r="V15" s="1013"/>
      <c r="W15" s="929"/>
    </row>
    <row r="16" spans="10:23" ht="33.75" customHeight="1">
      <c r="J16" s="83"/>
      <c r="K16" s="83"/>
      <c r="L16" s="929"/>
      <c r="M16" s="929"/>
      <c r="N16" s="929"/>
      <c r="O16" s="396" t="s">
        <v>442</v>
      </c>
      <c r="P16" s="397" t="s">
        <v>443</v>
      </c>
      <c r="Q16" s="397" t="s">
        <v>366</v>
      </c>
      <c r="R16" s="398" t="s">
        <v>257</v>
      </c>
      <c r="S16" s="1009" t="s">
        <v>256</v>
      </c>
      <c r="T16" s="1009"/>
      <c r="U16" s="929"/>
      <c r="V16" s="1013"/>
      <c r="W16" s="929"/>
    </row>
    <row r="17" spans="10:23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14">
        <f ca="1">OFFSET(S17,0,-1)+1</f>
        <v>7</v>
      </c>
      <c r="T17" s="1014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23" ht="22.5">
      <c r="A18" s="1006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56"/>
      <c r="P18" s="956"/>
      <c r="Q18" s="956"/>
      <c r="R18" s="956"/>
      <c r="S18" s="956"/>
      <c r="T18" s="956"/>
      <c r="U18" s="956"/>
      <c r="V18" s="956"/>
      <c r="W18" s="656" t="s">
        <v>627</v>
      </c>
    </row>
    <row r="19" spans="1:23" ht="22.5">
      <c r="A19" s="1006"/>
      <c r="B19" s="1006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mergeValue(A19)&amp;"."&amp;mergeValue(B19)</f>
        <v>1.1</v>
      </c>
      <c r="M19" s="155" t="s">
        <v>16</v>
      </c>
      <c r="N19" s="264"/>
      <c r="O19" s="1018"/>
      <c r="P19" s="1018"/>
      <c r="Q19" s="1018"/>
      <c r="R19" s="1018"/>
      <c r="S19" s="1018"/>
      <c r="T19" s="1018"/>
      <c r="U19" s="1018"/>
      <c r="V19" s="1018"/>
      <c r="W19" s="509" t="s">
        <v>449</v>
      </c>
    </row>
    <row r="20" spans="1:27" ht="45">
      <c r="A20" s="1006"/>
      <c r="B20" s="1006"/>
      <c r="C20" s="1006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mergeValue(A20)&amp;"."&amp;mergeValue(B20)&amp;"."&amp;mergeValue(C20)</f>
        <v>1.1.1</v>
      </c>
      <c r="M20" s="156" t="s">
        <v>560</v>
      </c>
      <c r="N20" s="264"/>
      <c r="O20" s="1018"/>
      <c r="P20" s="1018"/>
      <c r="Q20" s="1018"/>
      <c r="R20" s="1018"/>
      <c r="S20" s="1018"/>
      <c r="T20" s="1018"/>
      <c r="U20" s="1018"/>
      <c r="V20" s="1018"/>
      <c r="W20" s="509" t="s">
        <v>561</v>
      </c>
      <c r="AA20" s="290"/>
    </row>
    <row r="21" spans="1:27" ht="33.75">
      <c r="A21" s="1006"/>
      <c r="B21" s="1006"/>
      <c r="C21" s="1006"/>
      <c r="D21" s="1006">
        <v>1</v>
      </c>
      <c r="E21" s="584"/>
      <c r="F21" s="583"/>
      <c r="G21" s="583"/>
      <c r="H21" s="1015"/>
      <c r="I21" s="1023"/>
      <c r="J21" s="176"/>
      <c r="K21" s="98"/>
      <c r="L21" s="312" t="str">
        <f>mergeValue(A21)&amp;"."&amp;mergeValue(B21)&amp;"."&amp;mergeValue(C21)&amp;"."&amp;mergeValue(D21)</f>
        <v>1.1.1.1</v>
      </c>
      <c r="M21" s="157" t="s">
        <v>384</v>
      </c>
      <c r="N21" s="264"/>
      <c r="O21" s="1017"/>
      <c r="P21" s="1017"/>
      <c r="Q21" s="1017"/>
      <c r="R21" s="1017"/>
      <c r="S21" s="1017"/>
      <c r="T21" s="1017"/>
      <c r="U21" s="1017"/>
      <c r="V21" s="1017"/>
      <c r="W21" s="509" t="s">
        <v>575</v>
      </c>
      <c r="AA21" s="290"/>
    </row>
    <row r="22" spans="1:27" ht="33.75">
      <c r="A22" s="1006"/>
      <c r="B22" s="1006"/>
      <c r="C22" s="1006"/>
      <c r="D22" s="1006"/>
      <c r="E22" s="1007" t="s">
        <v>83</v>
      </c>
      <c r="F22" s="581"/>
      <c r="G22" s="583"/>
      <c r="H22" s="1015"/>
      <c r="I22" s="1023"/>
      <c r="J22" s="1015"/>
      <c r="K22" s="98"/>
      <c r="L22" s="312" t="str">
        <f>mergeValue(A22)&amp;"."&amp;mergeValue(B22)&amp;"."&amp;mergeValue(C22)&amp;"."&amp;mergeValue(D22)&amp;"."&amp;mergeValue(E22)</f>
        <v>1.1.1.1.1</v>
      </c>
      <c r="M22" s="167" t="s">
        <v>10</v>
      </c>
      <c r="N22" s="265"/>
      <c r="O22" s="1020"/>
      <c r="P22" s="1020"/>
      <c r="Q22" s="1020"/>
      <c r="R22" s="1020"/>
      <c r="S22" s="1020"/>
      <c r="T22" s="1020"/>
      <c r="U22" s="1020"/>
      <c r="V22" s="1021"/>
      <c r="W22" s="509" t="s">
        <v>450</v>
      </c>
      <c r="Y22" s="290" t="str">
        <f>strCheckUnique(Z22:Z25)</f>
        <v/>
      </c>
      <c r="AA22" s="290"/>
    </row>
    <row r="23" spans="1:29" ht="156" customHeight="1">
      <c r="A23" s="1006"/>
      <c r="B23" s="1006"/>
      <c r="C23" s="1006"/>
      <c r="D23" s="1006"/>
      <c r="E23" s="1007"/>
      <c r="F23" s="646">
        <v>1</v>
      </c>
      <c r="G23" s="581"/>
      <c r="H23" s="1015"/>
      <c r="I23" s="1023"/>
      <c r="J23" s="1015"/>
      <c r="K23" s="316"/>
      <c r="L23" s="312" t="str">
        <f>mergeValue(A23)&amp;"."&amp;mergeValue(B23)&amp;"."&amp;mergeValue(C23)&amp;"."&amp;mergeValue(D23)&amp;"."&amp;mergeValue(E23)&amp;"."&amp;mergeValue(F23)</f>
        <v>1.1.1.1.1.1</v>
      </c>
      <c r="M23" s="846"/>
      <c r="N23" s="1022"/>
      <c r="O23" s="187"/>
      <c r="P23" s="187"/>
      <c r="Q23" s="187"/>
      <c r="R23" s="1010"/>
      <c r="S23" s="1011" t="s">
        <v>74</v>
      </c>
      <c r="T23" s="1010"/>
      <c r="U23" s="1011" t="s">
        <v>75</v>
      </c>
      <c r="V23" s="629"/>
      <c r="W23" s="978" t="s">
        <v>629</v>
      </c>
      <c r="X23" s="276" t="str">
        <f>strCheckDate(O24:V24)</f>
        <v/>
      </c>
      <c r="Z23" s="290" t="str">
        <f>IF(M23="","",M23)</f>
        <v/>
      </c>
      <c r="AA23" s="290"/>
      <c r="AB23" s="290"/>
      <c r="AC23" s="290"/>
    </row>
    <row r="24" spans="1:27" ht="14.25" customHeight="1" hidden="1">
      <c r="A24" s="1006"/>
      <c r="B24" s="1006"/>
      <c r="C24" s="1006"/>
      <c r="D24" s="1006"/>
      <c r="E24" s="1007"/>
      <c r="F24" s="646"/>
      <c r="G24" s="581"/>
      <c r="H24" s="1015"/>
      <c r="I24" s="1023"/>
      <c r="J24" s="1015"/>
      <c r="K24" s="316"/>
      <c r="L24" s="166"/>
      <c r="M24" s="196"/>
      <c r="N24" s="1022"/>
      <c r="O24" s="277"/>
      <c r="P24" s="274"/>
      <c r="Q24" s="275" t="str">
        <f>R23&amp;"-"&amp;T23</f>
        <v>-</v>
      </c>
      <c r="R24" s="1010"/>
      <c r="S24" s="1011"/>
      <c r="T24" s="1019"/>
      <c r="U24" s="1011"/>
      <c r="V24" s="629"/>
      <c r="W24" s="979"/>
      <c r="AA24" s="290"/>
    </row>
    <row r="25" spans="1:35" s="0" customFormat="1" ht="15" customHeight="1">
      <c r="A25" s="1006"/>
      <c r="B25" s="1006"/>
      <c r="C25" s="1006"/>
      <c r="D25" s="1006"/>
      <c r="E25" s="1007"/>
      <c r="F25" s="585"/>
      <c r="G25" s="583"/>
      <c r="H25" s="1015"/>
      <c r="I25" s="1023"/>
      <c r="J25" s="1015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80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4" s="0" customFormat="1" ht="15" customHeight="1">
      <c r="A26" s="1006"/>
      <c r="B26" s="1006"/>
      <c r="C26" s="1006"/>
      <c r="D26" s="1006"/>
      <c r="E26" s="584"/>
      <c r="F26" s="585"/>
      <c r="G26" s="583"/>
      <c r="H26" s="1015"/>
      <c r="I26" s="1023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4" s="0" customFormat="1" ht="15" customHeight="1">
      <c r="A27" s="1006"/>
      <c r="B27" s="1006"/>
      <c r="C27" s="1006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4" s="0" customFormat="1" ht="15" customHeight="1">
      <c r="A28" s="1006"/>
      <c r="B28" s="1006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4" s="0" customFormat="1" ht="15" customHeight="1">
      <c r="A29" s="1006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4" s="0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ht="3" customHeight="1"/>
    <row r="32" spans="12:22" ht="48.95" customHeight="1">
      <c r="L32" s="580">
        <v>1</v>
      </c>
      <c r="M32" s="969" t="s">
        <v>700</v>
      </c>
      <c r="N32" s="969"/>
      <c r="O32" s="969"/>
      <c r="P32" s="969"/>
      <c r="Q32" s="969"/>
      <c r="R32" s="969"/>
      <c r="S32" s="969"/>
      <c r="T32" s="969"/>
      <c r="U32" s="969"/>
      <c r="V32" s="969"/>
    </row>
  </sheetData>
  <sheetProtection password="FA9C" sheet="1" objects="1" scenarios="1" formatColumns="0" formatRows="0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prompt="Введите значение признака дифференциации" errorTitle="Ошибка" error="Допускается ввод не более 900 символов!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f40e7a-f55b-45d3-9398-ace535c7b7cc}">
  <sheetPr codeName="List05_5">
    <tabColor theme="0" tint="-0.249970003962517"/>
  </sheetPr>
  <dimension ref="A1:T15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93" hidden="1" customWidth="1"/>
    <col min="2" max="4" width="3.71428571428571" style="276" hidden="1" customWidth="1"/>
    <col min="5" max="5" width="3.71428571428571" style="84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76"/>
    <col min="12" max="12" width="11.1428571428571" style="276" customWidth="1"/>
    <col min="13" max="20" width="10.5714285714286" style="276"/>
    <col min="21" max="16384" width="10.5714285714286" style="34"/>
  </cols>
  <sheetData>
    <row r="1" spans="1:1" ht="3" customHeight="1">
      <c r="A1" s="293" t="s">
        <v>51</v>
      </c>
    </row>
    <row r="2" spans="6:9" ht="22.5">
      <c r="F2" s="970" t="s">
        <v>460</v>
      </c>
      <c r="G2" s="971"/>
      <c r="H2" s="972"/>
      <c r="I2" s="550"/>
    </row>
    <row r="3" ht="3" customHeight="1"/>
    <row r="4" spans="1:20" s="237" customFormat="1" ht="11.25">
      <c r="A4" s="292"/>
      <c r="B4" s="292"/>
      <c r="C4" s="292"/>
      <c r="D4" s="292"/>
      <c r="F4" s="929" t="s">
        <v>430</v>
      </c>
      <c r="G4" s="929"/>
      <c r="H4" s="929"/>
      <c r="I4" s="973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73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2" t="str">
        <f>IF(dateCh="","",dateCh)</f>
        <v>29.04.2022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74">
        <v>1</v>
      </c>
      <c r="B8" s="292"/>
      <c r="C8" s="292"/>
      <c r="D8" s="292"/>
      <c r="F8" s="430" t="str">
        <f>"2."&amp;mergeValue(A8)</f>
        <v>2.1</v>
      </c>
      <c r="G8" s="512" t="s">
        <v>463</v>
      </c>
      <c r="H8" s="414" t="str">
        <f>IF('Перечень тарифов'!R21="","наименование отсутствует",""&amp;'Перечень тарифов'!R21&amp;"")</f>
        <v>наименование отсутствует</v>
      </c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74"/>
      <c r="B9" s="292"/>
      <c r="C9" s="292"/>
      <c r="D9" s="292"/>
      <c r="F9" s="430" t="str">
        <f>"3."&amp;mergeValue(A9)</f>
        <v>3.1</v>
      </c>
      <c r="G9" s="512" t="s">
        <v>464</v>
      </c>
      <c r="H9" s="414" t="str">
        <f>IF('Перечень тарифов'!F21="","наименование отсутствует",""&amp;'Перечень тарифов'!F21&amp;"")</f>
        <v>Горячее водоснабжение</v>
      </c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74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74"/>
      <c r="B11" s="974">
        <v>1</v>
      </c>
      <c r="C11" s="440"/>
      <c r="D11" s="440"/>
      <c r="F11" s="430" t="str">
        <f>"4."&amp;mergeValue(A11)&amp;"."&amp;mergeValue(B11)</f>
        <v>4.1.1</v>
      </c>
      <c r="G11" s="421" t="s">
        <v>553</v>
      </c>
      <c r="H11" s="414" t="str">
        <f>IF(region_name="","",region_name)</f>
        <v>Свердловская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74"/>
      <c r="B12" s="974"/>
      <c r="C12" s="974">
        <v>1</v>
      </c>
      <c r="D12" s="440"/>
      <c r="F12" s="430" t="str">
        <f>"4."&amp;mergeValue(A12)&amp;"."&amp;mergeValue(B12)&amp;"."&amp;mergeValue(C12)</f>
        <v>4.1.1.1</v>
      </c>
      <c r="G12" s="437" t="s">
        <v>466</v>
      </c>
      <c r="H12" s="414" t="str">
        <f>IF(Территории!H13="","",""&amp;Территории!H13&amp;"")</f>
        <v>городской округ Верхняя Пышма</v>
      </c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74"/>
      <c r="B13" s="974"/>
      <c r="C13" s="974"/>
      <c r="D13" s="440">
        <v>1</v>
      </c>
      <c r="F13" s="430" t="str">
        <f>"4."&amp;mergeValue(A13)&amp;"."&amp;mergeValue(B13)&amp;"."&amp;mergeValue(C13)&amp;"."&amp;mergeValue(D13)</f>
        <v>4.1.1.1.1</v>
      </c>
      <c r="G13" s="515" t="s">
        <v>467</v>
      </c>
      <c r="H13" s="414" t="str">
        <f>IF(Территории!R14="","",""&amp;Территории!R14&amp;"")</f>
        <v>городской округ Верхняя Пышма (65732000)</v>
      </c>
      <c r="I13" s="884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69" t="s">
        <v>554</v>
      </c>
      <c r="H15" s="969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85174f-97fe-4e63-bedc-41beee64c9ec}">
  <sheetPr codeName="List06_5">
    <tabColor rgb="FFEAEBEE"/>
    <pageSetUpPr fitToPage="1"/>
  </sheetPr>
  <dimension ref="A1:AP35"/>
  <sheetViews>
    <sheetView showGridLines="0" workbookViewId="0" topLeftCell="H4">
      <selection pane="topLeft" activeCell="Q38" sqref="Q38"/>
    </sheetView>
  </sheetViews>
  <sheetFormatPr defaultColWidth="10.5736607142857" defaultRowHeight="14.25"/>
  <cols>
    <col min="1" max="6" width="10.5714285714286" style="34" hidden="1" customWidth="1"/>
    <col min="7" max="7" width="9.14285714285714" style="93" hidden="1" customWidth="1"/>
    <col min="8" max="9" width="3.71428571428571" style="93" customWidth="1"/>
    <col min="10" max="11" width="3.71428571428571" style="84" customWidth="1"/>
    <col min="12" max="12" width="12.7142857142857" style="34" customWidth="1"/>
    <col min="13" max="13" width="47.4285714285714" style="34" customWidth="1"/>
    <col min="14" max="14" width="1.42857142857143" style="34" hidden="1" customWidth="1"/>
    <col min="15" max="15" width="1.71428571428571" style="600" hidden="1" customWidth="1"/>
    <col min="16" max="16" width="20.7142857142857" style="600" customWidth="1"/>
    <col min="17" max="18" width="23.7142857142857" style="600" customWidth="1"/>
    <col min="19" max="23" width="23.7142857142857" style="600" hidden="1" customWidth="1"/>
    <col min="24" max="24" width="1.71428571428571" style="600" hidden="1" customWidth="1"/>
    <col min="25" max="25" width="11.7142857142857" style="600" customWidth="1"/>
    <col min="26" max="26" width="3.71428571428571" style="600" customWidth="1"/>
    <col min="27" max="27" width="11.7142857142857" style="600" customWidth="1"/>
    <col min="28" max="28" width="8.57142857142857" style="600" hidden="1" customWidth="1"/>
    <col min="29" max="29" width="4.71428571428571" style="600" customWidth="1"/>
    <col min="30" max="30" width="115.714285714286" style="600" customWidth="1"/>
    <col min="31" max="32" width="10.5714285714286" style="636"/>
    <col min="33" max="33" width="11.1428571428571" style="636" customWidth="1"/>
    <col min="34" max="37" width="10.5714285714286" style="636"/>
    <col min="38" max="42" width="10.5714285714286" style="276"/>
    <col min="43" max="16384" width="10.5714285714286" style="34"/>
  </cols>
  <sheetData>
    <row r="1" spans="18:25" ht="14.25" customHeight="1" hidden="1">
      <c r="R1" s="633"/>
      <c r="S1" s="633"/>
      <c r="T1" s="633"/>
      <c r="U1" s="633"/>
      <c r="V1" s="633"/>
      <c r="W1" s="633"/>
      <c r="X1" s="633"/>
      <c r="Y1" s="633"/>
    </row>
    <row r="2" spans="28:28" ht="14.25" customHeight="1" hidden="1">
      <c r="AB2" s="633"/>
    </row>
    <row r="3" ht="14.25" customHeight="1" hidden="1"/>
    <row r="4" spans="10:28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</row>
    <row r="5" spans="10:42" ht="26.1" customHeight="1">
      <c r="J5" s="83"/>
      <c r="K5" s="83"/>
      <c r="L5" s="970" t="s">
        <v>622</v>
      </c>
      <c r="M5" s="971"/>
      <c r="N5" s="971"/>
      <c r="O5" s="971"/>
      <c r="P5" s="971"/>
      <c r="Q5" s="971"/>
      <c r="R5" s="971"/>
      <c r="S5" s="971"/>
      <c r="T5" s="971"/>
      <c r="U5" s="971"/>
      <c r="V5" s="971"/>
      <c r="W5" s="971"/>
      <c r="X5" s="971"/>
      <c r="Y5" s="971"/>
      <c r="Z5" s="971"/>
      <c r="AA5" s="971"/>
      <c r="AB5" s="972"/>
      <c r="AP5" s="34"/>
    </row>
    <row r="6" spans="10:42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P6" s="34"/>
    </row>
    <row r="7" spans="7:41" s="819" customFormat="1" ht="6" hidden="1">
      <c r="G7" s="841"/>
      <c r="H7" s="841"/>
      <c r="L7" s="818"/>
      <c r="M7" s="730"/>
      <c r="N7" s="729"/>
      <c r="O7" s="7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815"/>
      <c r="AE7" s="816"/>
      <c r="AF7" s="816"/>
      <c r="AG7" s="816"/>
      <c r="AH7" s="816"/>
      <c r="AI7" s="816"/>
      <c r="AJ7" s="816"/>
      <c r="AK7" s="816"/>
      <c r="AL7" s="816"/>
      <c r="AM7" s="816"/>
      <c r="AN7" s="816"/>
      <c r="AO7" s="816"/>
    </row>
    <row r="8" spans="7:41" s="423" customFormat="1" ht="18.75">
      <c r="G8" s="424"/>
      <c r="H8" s="424"/>
      <c r="L8" s="422"/>
      <c r="M8" s="812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432"/>
      <c r="O8" s="432"/>
      <c r="P8" s="1026" t="str">
        <f>IF(datePr_ch="",IF(datePr="","",datePr),datePr_ch)</f>
        <v>25.04.2022</v>
      </c>
      <c r="Q8" s="1027"/>
      <c r="R8" s="1027"/>
      <c r="S8" s="1027"/>
      <c r="T8" s="1027"/>
      <c r="U8" s="1027"/>
      <c r="V8" s="1027"/>
      <c r="W8" s="1027"/>
      <c r="X8" s="1027"/>
      <c r="Y8" s="1027"/>
      <c r="Z8" s="1027"/>
      <c r="AA8" s="1027"/>
      <c r="AB8" s="1027"/>
      <c r="AC8" s="1028"/>
      <c r="AD8" s="874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</row>
    <row r="9" spans="7:41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432"/>
      <c r="O9" s="432"/>
      <c r="P9" s="1026" t="str">
        <f>IF(numberPr_ch="",IF(numberPr="","",numberPr),numberPr_ch)</f>
        <v>01-03/106</v>
      </c>
      <c r="Q9" s="1027"/>
      <c r="R9" s="1027"/>
      <c r="S9" s="1027"/>
      <c r="T9" s="1027"/>
      <c r="U9" s="1027"/>
      <c r="V9" s="1027"/>
      <c r="W9" s="1027"/>
      <c r="X9" s="1027"/>
      <c r="Y9" s="1027"/>
      <c r="Z9" s="1027"/>
      <c r="AA9" s="1027"/>
      <c r="AB9" s="1027"/>
      <c r="AC9" s="1028"/>
      <c r="AD9" s="874"/>
      <c r="AE9" s="425"/>
      <c r="AF9" s="425"/>
      <c r="AG9" s="425"/>
      <c r="AH9" s="425"/>
      <c r="AI9" s="425"/>
      <c r="AJ9" s="425"/>
      <c r="AK9" s="425"/>
      <c r="AL9" s="425"/>
      <c r="AM9" s="425"/>
      <c r="AN9" s="425"/>
      <c r="AO9" s="425"/>
    </row>
    <row r="10" spans="7:41" s="819" customFormat="1" ht="6" hidden="1">
      <c r="G10" s="841"/>
      <c r="H10" s="841"/>
      <c r="L10" s="818"/>
      <c r="M10" s="730"/>
      <c r="N10" s="729"/>
      <c r="O10" s="729"/>
      <c r="P10" s="1029"/>
      <c r="Q10" s="1029"/>
      <c r="R10" s="1029"/>
      <c r="S10" s="1029"/>
      <c r="T10" s="1029"/>
      <c r="U10" s="1029"/>
      <c r="V10" s="1029"/>
      <c r="W10" s="1029"/>
      <c r="X10" s="1029"/>
      <c r="Y10" s="1029"/>
      <c r="Z10" s="1029"/>
      <c r="AA10" s="1029"/>
      <c r="AB10" s="1029"/>
      <c r="AC10" s="1029"/>
      <c r="AD10" s="815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</row>
    <row r="11" spans="7:42" s="237" customFormat="1" ht="18" customHeight="1" hidden="1">
      <c r="G11" s="236"/>
      <c r="H11" s="236"/>
      <c r="L11" s="1012"/>
      <c r="M11" s="1012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627"/>
      <c r="AD11" s="627"/>
      <c r="AE11" s="642"/>
      <c r="AF11" s="642"/>
      <c r="AG11" s="642"/>
      <c r="AH11" s="642"/>
      <c r="AI11" s="642"/>
      <c r="AJ11" s="642"/>
      <c r="AK11" s="642"/>
      <c r="AL11" s="292"/>
      <c r="AM11" s="292"/>
      <c r="AN11" s="292"/>
      <c r="AO11" s="292"/>
      <c r="AP11" s="292"/>
    </row>
    <row r="12" spans="7:41" s="237" customFormat="1" ht="14.25">
      <c r="G12" s="236"/>
      <c r="H12" s="236"/>
      <c r="L12" s="202"/>
      <c r="M12" s="202"/>
      <c r="N12" s="202"/>
      <c r="O12" s="1015"/>
      <c r="P12" s="1015"/>
      <c r="Q12" s="1015"/>
      <c r="R12" s="1015"/>
      <c r="S12" s="1015"/>
      <c r="T12" s="1015"/>
      <c r="U12" s="1015"/>
      <c r="V12" s="1015"/>
      <c r="W12" s="1015"/>
      <c r="X12" s="1015"/>
      <c r="Y12" s="1015"/>
      <c r="Z12" s="1015"/>
      <c r="AA12" s="1015"/>
      <c r="AB12" s="1015"/>
      <c r="AC12" s="627"/>
      <c r="AD12" s="627"/>
      <c r="AE12" s="642"/>
      <c r="AF12" s="642"/>
      <c r="AG12" s="642"/>
      <c r="AH12" s="642"/>
      <c r="AI12" s="642"/>
      <c r="AJ12" s="642"/>
      <c r="AK12" s="642"/>
      <c r="AL12" s="292"/>
      <c r="AM12" s="292"/>
      <c r="AN12" s="292"/>
      <c r="AO12" s="292"/>
    </row>
    <row r="13" spans="10:42" ht="15" customHeight="1">
      <c r="J13" s="83"/>
      <c r="K13" s="83"/>
      <c r="L13" s="929" t="s">
        <v>430</v>
      </c>
      <c r="M13" s="929"/>
      <c r="N13" s="929"/>
      <c r="O13" s="929"/>
      <c r="P13" s="929"/>
      <c r="Q13" s="929"/>
      <c r="R13" s="929"/>
      <c r="S13" s="929"/>
      <c r="T13" s="929"/>
      <c r="U13" s="929"/>
      <c r="V13" s="929"/>
      <c r="W13" s="929"/>
      <c r="X13" s="929"/>
      <c r="Y13" s="929"/>
      <c r="Z13" s="929"/>
      <c r="AA13" s="929"/>
      <c r="AB13" s="929"/>
      <c r="AC13" s="929"/>
      <c r="AD13" s="929" t="s">
        <v>431</v>
      </c>
      <c r="AP13" s="34"/>
    </row>
    <row r="14" spans="10:42" ht="15" customHeight="1">
      <c r="J14" s="83"/>
      <c r="K14" s="83"/>
      <c r="L14" s="929" t="s">
        <v>82</v>
      </c>
      <c r="M14" s="929" t="s">
        <v>383</v>
      </c>
      <c r="N14" s="929"/>
      <c r="O14" s="1024" t="s">
        <v>439</v>
      </c>
      <c r="P14" s="1024"/>
      <c r="Q14" s="1024"/>
      <c r="R14" s="1024"/>
      <c r="S14" s="1024"/>
      <c r="T14" s="1024"/>
      <c r="U14" s="1024"/>
      <c r="V14" s="1024"/>
      <c r="W14" s="1024"/>
      <c r="X14" s="1024"/>
      <c r="Y14" s="1024"/>
      <c r="Z14" s="1024"/>
      <c r="AA14" s="1024"/>
      <c r="AB14" s="929" t="s">
        <v>319</v>
      </c>
      <c r="AC14" s="1013" t="s">
        <v>258</v>
      </c>
      <c r="AD14" s="929"/>
      <c r="AP14" s="34"/>
    </row>
    <row r="15" spans="10:42" ht="14.25" customHeight="1">
      <c r="J15" s="83"/>
      <c r="K15" s="83"/>
      <c r="L15" s="929"/>
      <c r="M15" s="929"/>
      <c r="N15" s="929"/>
      <c r="O15" s="626"/>
      <c r="P15" s="666" t="s">
        <v>440</v>
      </c>
      <c r="Q15" s="1008" t="s">
        <v>577</v>
      </c>
      <c r="R15" s="1008"/>
      <c r="S15" s="1008" t="s">
        <v>568</v>
      </c>
      <c r="T15" s="1008"/>
      <c r="U15" s="1031" t="s">
        <v>574</v>
      </c>
      <c r="V15" s="1032"/>
      <c r="W15" s="1032"/>
      <c r="X15" s="397"/>
      <c r="Y15" s="958" t="s">
        <v>441</v>
      </c>
      <c r="Z15" s="958"/>
      <c r="AA15" s="958"/>
      <c r="AB15" s="929"/>
      <c r="AC15" s="1013"/>
      <c r="AD15" s="929"/>
      <c r="AP15" s="34"/>
    </row>
    <row r="16" spans="10:42" ht="50.1" customHeight="1">
      <c r="J16" s="83"/>
      <c r="K16" s="83"/>
      <c r="L16" s="929"/>
      <c r="M16" s="929"/>
      <c r="N16" s="929"/>
      <c r="O16" s="572"/>
      <c r="P16" s="667" t="s">
        <v>442</v>
      </c>
      <c r="Q16" s="397" t="s">
        <v>698</v>
      </c>
      <c r="R16" s="397" t="s">
        <v>573</v>
      </c>
      <c r="S16" s="397" t="s">
        <v>569</v>
      </c>
      <c r="T16" s="397" t="s">
        <v>570</v>
      </c>
      <c r="U16" s="397" t="s">
        <v>571</v>
      </c>
      <c r="V16" s="397" t="s">
        <v>572</v>
      </c>
      <c r="W16" s="397" t="s">
        <v>573</v>
      </c>
      <c r="X16" s="397"/>
      <c r="Y16" s="573" t="s">
        <v>257</v>
      </c>
      <c r="Z16" s="1009" t="s">
        <v>256</v>
      </c>
      <c r="AA16" s="1009"/>
      <c r="AB16" s="929"/>
      <c r="AC16" s="1013"/>
      <c r="AD16" s="929"/>
      <c r="AP16" s="34"/>
    </row>
    <row r="17" spans="10:30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si="0" ref="P17:Z17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30">
        <f t="shared" ca="1" si="0"/>
        <v>12</v>
      </c>
      <c r="AA17" s="1030"/>
      <c r="AB17" s="664">
        <f ca="1">OFFSET(AB17,0,-2)+1</f>
        <v>13</v>
      </c>
      <c r="AC17" s="665">
        <f ca="1">OFFSET(AC17,0,-1)</f>
        <v>13</v>
      </c>
      <c r="AD17" s="664">
        <f ca="1">OFFSET(AD17,0,-1)+1</f>
        <v>14</v>
      </c>
    </row>
    <row r="18" spans="1:30" ht="22.5" hidden="1">
      <c r="A18" s="1006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18" t="str">
        <f>IF('Перечень тарифов'!J21="","",""&amp;'Перечень тарифов'!J21&amp;"")</f>
        <v/>
      </c>
      <c r="P18" s="1018"/>
      <c r="Q18" s="1018"/>
      <c r="R18" s="1018"/>
      <c r="S18" s="1018"/>
      <c r="T18" s="1018"/>
      <c r="U18" s="1018"/>
      <c r="V18" s="1018"/>
      <c r="W18" s="1018"/>
      <c r="X18" s="1018"/>
      <c r="Y18" s="1018"/>
      <c r="Z18" s="1018"/>
      <c r="AA18" s="1018"/>
      <c r="AB18" s="1018"/>
      <c r="AC18" s="1018"/>
      <c r="AD18" s="509" t="s">
        <v>448</v>
      </c>
    </row>
    <row r="19" spans="1:30" ht="14.25" hidden="1">
      <c r="A19" s="1006"/>
      <c r="B19" s="1006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mergeValue(A19)&amp;"."&amp;mergeValue(B19)</f>
        <v>1.1</v>
      </c>
      <c r="M19" s="607"/>
      <c r="N19" s="630"/>
      <c r="O19" s="1018"/>
      <c r="P19" s="1018"/>
      <c r="Q19" s="1018"/>
      <c r="R19" s="1018"/>
      <c r="S19" s="1018"/>
      <c r="T19" s="1018"/>
      <c r="U19" s="1018"/>
      <c r="V19" s="1018"/>
      <c r="W19" s="1018"/>
      <c r="X19" s="1018"/>
      <c r="Y19" s="1018"/>
      <c r="Z19" s="1018"/>
      <c r="AA19" s="1018"/>
      <c r="AB19" s="1018"/>
      <c r="AC19" s="1018"/>
      <c r="AD19" s="509"/>
    </row>
    <row r="20" spans="1:34" ht="14.25" hidden="1">
      <c r="A20" s="1006"/>
      <c r="B20" s="1006"/>
      <c r="C20" s="1006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mergeValue(A20)&amp;"."&amp;mergeValue(B20)&amp;"."&amp;mergeValue(C20)</f>
        <v>1.1.1</v>
      </c>
      <c r="M20" s="608"/>
      <c r="N20" s="630"/>
      <c r="O20" s="1018"/>
      <c r="P20" s="1018"/>
      <c r="Q20" s="1018"/>
      <c r="R20" s="1018"/>
      <c r="S20" s="1018"/>
      <c r="T20" s="1018"/>
      <c r="U20" s="1018"/>
      <c r="V20" s="1018"/>
      <c r="W20" s="1018"/>
      <c r="X20" s="1018"/>
      <c r="Y20" s="1018"/>
      <c r="Z20" s="1018"/>
      <c r="AA20" s="1018"/>
      <c r="AB20" s="1018"/>
      <c r="AC20" s="1018"/>
      <c r="AD20" s="509"/>
      <c r="AH20" s="641"/>
    </row>
    <row r="21" spans="1:34" ht="33.75">
      <c r="A21" s="1006"/>
      <c r="B21" s="1006"/>
      <c r="C21" s="1006"/>
      <c r="D21" s="1006">
        <v>1</v>
      </c>
      <c r="E21" s="649"/>
      <c r="F21" s="648"/>
      <c r="G21" s="648"/>
      <c r="H21" s="1015"/>
      <c r="I21" s="618"/>
      <c r="J21" s="618"/>
      <c r="K21" s="604"/>
      <c r="L21" s="662" t="str">
        <f>mergeValue(A21)&amp;"."&amp;mergeValue(B21)&amp;"."&amp;mergeValue(C21)&amp;"."&amp;mergeValue(D21)</f>
        <v>1.1.1.1</v>
      </c>
      <c r="M21" s="609" t="s">
        <v>384</v>
      </c>
      <c r="N21" s="630"/>
      <c r="O21" s="1017"/>
      <c r="P21" s="1017"/>
      <c r="Q21" s="1017"/>
      <c r="R21" s="1017"/>
      <c r="S21" s="1017"/>
      <c r="T21" s="1017"/>
      <c r="U21" s="1017"/>
      <c r="V21" s="1017"/>
      <c r="W21" s="1017"/>
      <c r="X21" s="1017"/>
      <c r="Y21" s="1017"/>
      <c r="Z21" s="1017"/>
      <c r="AA21" s="1017"/>
      <c r="AB21" s="1017"/>
      <c r="AC21" s="1017"/>
      <c r="AD21" s="509" t="s">
        <v>575</v>
      </c>
      <c r="AH21" s="641"/>
    </row>
    <row r="22" spans="1:34" ht="33.75">
      <c r="A22" s="1006"/>
      <c r="B22" s="1006"/>
      <c r="C22" s="1006"/>
      <c r="D22" s="1006"/>
      <c r="E22" s="1007" t="s">
        <v>83</v>
      </c>
      <c r="F22" s="646"/>
      <c r="G22" s="648"/>
      <c r="H22" s="1015"/>
      <c r="I22" s="1015"/>
      <c r="J22" s="718"/>
      <c r="K22" s="604"/>
      <c r="L22" s="662" t="str">
        <f>mergeValue(A22)&amp;"."&amp;mergeValue(B22)&amp;"."&amp;mergeValue(C22)&amp;"."&amp;mergeValue(D22)&amp;"."&amp;mergeValue(E22)</f>
        <v>1.1.1.1.1</v>
      </c>
      <c r="M22" s="613" t="s">
        <v>10</v>
      </c>
      <c r="N22" s="631"/>
      <c r="O22" s="1020" t="s">
        <v>706</v>
      </c>
      <c r="P22" s="1020"/>
      <c r="Q22" s="1020"/>
      <c r="R22" s="1020"/>
      <c r="S22" s="1020"/>
      <c r="T22" s="1020"/>
      <c r="U22" s="1020"/>
      <c r="V22" s="1020"/>
      <c r="W22" s="1020"/>
      <c r="X22" s="1020"/>
      <c r="Y22" s="1020"/>
      <c r="Z22" s="1020"/>
      <c r="AA22" s="1020"/>
      <c r="AB22" s="1020"/>
      <c r="AC22" s="1020"/>
      <c r="AD22" s="509" t="s">
        <v>450</v>
      </c>
      <c r="AF22" s="641" t="str">
        <f>strCheckUnique(AG22:AG26)</f>
        <v/>
      </c>
      <c r="AH22" s="641"/>
    </row>
    <row r="23" spans="1:36" ht="39.95" customHeight="1">
      <c r="A23" s="1006"/>
      <c r="B23" s="1006"/>
      <c r="C23" s="1006"/>
      <c r="D23" s="1006"/>
      <c r="E23" s="1007"/>
      <c r="F23" s="1006">
        <v>1</v>
      </c>
      <c r="G23" s="646"/>
      <c r="H23" s="1015"/>
      <c r="I23" s="1015"/>
      <c r="J23" s="1015"/>
      <c r="K23" s="655"/>
      <c r="L23" s="662" t="str">
        <f>mergeValue(A23)&amp;"."&amp;mergeValue(B23)&amp;"."&amp;mergeValue(C23)&amp;"."&amp;mergeValue(D23)&amp;"."&amp;mergeValue(E23)&amp;"."&amp;mergeValue(F23)</f>
        <v>1.1.1.1.1.1</v>
      </c>
      <c r="M23" s="724" t="s">
        <v>1740</v>
      </c>
      <c r="N23" s="1022"/>
      <c r="O23" s="620"/>
      <c r="P23" s="900">
        <v>0</v>
      </c>
      <c r="Q23" s="900">
        <v>46.87</v>
      </c>
      <c r="R23" s="900">
        <v>2646.80</v>
      </c>
      <c r="S23" s="620"/>
      <c r="T23" s="620"/>
      <c r="U23" s="620"/>
      <c r="V23" s="620"/>
      <c r="W23" s="691"/>
      <c r="X23" s="620"/>
      <c r="Y23" s="1010" t="s">
        <v>905</v>
      </c>
      <c r="Z23" s="1025" t="s">
        <v>74</v>
      </c>
      <c r="AA23" s="1010" t="s">
        <v>906</v>
      </c>
      <c r="AB23" s="1025" t="s">
        <v>75</v>
      </c>
      <c r="AC23" s="629"/>
      <c r="AD23" s="978" t="s">
        <v>629</v>
      </c>
      <c r="AE23" s="636" t="str">
        <f>strCheckDate(O24:AC24)</f>
        <v/>
      </c>
      <c r="AG23" s="641" t="str">
        <f>IF(M23="","",M23)</f>
        <v>горячее водоснабжение ( закрытая система)</v>
      </c>
      <c r="AH23" s="641"/>
      <c r="AI23" s="641"/>
      <c r="AJ23" s="641"/>
    </row>
    <row r="24" spans="1:34" ht="39.95" customHeight="1" hidden="1">
      <c r="A24" s="1006"/>
      <c r="B24" s="1006"/>
      <c r="C24" s="1006"/>
      <c r="D24" s="1006"/>
      <c r="E24" s="1007"/>
      <c r="F24" s="1006"/>
      <c r="G24" s="646"/>
      <c r="H24" s="1015"/>
      <c r="I24" s="1015"/>
      <c r="J24" s="1015"/>
      <c r="K24" s="655"/>
      <c r="L24" s="612"/>
      <c r="M24" s="661"/>
      <c r="N24" s="1022"/>
      <c r="O24" s="637"/>
      <c r="P24" s="637"/>
      <c r="Q24" s="634"/>
      <c r="R24" s="635" t="str">
        <f>Y23&amp;"-"&amp;AA23</f>
        <v>01.01.2023-31.12.2023</v>
      </c>
      <c r="S24" s="635"/>
      <c r="T24" s="635"/>
      <c r="U24" s="635"/>
      <c r="V24" s="635"/>
      <c r="W24" s="703"/>
      <c r="X24" s="635"/>
      <c r="Y24" s="1010"/>
      <c r="Z24" s="1025"/>
      <c r="AA24" s="1019"/>
      <c r="AB24" s="1025"/>
      <c r="AC24" s="629"/>
      <c r="AD24" s="979"/>
      <c r="AH24" s="641"/>
    </row>
    <row r="25" spans="1:42" s="600" customFormat="1" ht="15" customHeight="1" hidden="1">
      <c r="A25" s="1006"/>
      <c r="B25" s="1006"/>
      <c r="C25" s="1006"/>
      <c r="D25" s="1006"/>
      <c r="E25" s="1007"/>
      <c r="F25" s="1006"/>
      <c r="G25" s="646"/>
      <c r="H25" s="1015"/>
      <c r="I25" s="1015"/>
      <c r="J25" s="1015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19"/>
      <c r="AD25" s="979"/>
      <c r="AE25" s="636"/>
      <c r="AF25" s="636"/>
      <c r="AG25" s="636"/>
      <c r="AH25" s="641"/>
      <c r="AI25" s="636"/>
      <c r="AJ25" s="636"/>
      <c r="AK25" s="636"/>
      <c r="AL25" s="636"/>
      <c r="AM25" s="636"/>
      <c r="AN25" s="636"/>
      <c r="AO25" s="636"/>
      <c r="AP25" s="636"/>
    </row>
    <row r="26" spans="1:42" s="0" customFormat="1" ht="15" customHeight="1">
      <c r="A26" s="1006"/>
      <c r="B26" s="1006"/>
      <c r="C26" s="1006"/>
      <c r="D26" s="1006"/>
      <c r="E26" s="1007"/>
      <c r="F26" s="650"/>
      <c r="G26" s="648"/>
      <c r="H26" s="1015"/>
      <c r="I26" s="1015"/>
      <c r="J26" s="718"/>
      <c r="K26" s="624"/>
      <c r="L26" s="605"/>
      <c r="M26" s="614" t="s">
        <v>385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19"/>
      <c r="AD26" s="980"/>
      <c r="AE26" s="638"/>
      <c r="AF26" s="638"/>
      <c r="AG26" s="638"/>
      <c r="AH26" s="641"/>
      <c r="AI26" s="638"/>
      <c r="AJ26" s="636"/>
      <c r="AK26" s="636"/>
      <c r="AL26" s="280"/>
      <c r="AM26" s="280"/>
      <c r="AN26" s="280"/>
      <c r="AO26" s="280"/>
      <c r="AP26" s="280"/>
    </row>
    <row r="27" spans="1:42" s="822" customFormat="1" ht="33.75">
      <c r="A27" s="1006"/>
      <c r="B27" s="1006"/>
      <c r="C27" s="1006"/>
      <c r="D27" s="1006"/>
      <c r="E27" s="1007" t="s">
        <v>49</v>
      </c>
      <c r="F27" s="709"/>
      <c r="G27" s="885"/>
      <c r="H27" s="1015"/>
      <c r="I27" s="1015" t="s">
        <v>1734</v>
      </c>
      <c r="J27" s="718"/>
      <c r="K27" s="674"/>
      <c r="L27" s="888" t="str">
        <f>mergeValue(A27)&amp;"."&amp;mergeValue(B27)&amp;"."&amp;mergeValue(C27)&amp;"."&amp;mergeValue(D27)&amp;"."&amp;mergeValue(E27)</f>
        <v>1.1.1.1.2</v>
      </c>
      <c r="M27" s="684" t="s">
        <v>10</v>
      </c>
      <c r="N27" s="763"/>
      <c r="O27" s="1020" t="s">
        <v>286</v>
      </c>
      <c r="P27" s="1020"/>
      <c r="Q27" s="1020"/>
      <c r="R27" s="1020"/>
      <c r="S27" s="1020"/>
      <c r="T27" s="1020"/>
      <c r="U27" s="1020"/>
      <c r="V27" s="1020"/>
      <c r="W27" s="1020"/>
      <c r="X27" s="1020"/>
      <c r="Y27" s="1020"/>
      <c r="Z27" s="1020"/>
      <c r="AA27" s="1020"/>
      <c r="AB27" s="1020"/>
      <c r="AC27" s="1020"/>
      <c r="AD27" s="852" t="s">
        <v>450</v>
      </c>
      <c r="AE27" s="765"/>
      <c r="AF27" s="829" t="str">
        <f>strCheckUnique(AG27:AG31)</f>
        <v/>
      </c>
      <c r="AG27" s="765"/>
      <c r="AH27" s="829"/>
      <c r="AI27" s="765"/>
      <c r="AJ27" s="765"/>
      <c r="AK27" s="765"/>
      <c r="AL27" s="765"/>
      <c r="AM27" s="765"/>
      <c r="AN27" s="765"/>
      <c r="AO27" s="765"/>
      <c r="AP27" s="765"/>
    </row>
    <row r="28" spans="1:42" s="822" customFormat="1" ht="66" customHeight="1">
      <c r="A28" s="1006"/>
      <c r="B28" s="1006"/>
      <c r="C28" s="1006"/>
      <c r="D28" s="1006"/>
      <c r="E28" s="1007"/>
      <c r="F28" s="1006">
        <v>1</v>
      </c>
      <c r="G28" s="709"/>
      <c r="H28" s="1015"/>
      <c r="I28" s="1015"/>
      <c r="J28" s="1015"/>
      <c r="K28" s="718"/>
      <c r="L28" s="888" t="str">
        <f>mergeValue(A28)&amp;"."&amp;mergeValue(B28)&amp;"."&amp;mergeValue(C28)&amp;"."&amp;mergeValue(D28)&amp;"."&amp;mergeValue(E28)&amp;"."&amp;mergeValue(F28)</f>
        <v>1.1.1.1.2.1</v>
      </c>
      <c r="M28" s="724" t="s">
        <v>1740</v>
      </c>
      <c r="N28" s="1022"/>
      <c r="O28" s="691"/>
      <c r="P28" s="900">
        <v>0</v>
      </c>
      <c r="Q28" s="900">
        <v>39.06</v>
      </c>
      <c r="R28" s="900">
        <v>2205.67</v>
      </c>
      <c r="S28" s="691"/>
      <c r="T28" s="691"/>
      <c r="U28" s="691"/>
      <c r="V28" s="691"/>
      <c r="W28" s="691"/>
      <c r="X28" s="691"/>
      <c r="Y28" s="1010" t="s">
        <v>905</v>
      </c>
      <c r="Z28" s="1025" t="s">
        <v>74</v>
      </c>
      <c r="AA28" s="1010" t="s">
        <v>906</v>
      </c>
      <c r="AB28" s="1025" t="s">
        <v>75</v>
      </c>
      <c r="AC28" s="699"/>
      <c r="AD28" s="978" t="s">
        <v>629</v>
      </c>
      <c r="AE28" s="765" t="str">
        <f>strCheckDate(O29:AC29)</f>
        <v/>
      </c>
      <c r="AF28" s="765"/>
      <c r="AG28" s="829" t="str">
        <f>IF(M28="","",M28)</f>
        <v>горячее водоснабжение ( закрытая система)</v>
      </c>
      <c r="AH28" s="829"/>
      <c r="AI28" s="829"/>
      <c r="AJ28" s="829"/>
      <c r="AK28" s="765"/>
      <c r="AL28" s="765"/>
      <c r="AM28" s="765"/>
      <c r="AN28" s="765"/>
      <c r="AO28" s="765"/>
      <c r="AP28" s="765"/>
    </row>
    <row r="29" spans="1:42" s="822" customFormat="1" ht="14.25" customHeight="1" hidden="1">
      <c r="A29" s="1006"/>
      <c r="B29" s="1006"/>
      <c r="C29" s="1006"/>
      <c r="D29" s="1006"/>
      <c r="E29" s="1007"/>
      <c r="F29" s="1006"/>
      <c r="G29" s="709"/>
      <c r="H29" s="1015"/>
      <c r="I29" s="1015"/>
      <c r="J29" s="1015"/>
      <c r="K29" s="718"/>
      <c r="L29" s="683"/>
      <c r="M29" s="721"/>
      <c r="N29" s="1022"/>
      <c r="O29" s="705"/>
      <c r="P29" s="705"/>
      <c r="Q29" s="702"/>
      <c r="R29" s="703" t="str">
        <f>Y28&amp;"-"&amp;AA28</f>
        <v>01.01.2023-31.12.2023</v>
      </c>
      <c r="S29" s="703"/>
      <c r="T29" s="703"/>
      <c r="U29" s="703"/>
      <c r="V29" s="703"/>
      <c r="W29" s="703"/>
      <c r="X29" s="703"/>
      <c r="Y29" s="1010"/>
      <c r="Z29" s="1025"/>
      <c r="AA29" s="1019"/>
      <c r="AB29" s="1025"/>
      <c r="AC29" s="699"/>
      <c r="AD29" s="979"/>
      <c r="AE29" s="765"/>
      <c r="AF29" s="765"/>
      <c r="AG29" s="765"/>
      <c r="AH29" s="829"/>
      <c r="AI29" s="765"/>
      <c r="AJ29" s="765"/>
      <c r="AK29" s="765"/>
      <c r="AL29" s="765"/>
      <c r="AM29" s="765"/>
      <c r="AN29" s="765"/>
      <c r="AO29" s="765"/>
      <c r="AP29" s="765"/>
    </row>
    <row r="30" spans="1:42" s="822" customFormat="1" ht="14.25" customHeight="1" hidden="1">
      <c r="A30" s="1006"/>
      <c r="B30" s="1006"/>
      <c r="C30" s="1006"/>
      <c r="D30" s="1006"/>
      <c r="E30" s="1007"/>
      <c r="F30" s="1006"/>
      <c r="G30" s="709"/>
      <c r="H30" s="1015"/>
      <c r="I30" s="1015"/>
      <c r="J30" s="1015"/>
      <c r="K30" s="718"/>
      <c r="L30" s="675"/>
      <c r="M30" s="686"/>
      <c r="N30" s="692"/>
      <c r="O30" s="676"/>
      <c r="P30" s="676"/>
      <c r="Q30" s="676"/>
      <c r="R30" s="676"/>
      <c r="S30" s="676"/>
      <c r="T30" s="676"/>
      <c r="U30" s="676"/>
      <c r="V30" s="676"/>
      <c r="W30" s="676"/>
      <c r="X30" s="676"/>
      <c r="Y30" s="697"/>
      <c r="Z30" s="843"/>
      <c r="AA30" s="843"/>
      <c r="AB30" s="843"/>
      <c r="AC30" s="690"/>
      <c r="AD30" s="979"/>
      <c r="AE30" s="765"/>
      <c r="AF30" s="765"/>
      <c r="AG30" s="765"/>
      <c r="AH30" s="829"/>
      <c r="AI30" s="765"/>
      <c r="AJ30" s="765"/>
      <c r="AK30" s="765"/>
      <c r="AL30" s="765"/>
      <c r="AM30" s="765"/>
      <c r="AN30" s="765"/>
      <c r="AO30" s="765"/>
      <c r="AP30" s="765"/>
    </row>
    <row r="31" spans="1:42" s="820" customFormat="1" ht="15" customHeight="1">
      <c r="A31" s="1006"/>
      <c r="B31" s="1006"/>
      <c r="C31" s="1006"/>
      <c r="D31" s="1006"/>
      <c r="E31" s="1007"/>
      <c r="F31" s="713" t="s">
        <v>236</v>
      </c>
      <c r="G31" s="885"/>
      <c r="H31" s="1015"/>
      <c r="I31" s="1015"/>
      <c r="J31" s="718"/>
      <c r="K31" s="695"/>
      <c r="L31" s="675"/>
      <c r="M31" s="685" t="s">
        <v>385</v>
      </c>
      <c r="N31" s="692"/>
      <c r="O31" s="676"/>
      <c r="P31" s="676"/>
      <c r="Q31" s="676"/>
      <c r="R31" s="676"/>
      <c r="S31" s="676"/>
      <c r="T31" s="676"/>
      <c r="U31" s="676"/>
      <c r="V31" s="676"/>
      <c r="W31" s="676"/>
      <c r="X31" s="676"/>
      <c r="Y31" s="697"/>
      <c r="Z31" s="843"/>
      <c r="AA31" s="843"/>
      <c r="AB31" s="843"/>
      <c r="AC31" s="690"/>
      <c r="AD31" s="980"/>
      <c r="AE31" s="706"/>
      <c r="AF31" s="706"/>
      <c r="AG31" s="706"/>
      <c r="AH31" s="829"/>
      <c r="AI31" s="706"/>
      <c r="AJ31" s="765"/>
      <c r="AK31" s="765"/>
      <c r="AL31" s="706"/>
      <c r="AM31" s="706"/>
      <c r="AN31" s="706"/>
      <c r="AO31" s="706"/>
      <c r="AP31" s="706"/>
    </row>
    <row r="32" spans="1:42" s="0" customFormat="1" ht="14.25">
      <c r="A32" s="1006"/>
      <c r="B32" s="1006"/>
      <c r="C32" s="1006"/>
      <c r="D32" s="1006"/>
      <c r="E32" s="649"/>
      <c r="F32" s="650"/>
      <c r="G32" s="648"/>
      <c r="H32" s="1015"/>
      <c r="I32" s="603"/>
      <c r="J32" s="603"/>
      <c r="K32" s="624"/>
      <c r="L32" s="659"/>
      <c r="M32" s="255" t="s">
        <v>13</v>
      </c>
      <c r="N32" s="660"/>
      <c r="O32" s="658"/>
      <c r="P32" s="658"/>
      <c r="Q32" s="658"/>
      <c r="R32" s="658"/>
      <c r="S32" s="658"/>
      <c r="T32" s="658"/>
      <c r="U32" s="658"/>
      <c r="V32" s="658"/>
      <c r="W32" s="696"/>
      <c r="X32" s="658"/>
      <c r="Y32" s="657"/>
      <c r="Z32" s="154"/>
      <c r="AA32" s="154"/>
      <c r="AB32" s="660"/>
      <c r="AC32" s="154"/>
      <c r="AD32" s="182"/>
      <c r="AE32" s="638"/>
      <c r="AF32" s="638"/>
      <c r="AG32" s="638"/>
      <c r="AH32" s="638"/>
      <c r="AI32" s="638"/>
      <c r="AJ32" s="638"/>
      <c r="AK32" s="638"/>
      <c r="AL32" s="280"/>
      <c r="AM32" s="280"/>
      <c r="AN32" s="280"/>
      <c r="AO32" s="280"/>
      <c r="AP32" s="280"/>
    </row>
    <row r="33" spans="1:42" s="0" customFormat="1" ht="14.25">
      <c r="A33" s="1006"/>
      <c r="B33" s="1006"/>
      <c r="C33" s="1006"/>
      <c r="D33" s="651"/>
      <c r="E33" s="651"/>
      <c r="F33" s="652"/>
      <c r="G33" s="651"/>
      <c r="H33" s="648"/>
      <c r="I33" s="624"/>
      <c r="J33" s="603"/>
      <c r="K33" s="617"/>
      <c r="L33" s="109"/>
      <c r="M33" s="159" t="s">
        <v>386</v>
      </c>
      <c r="N33" s="158"/>
      <c r="O33" s="606"/>
      <c r="P33" s="606"/>
      <c r="Q33" s="606"/>
      <c r="R33" s="606"/>
      <c r="S33" s="606"/>
      <c r="T33" s="606"/>
      <c r="U33" s="606"/>
      <c r="V33" s="606"/>
      <c r="W33" s="676"/>
      <c r="X33" s="606"/>
      <c r="Y33" s="628"/>
      <c r="Z33" s="622"/>
      <c r="AA33" s="622"/>
      <c r="AB33" s="621"/>
      <c r="AC33" s="622"/>
      <c r="AD33" s="619"/>
      <c r="AE33" s="638"/>
      <c r="AF33" s="638"/>
      <c r="AG33" s="638"/>
      <c r="AH33" s="638"/>
      <c r="AI33" s="638"/>
      <c r="AJ33" s="638"/>
      <c r="AK33" s="638"/>
      <c r="AL33" s="280"/>
      <c r="AM33" s="280"/>
      <c r="AN33" s="280"/>
      <c r="AO33" s="280"/>
      <c r="AP33" s="280"/>
    </row>
    <row r="34" spans="42:42" ht="3" customHeight="1">
      <c r="AP34" s="34"/>
    </row>
    <row r="35" spans="12:42" ht="48.95" customHeight="1">
      <c r="L35" s="580">
        <v>1</v>
      </c>
      <c r="M35" s="969" t="s">
        <v>700</v>
      </c>
      <c r="N35" s="969"/>
      <c r="O35" s="969"/>
      <c r="P35" s="969"/>
      <c r="Q35" s="969"/>
      <c r="R35" s="969"/>
      <c r="S35" s="969"/>
      <c r="T35" s="969"/>
      <c r="U35" s="969"/>
      <c r="V35" s="969"/>
      <c r="W35" s="969"/>
      <c r="X35" s="969"/>
      <c r="Y35" s="969"/>
      <c r="Z35" s="969"/>
      <c r="AA35" s="969"/>
      <c r="AB35" s="969"/>
      <c r="AC35" s="969"/>
      <c r="AP35" s="34"/>
    </row>
  </sheetData>
  <sheetProtection password="FA9C" sheet="1" objects="1" scenarios="1" formatColumns="0" formatRows="0"/>
  <mergeCells count="53">
    <mergeCell ref="M35:AC35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P7:AC7"/>
    <mergeCell ref="J23:J25"/>
    <mergeCell ref="P8:AC8"/>
    <mergeCell ref="P9:AC9"/>
    <mergeCell ref="P10:AC10"/>
    <mergeCell ref="AD13:AD16"/>
    <mergeCell ref="O19:AC19"/>
    <mergeCell ref="AC14:AC16"/>
    <mergeCell ref="O12:AB12"/>
    <mergeCell ref="O14:AA14"/>
    <mergeCell ref="Y15:AA15"/>
    <mergeCell ref="A18:A33"/>
    <mergeCell ref="B19:B33"/>
    <mergeCell ref="C20:C33"/>
    <mergeCell ref="D21:D32"/>
    <mergeCell ref="AD23:AD26"/>
    <mergeCell ref="Y23:Y24"/>
    <mergeCell ref="Z23:Z24"/>
    <mergeCell ref="AA23:AA24"/>
    <mergeCell ref="N23:N24"/>
    <mergeCell ref="AB23:AB24"/>
    <mergeCell ref="O20:AC20"/>
    <mergeCell ref="E22:E26"/>
    <mergeCell ref="O18:AC18"/>
    <mergeCell ref="H21:H32"/>
    <mergeCell ref="I22:I26"/>
    <mergeCell ref="F23:F25"/>
    <mergeCell ref="AD28:AD31"/>
    <mergeCell ref="E27:E31"/>
    <mergeCell ref="I27:I31"/>
    <mergeCell ref="O27:AC27"/>
    <mergeCell ref="F28:F30"/>
    <mergeCell ref="J28:J30"/>
    <mergeCell ref="N28:N29"/>
    <mergeCell ref="Y28:Y29"/>
    <mergeCell ref="Z28:Z29"/>
    <mergeCell ref="AA28:AA29"/>
    <mergeCell ref="AB28:AB29"/>
  </mergeCells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promptTitle="checkPeriodRange" sqref="R24:X24 R29:X29"/>
    <dataValidation type="textLength" operator="lessThanOrEqual" allowBlank="1" showInputMessage="1" showErrorMessage="1" prompt="Введите значение признака дифференциации" errorTitle="Ошибка" error="Допускается ввод не более 900 символов!" sqref="M23 M28">
      <formula1>900</formula1>
    </dataValidation>
    <dataValidation type="list" allowBlank="1" showInputMessage="1" showErrorMessage="1" errorTitle="Ошибка" error="Выберите значение из списка" sqref="O22:P22 O27:P27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"/>
    <dataValidation allowBlank="1" sqref="Z25:Z26 Z30:Z33"/>
    <dataValidation type="decimal" allowBlank="1" showErrorMessage="1" errorTitle="Ошибка" error="Допускается ввод только действительных чисел!" sqref="P23:R23 P28:R2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Z28:Z29 AB28:AB29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3d4933-ac33-4015-b64d-08d91f03008b}">
  <sheetPr codeName="List05_9">
    <tabColor theme="0" tint="-0.249970003962517"/>
  </sheetPr>
  <dimension ref="A1:T19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93" hidden="1" customWidth="1"/>
    <col min="2" max="4" width="3.71428571428571" style="276" hidden="1" customWidth="1"/>
    <col min="5" max="5" width="3.71428571428571" style="84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76"/>
    <col min="12" max="12" width="11.1428571428571" style="276" customWidth="1"/>
    <col min="13" max="20" width="10.5714285714286" style="276"/>
    <col min="21" max="16384" width="10.5714285714286" style="34"/>
  </cols>
  <sheetData>
    <row r="1" spans="1:1" ht="3" customHeight="1">
      <c r="A1" s="293" t="s">
        <v>193</v>
      </c>
    </row>
    <row r="2" spans="6:9" ht="22.5">
      <c r="F2" s="970" t="s">
        <v>460</v>
      </c>
      <c r="G2" s="971"/>
      <c r="H2" s="972"/>
      <c r="I2" s="550"/>
    </row>
    <row r="3" ht="3" customHeight="1"/>
    <row r="4" spans="1:20" s="237" customFormat="1" ht="11.25">
      <c r="A4" s="292"/>
      <c r="B4" s="292"/>
      <c r="C4" s="292"/>
      <c r="D4" s="292"/>
      <c r="F4" s="929" t="s">
        <v>430</v>
      </c>
      <c r="G4" s="929"/>
      <c r="H4" s="929"/>
      <c r="I4" s="973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73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2" t="str">
        <f>IF(dateCh="","",dateCh)</f>
        <v>29.04.2022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74">
        <v>1</v>
      </c>
      <c r="B8" s="292"/>
      <c r="C8" s="292"/>
      <c r="D8" s="292"/>
      <c r="F8" s="430" t="str">
        <f>"2."&amp;mergeValue(A8)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74"/>
      <c r="B9" s="292"/>
      <c r="C9" s="292"/>
      <c r="D9" s="292"/>
      <c r="F9" s="430" t="str">
        <f>"3."&amp;mergeValue(A9)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74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74"/>
      <c r="B11" s="974">
        <v>1</v>
      </c>
      <c r="C11" s="440"/>
      <c r="D11" s="440"/>
      <c r="F11" s="430" t="str">
        <f>"4."&amp;mergeValue(A11)&amp;"."&amp;mergeValue(B11)</f>
        <v>4.1.1</v>
      </c>
      <c r="G11" s="421" t="s">
        <v>553</v>
      </c>
      <c r="H11" s="414" t="str">
        <f>IF(region_name="","",region_name)</f>
        <v>Свердловская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74"/>
      <c r="B12" s="974"/>
      <c r="C12" s="974">
        <v>1</v>
      </c>
      <c r="D12" s="440"/>
      <c r="F12" s="430" t="str">
        <f>"4."&amp;mergeValue(A12)&amp;"."&amp;mergeValue(B12)&amp;"."&amp;mergeValue(C12)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74"/>
      <c r="B13" s="974"/>
      <c r="C13" s="974"/>
      <c r="D13" s="440">
        <v>1</v>
      </c>
      <c r="F13" s="430" t="str">
        <f>"4."&amp;mergeValue(A13)&amp;"."&amp;mergeValue(B13)&amp;"."&amp;mergeValue(C13)&amp;"."&amp;mergeValue(D13)</f>
        <v>4.1.1.1.1</v>
      </c>
      <c r="G13" s="515" t="s">
        <v>467</v>
      </c>
      <c r="H13" s="414"/>
      <c r="I13" s="1005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74"/>
      <c r="B14" s="974"/>
      <c r="C14" s="974"/>
      <c r="D14" s="440"/>
      <c r="F14" s="434"/>
      <c r="G14" s="159" t="s">
        <v>4</v>
      </c>
      <c r="H14" s="439"/>
      <c r="I14" s="1005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74"/>
      <c r="B15" s="974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74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69" t="s">
        <v>554</v>
      </c>
      <c r="H19" s="969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paperSize="1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06a4edd-d71d-40ad-8558-52620d75e5a6}">
  <sheetPr codeName="List06_9">
    <tabColor rgb="FFEAEBEE"/>
    <pageSetUpPr fitToPage="1"/>
  </sheetPr>
  <dimension ref="A4:BA33"/>
  <sheetViews>
    <sheetView showGridLines="0" workbookViewId="0" topLeftCell="K4">
      <selection pane="topLeft" activeCell="A1" sqref="A1"/>
    </sheetView>
  </sheetViews>
  <sheetFormatPr defaultColWidth="10.5736607142857" defaultRowHeight="14.25"/>
  <cols>
    <col min="1" max="6" width="0" style="34" hidden="1" customWidth="1"/>
    <col min="7" max="7" width="9.14285714285714" style="93" hidden="1" customWidth="1"/>
    <col min="8" max="8" width="2" style="93" hidden="1" customWidth="1"/>
    <col min="9" max="9" width="3.71428571428571" style="93" hidden="1" customWidth="1"/>
    <col min="10" max="10" width="3.71428571428571" style="84" hidden="1" customWidth="1"/>
    <col min="11" max="11" width="3.71428571428571" style="84" customWidth="1"/>
    <col min="12" max="12" width="12.7142857142857" style="34" customWidth="1"/>
    <col min="13" max="13" width="47.4285714285714" style="34" customWidth="1"/>
    <col min="14" max="15" width="3.71428571428571" style="34" customWidth="1"/>
    <col min="16" max="16" width="4.14285714285714" style="34" customWidth="1"/>
    <col min="17" max="17" width="18.1428571428571" style="34" customWidth="1"/>
    <col min="18" max="20" width="3.71428571428571" style="34" customWidth="1"/>
    <col min="21" max="21" width="12.8571428571429" style="34" customWidth="1"/>
    <col min="22" max="24" width="3.71428571428571" style="34" customWidth="1"/>
    <col min="25" max="25" width="12.8571428571429" style="34" customWidth="1"/>
    <col min="26" max="28" width="3.71428571428571" style="34" customWidth="1"/>
    <col min="29" max="29" width="12.8571428571429" style="34" customWidth="1"/>
    <col min="30" max="33" width="21.4285714285714" style="34" customWidth="1"/>
    <col min="34" max="34" width="11.7142857142857" style="34" customWidth="1"/>
    <col min="35" max="35" width="3.71428571428571" style="34" customWidth="1"/>
    <col min="36" max="36" width="11.7142857142857" style="34" customWidth="1"/>
    <col min="37" max="37" width="8.57142857142857" style="34" hidden="1" customWidth="1"/>
    <col min="38" max="38" width="4.57142857142857" style="34" customWidth="1"/>
    <col min="39" max="39" width="115.714285714286" style="34" customWidth="1"/>
    <col min="40" max="41" width="10.5714285714286" style="276"/>
    <col min="42" max="42" width="13.4285714285714" style="276" customWidth="1"/>
    <col min="43" max="50" width="10.5714285714286" style="276"/>
    <col min="51" max="16384" width="10.5714285714286" style="34"/>
  </cols>
  <sheetData>
    <row r="1" ht="14.25" hidden="1"/>
    <row r="2" ht="14.25" hidden="1"/>
    <row r="3" ht="14.25" hidden="1"/>
    <row r="4" spans="10:37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10:37" ht="26.1" customHeight="1">
      <c r="J5" s="83"/>
      <c r="K5" s="83"/>
      <c r="L5" s="975" t="s">
        <v>630</v>
      </c>
      <c r="M5" s="975"/>
      <c r="N5" s="975"/>
      <c r="O5" s="975"/>
      <c r="P5" s="975"/>
      <c r="Q5" s="975"/>
      <c r="R5" s="975"/>
      <c r="S5" s="975"/>
      <c r="T5" s="975"/>
      <c r="U5" s="975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10:25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34" s="819" customFormat="1" ht="6" hidden="1">
      <c r="G7" s="841"/>
      <c r="H7" s="841"/>
      <c r="L7" s="818"/>
      <c r="M7" s="728"/>
      <c r="N7" s="1055"/>
      <c r="O7" s="1055"/>
      <c r="P7" s="1055"/>
      <c r="Q7" s="1055"/>
      <c r="R7" s="1055"/>
      <c r="S7" s="1055"/>
      <c r="T7" s="1055"/>
      <c r="U7" s="1055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981" t="str">
        <f>IF(datePr_ch="",IF(datePr="","",datePr),datePr_ch)</f>
        <v>25.04.2022</v>
      </c>
      <c r="O8" s="981"/>
      <c r="P8" s="981"/>
      <c r="Q8" s="981"/>
      <c r="R8" s="981"/>
      <c r="S8" s="981"/>
      <c r="T8" s="981"/>
      <c r="U8" s="981"/>
      <c r="V8" s="874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981" t="str">
        <f>IF(numberPr_ch="",IF(numberPr="","",numberPr),numberPr_ch)</f>
        <v>01-03/106</v>
      </c>
      <c r="O9" s="981"/>
      <c r="P9" s="981"/>
      <c r="Q9" s="981"/>
      <c r="R9" s="981"/>
      <c r="S9" s="981"/>
      <c r="T9" s="981"/>
      <c r="U9" s="981"/>
      <c r="V9" s="874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728"/>
      <c r="N10" s="1055"/>
      <c r="O10" s="1055"/>
      <c r="P10" s="1055"/>
      <c r="Q10" s="1055"/>
      <c r="R10" s="1055"/>
      <c r="S10" s="1055"/>
      <c r="T10" s="1055"/>
      <c r="U10" s="1055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12:33" s="292" customFormat="1" ht="9.75" customHeight="1" hidden="1">
      <c r="L11" s="1037"/>
      <c r="M11" s="1037"/>
      <c r="N11" s="311"/>
      <c r="O11" s="311"/>
      <c r="P11" s="311"/>
      <c r="Q11" s="311"/>
      <c r="R11" s="311"/>
      <c r="S11" s="1038"/>
      <c r="T11" s="1038"/>
      <c r="U11" s="1038"/>
      <c r="V11" s="1038"/>
      <c r="W11" s="1038"/>
      <c r="X11" s="1038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12"/>
      <c r="M12" s="1012"/>
      <c r="N12" s="202"/>
      <c r="O12" s="202"/>
      <c r="P12" s="202"/>
      <c r="Q12" s="202"/>
      <c r="R12" s="202"/>
      <c r="S12" s="1039"/>
      <c r="T12" s="1039"/>
      <c r="U12" s="1039"/>
      <c r="V12" s="1039"/>
      <c r="W12" s="1039"/>
      <c r="X12" s="1039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10:37" ht="14.25">
      <c r="J13" s="83"/>
      <c r="K13" s="83"/>
      <c r="L13" s="35"/>
      <c r="M13" s="35"/>
      <c r="N13" s="35"/>
      <c r="O13" s="35"/>
      <c r="P13" s="35"/>
      <c r="Q13" s="35"/>
      <c r="R13" s="35"/>
      <c r="S13" s="1033"/>
      <c r="T13" s="1033"/>
      <c r="U13" s="1033"/>
      <c r="V13" s="1033"/>
      <c r="W13" s="1033"/>
      <c r="X13" s="1033"/>
      <c r="Y13" s="386"/>
      <c r="AD13" s="1033"/>
      <c r="AE13" s="1033"/>
      <c r="AF13" s="1033"/>
      <c r="AG13" s="1033"/>
      <c r="AH13" s="1033"/>
      <c r="AI13" s="1033"/>
      <c r="AJ13" s="1033"/>
      <c r="AK13" s="1033"/>
    </row>
    <row r="14" spans="10:39" ht="14.25">
      <c r="J14" s="83"/>
      <c r="K14" s="83"/>
      <c r="L14" s="976" t="s">
        <v>430</v>
      </c>
      <c r="M14" s="976"/>
      <c r="N14" s="976"/>
      <c r="O14" s="976"/>
      <c r="P14" s="976"/>
      <c r="Q14" s="976"/>
      <c r="R14" s="976"/>
      <c r="S14" s="976"/>
      <c r="T14" s="976"/>
      <c r="U14" s="976"/>
      <c r="V14" s="976"/>
      <c r="W14" s="976"/>
      <c r="X14" s="976"/>
      <c r="Y14" s="976"/>
      <c r="Z14" s="976"/>
      <c r="AA14" s="976"/>
      <c r="AB14" s="976"/>
      <c r="AC14" s="976"/>
      <c r="AD14" s="976"/>
      <c r="AE14" s="976"/>
      <c r="AF14" s="976"/>
      <c r="AG14" s="976"/>
      <c r="AH14" s="976"/>
      <c r="AI14" s="976"/>
      <c r="AJ14" s="976"/>
      <c r="AK14" s="976"/>
      <c r="AL14" s="976"/>
      <c r="AM14" s="929" t="s">
        <v>431</v>
      </c>
    </row>
    <row r="15" spans="10:39" ht="14.25" customHeight="1">
      <c r="J15" s="83"/>
      <c r="K15" s="83"/>
      <c r="L15" s="976" t="s">
        <v>82</v>
      </c>
      <c r="M15" s="976" t="s">
        <v>452</v>
      </c>
      <c r="N15" s="976" t="s">
        <v>390</v>
      </c>
      <c r="O15" s="976"/>
      <c r="P15" s="976"/>
      <c r="Q15" s="976"/>
      <c r="R15" s="1034" t="s">
        <v>367</v>
      </c>
      <c r="S15" s="1034"/>
      <c r="T15" s="1034"/>
      <c r="U15" s="1034"/>
      <c r="V15" s="1034" t="s">
        <v>391</v>
      </c>
      <c r="W15" s="1034"/>
      <c r="X15" s="1034"/>
      <c r="Y15" s="1034"/>
      <c r="Z15" s="1034" t="s">
        <v>370</v>
      </c>
      <c r="AA15" s="1034"/>
      <c r="AB15" s="1034"/>
      <c r="AC15" s="1034"/>
      <c r="AD15" s="1034" t="s">
        <v>439</v>
      </c>
      <c r="AE15" s="1034"/>
      <c r="AF15" s="1034"/>
      <c r="AG15" s="1034"/>
      <c r="AH15" s="1034"/>
      <c r="AI15" s="1034"/>
      <c r="AJ15" s="1034"/>
      <c r="AK15" s="976" t="s">
        <v>319</v>
      </c>
      <c r="AL15" s="1013" t="s">
        <v>258</v>
      </c>
      <c r="AM15" s="929"/>
    </row>
    <row r="16" spans="10:39" ht="26.25" customHeight="1">
      <c r="J16" s="83"/>
      <c r="K16" s="83"/>
      <c r="L16" s="976"/>
      <c r="M16" s="976"/>
      <c r="N16" s="976"/>
      <c r="O16" s="976"/>
      <c r="P16" s="976"/>
      <c r="Q16" s="976"/>
      <c r="R16" s="1034"/>
      <c r="S16" s="1034"/>
      <c r="T16" s="1034"/>
      <c r="U16" s="1034"/>
      <c r="V16" s="1034"/>
      <c r="W16" s="1034"/>
      <c r="X16" s="1034"/>
      <c r="Y16" s="1034"/>
      <c r="Z16" s="1034"/>
      <c r="AA16" s="1034"/>
      <c r="AB16" s="1034"/>
      <c r="AC16" s="1034"/>
      <c r="AD16" s="1034" t="s">
        <v>578</v>
      </c>
      <c r="AE16" s="1034"/>
      <c r="AF16" s="929" t="s">
        <v>393</v>
      </c>
      <c r="AG16" s="929"/>
      <c r="AH16" s="1036" t="s">
        <v>441</v>
      </c>
      <c r="AI16" s="1036"/>
      <c r="AJ16" s="1036"/>
      <c r="AK16" s="976"/>
      <c r="AL16" s="1013"/>
      <c r="AM16" s="929"/>
    </row>
    <row r="17" spans="10:39" ht="14.25" customHeight="1">
      <c r="J17" s="83"/>
      <c r="K17" s="83"/>
      <c r="L17" s="976"/>
      <c r="M17" s="976"/>
      <c r="N17" s="976"/>
      <c r="O17" s="976"/>
      <c r="P17" s="976"/>
      <c r="Q17" s="976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35" t="s">
        <v>369</v>
      </c>
      <c r="AJ17" s="1035"/>
      <c r="AK17" s="976"/>
      <c r="AL17" s="1013"/>
      <c r="AM17" s="929"/>
    </row>
    <row r="18" spans="10:39" ht="12" customHeight="1">
      <c r="J18" s="83"/>
      <c r="K18" s="232">
        <v>1</v>
      </c>
      <c r="L18" s="537" t="s">
        <v>83</v>
      </c>
      <c r="M18" s="537" t="s">
        <v>49</v>
      </c>
      <c r="N18" s="1014">
        <f ca="1">OFFSET(N18,0,-1)+1</f>
        <v>3</v>
      </c>
      <c r="O18" s="1014"/>
      <c r="P18" s="1014"/>
      <c r="Q18" s="1014"/>
      <c r="R18" s="1014">
        <f ca="1">OFFSET(R18,0,-4)+1</f>
        <v>4</v>
      </c>
      <c r="S18" s="1014"/>
      <c r="T18" s="1014"/>
      <c r="U18" s="1014"/>
      <c r="V18" s="1014">
        <f ca="1">OFFSET(V18,0,-4)+1</f>
        <v>5</v>
      </c>
      <c r="W18" s="1014"/>
      <c r="X18" s="1014"/>
      <c r="Y18" s="1014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si="0" ref="AE18:AJ18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39" ht="22.5">
      <c r="A19" s="1040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43"/>
      <c r="O19" s="1043"/>
      <c r="P19" s="1043"/>
      <c r="Q19" s="1043"/>
      <c r="R19" s="1043"/>
      <c r="S19" s="1043"/>
      <c r="T19" s="1043"/>
      <c r="U19" s="1043"/>
      <c r="V19" s="1043"/>
      <c r="W19" s="1043"/>
      <c r="X19" s="1043"/>
      <c r="Y19" s="1043"/>
      <c r="Z19" s="1043"/>
      <c r="AA19" s="1043"/>
      <c r="AB19" s="1043"/>
      <c r="AC19" s="1043"/>
      <c r="AD19" s="1043"/>
      <c r="AE19" s="1043"/>
      <c r="AF19" s="1043"/>
      <c r="AG19" s="1043"/>
      <c r="AH19" s="1043"/>
      <c r="AI19" s="1043"/>
      <c r="AJ19" s="1043"/>
      <c r="AK19" s="1043"/>
      <c r="AL19" s="1043"/>
      <c r="AM19" s="548" t="s">
        <v>627</v>
      </c>
    </row>
    <row r="20" spans="1:39" ht="22.5">
      <c r="A20" s="1040"/>
      <c r="B20" s="1040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mergeValue(A20)&amp;"."&amp;mergeValue(B20)</f>
        <v>1.1</v>
      </c>
      <c r="M20" s="155" t="s">
        <v>16</v>
      </c>
      <c r="N20" s="1042"/>
      <c r="O20" s="1042"/>
      <c r="P20" s="1042"/>
      <c r="Q20" s="1042"/>
      <c r="R20" s="1042"/>
      <c r="S20" s="1042"/>
      <c r="T20" s="1042"/>
      <c r="U20" s="1042"/>
      <c r="V20" s="1042"/>
      <c r="W20" s="1042"/>
      <c r="X20" s="1042"/>
      <c r="Y20" s="1042"/>
      <c r="Z20" s="1042"/>
      <c r="AA20" s="1042"/>
      <c r="AB20" s="1042"/>
      <c r="AC20" s="1042"/>
      <c r="AD20" s="1042"/>
      <c r="AE20" s="1042"/>
      <c r="AF20" s="1042"/>
      <c r="AG20" s="1042"/>
      <c r="AH20" s="1042"/>
      <c r="AI20" s="1042"/>
      <c r="AJ20" s="1042"/>
      <c r="AK20" s="1042"/>
      <c r="AL20" s="1042"/>
      <c r="AM20" s="511" t="s">
        <v>449</v>
      </c>
    </row>
    <row r="21" spans="1:39" ht="45">
      <c r="A21" s="1040"/>
      <c r="B21" s="1040"/>
      <c r="C21" s="1040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mergeValue(A21)&amp;"."&amp;mergeValue(B21)&amp;"."&amp;mergeValue(C21)</f>
        <v>1.1.1</v>
      </c>
      <c r="M21" s="156" t="s">
        <v>560</v>
      </c>
      <c r="N21" s="1042"/>
      <c r="O21" s="1042"/>
      <c r="P21" s="1042"/>
      <c r="Q21" s="1042"/>
      <c r="R21" s="1042"/>
      <c r="S21" s="1042"/>
      <c r="T21" s="1042"/>
      <c r="U21" s="1042"/>
      <c r="V21" s="1042"/>
      <c r="W21" s="1042"/>
      <c r="X21" s="1042"/>
      <c r="Y21" s="1042"/>
      <c r="Z21" s="1042"/>
      <c r="AA21" s="1042"/>
      <c r="AB21" s="1042"/>
      <c r="AC21" s="1042"/>
      <c r="AD21" s="1042"/>
      <c r="AE21" s="1042"/>
      <c r="AF21" s="1042"/>
      <c r="AG21" s="1042"/>
      <c r="AH21" s="1042"/>
      <c r="AI21" s="1042"/>
      <c r="AJ21" s="1042"/>
      <c r="AK21" s="1042"/>
      <c r="AL21" s="1042"/>
      <c r="AM21" s="511" t="s">
        <v>561</v>
      </c>
    </row>
    <row r="22" spans="1:46" ht="20.1" customHeight="1">
      <c r="A22" s="1040"/>
      <c r="B22" s="1040"/>
      <c r="C22" s="1040"/>
      <c r="D22" s="1040">
        <v>1</v>
      </c>
      <c r="E22" s="276"/>
      <c r="F22" s="320"/>
      <c r="G22" s="321"/>
      <c r="H22" s="321"/>
      <c r="I22" s="1044"/>
      <c r="J22" s="1045"/>
      <c r="K22" s="1015"/>
      <c r="L22" s="1046" t="str">
        <f>mergeValue(A22)&amp;"."&amp;mergeValue(B22)&amp;"."&amp;mergeValue(C22)&amp;"."&amp;mergeValue(D22)</f>
        <v>1.1.1.1</v>
      </c>
      <c r="M22" s="1047"/>
      <c r="N22" s="1011" t="s">
        <v>74</v>
      </c>
      <c r="O22" s="1041"/>
      <c r="P22" s="1050" t="s">
        <v>83</v>
      </c>
      <c r="Q22" s="1051"/>
      <c r="R22" s="1011" t="s">
        <v>75</v>
      </c>
      <c r="S22" s="1041"/>
      <c r="T22" s="1048">
        <v>1</v>
      </c>
      <c r="U22" s="1052"/>
      <c r="V22" s="1011" t="s">
        <v>75</v>
      </c>
      <c r="W22" s="1041"/>
      <c r="X22" s="1048">
        <v>1</v>
      </c>
      <c r="Y22" s="1049"/>
      <c r="Z22" s="1011" t="s">
        <v>75</v>
      </c>
      <c r="AA22" s="186"/>
      <c r="AB22" s="110">
        <v>1</v>
      </c>
      <c r="AC22" s="389"/>
      <c r="AD22" s="855"/>
      <c r="AE22" s="855"/>
      <c r="AF22" s="855"/>
      <c r="AG22" s="855"/>
      <c r="AH22" s="857"/>
      <c r="AI22" s="530" t="s">
        <v>74</v>
      </c>
      <c r="AJ22" s="857"/>
      <c r="AK22" s="547" t="s">
        <v>75</v>
      </c>
      <c r="AL22" s="261"/>
      <c r="AM22" s="1005" t="s">
        <v>631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46" ht="20.1" customHeight="1">
      <c r="A23" s="1040"/>
      <c r="B23" s="1040"/>
      <c r="C23" s="1040"/>
      <c r="D23" s="1040"/>
      <c r="E23" s="276"/>
      <c r="F23" s="320"/>
      <c r="G23" s="321"/>
      <c r="H23" s="321"/>
      <c r="I23" s="1044"/>
      <c r="J23" s="1045"/>
      <c r="K23" s="1015"/>
      <c r="L23" s="1046"/>
      <c r="M23" s="1047"/>
      <c r="N23" s="1011"/>
      <c r="O23" s="1041"/>
      <c r="P23" s="1050"/>
      <c r="Q23" s="1051"/>
      <c r="R23" s="1011"/>
      <c r="S23" s="1041"/>
      <c r="T23" s="1048"/>
      <c r="U23" s="1053"/>
      <c r="V23" s="1011"/>
      <c r="W23" s="1041"/>
      <c r="X23" s="1048"/>
      <c r="Y23" s="1049"/>
      <c r="Z23" s="1011"/>
      <c r="AA23" s="403"/>
      <c r="AB23" s="201"/>
      <c r="AC23" s="201"/>
      <c r="AD23" s="243"/>
      <c r="AE23" s="243"/>
      <c r="AF23" s="243"/>
      <c r="AG23" s="278" t="str">
        <f>AH22&amp;"-"&amp;AJ22</f>
        <v>-</v>
      </c>
      <c r="AH23" s="278"/>
      <c r="AI23" s="278"/>
      <c r="AJ23" s="278"/>
      <c r="AK23" s="278" t="s">
        <v>75</v>
      </c>
      <c r="AL23" s="406"/>
      <c r="AM23" s="1005"/>
      <c r="AO23" s="290"/>
      <c r="AP23" s="290"/>
      <c r="AQ23" s="290"/>
      <c r="AR23" s="290"/>
      <c r="AS23" s="290"/>
      <c r="AT23" s="290"/>
    </row>
    <row r="24" spans="1:46" ht="20.1" customHeight="1">
      <c r="A24" s="1040"/>
      <c r="B24" s="1040"/>
      <c r="C24" s="1040"/>
      <c r="D24" s="1040"/>
      <c r="E24" s="276"/>
      <c r="F24" s="320"/>
      <c r="G24" s="321"/>
      <c r="H24" s="321"/>
      <c r="I24" s="1044"/>
      <c r="J24" s="1045"/>
      <c r="K24" s="1015"/>
      <c r="L24" s="1046"/>
      <c r="M24" s="1047"/>
      <c r="N24" s="1011"/>
      <c r="O24" s="1041"/>
      <c r="P24" s="1050"/>
      <c r="Q24" s="1051"/>
      <c r="R24" s="1011"/>
      <c r="S24" s="1041"/>
      <c r="T24" s="1048"/>
      <c r="U24" s="1054"/>
      <c r="V24" s="1011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05"/>
      <c r="AO24" s="290"/>
      <c r="AP24" s="290"/>
      <c r="AQ24" s="290"/>
      <c r="AR24" s="290"/>
      <c r="AS24" s="290"/>
      <c r="AT24" s="290"/>
    </row>
    <row r="25" spans="1:46" ht="20.1" customHeight="1">
      <c r="A25" s="1040"/>
      <c r="B25" s="1040"/>
      <c r="C25" s="1040"/>
      <c r="D25" s="1040"/>
      <c r="E25" s="276"/>
      <c r="F25" s="320"/>
      <c r="G25" s="321"/>
      <c r="H25" s="321"/>
      <c r="I25" s="1044"/>
      <c r="J25" s="1045"/>
      <c r="K25" s="1015"/>
      <c r="L25" s="1046"/>
      <c r="M25" s="1047"/>
      <c r="N25" s="1011"/>
      <c r="O25" s="1041"/>
      <c r="P25" s="1050"/>
      <c r="Q25" s="1051"/>
      <c r="R25" s="1011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05"/>
      <c r="AO25" s="290"/>
      <c r="AP25" s="290"/>
      <c r="AQ25" s="290"/>
      <c r="AR25" s="290"/>
      <c r="AS25" s="290"/>
      <c r="AT25" s="290"/>
    </row>
    <row r="26" spans="1:50" s="0" customFormat="1" ht="20.1" customHeight="1">
      <c r="A26" s="1040"/>
      <c r="B26" s="1040"/>
      <c r="C26" s="1040"/>
      <c r="D26" s="1040"/>
      <c r="E26" s="322"/>
      <c r="F26" s="323"/>
      <c r="G26" s="322"/>
      <c r="H26" s="322"/>
      <c r="I26" s="1044"/>
      <c r="J26" s="1045"/>
      <c r="K26" s="1015"/>
      <c r="L26" s="1046"/>
      <c r="M26" s="1047"/>
      <c r="N26" s="1011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05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0" s="0" customFormat="1" ht="15" customHeight="1">
      <c r="A27" s="1040"/>
      <c r="B27" s="1040"/>
      <c r="C27" s="1040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05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0" s="0" customFormat="1" ht="15" customHeight="1">
      <c r="A28" s="1040"/>
      <c r="B28" s="1040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0" s="0" customFormat="1" ht="15" customHeight="1">
      <c r="A29" s="1040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6:50" s="0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ht="3" customHeight="1"/>
    <row r="32" spans="12:53" ht="14.25" customHeight="1">
      <c r="L32" s="580">
        <v>1</v>
      </c>
      <c r="M32" s="207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N22 R22 V22 Z22 AI22 AK22 AI28:AI30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Q22:Q25 AD22:AG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H22 AJ22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c6af30-f036-4c05-964a-2004c0b8f2a4}">
  <sheetPr codeName="List05_10">
    <tabColor theme="0" tint="-0.249970003962517"/>
  </sheetPr>
  <dimension ref="A1:T19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93" hidden="1" customWidth="1"/>
    <col min="2" max="4" width="3.71428571428571" style="276" hidden="1" customWidth="1"/>
    <col min="5" max="5" width="3.71428571428571" style="84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76"/>
    <col min="12" max="12" width="11.1428571428571" style="276" customWidth="1"/>
    <col min="13" max="20" width="10.5714285714286" style="276"/>
    <col min="21" max="16384" width="10.5714285714286" style="34"/>
  </cols>
  <sheetData>
    <row r="1" spans="1:1" ht="3" customHeight="1">
      <c r="A1" s="293" t="s">
        <v>194</v>
      </c>
    </row>
    <row r="2" spans="6:9" ht="22.5">
      <c r="F2" s="970" t="s">
        <v>460</v>
      </c>
      <c r="G2" s="971"/>
      <c r="H2" s="972"/>
      <c r="I2" s="550"/>
    </row>
    <row r="3" ht="3" customHeight="1"/>
    <row r="4" spans="1:20" s="237" customFormat="1" ht="11.25">
      <c r="A4" s="292"/>
      <c r="B4" s="292"/>
      <c r="C4" s="292"/>
      <c r="D4" s="292"/>
      <c r="F4" s="929" t="s">
        <v>430</v>
      </c>
      <c r="G4" s="929"/>
      <c r="H4" s="929"/>
      <c r="I4" s="973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73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2" t="str">
        <f>IF(dateCh="","",dateCh)</f>
        <v>29.04.2022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74">
        <v>1</v>
      </c>
      <c r="B8" s="292"/>
      <c r="C8" s="292"/>
      <c r="D8" s="292"/>
      <c r="F8" s="430" t="str">
        <f>"2."&amp;mergeValue(A8)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74"/>
      <c r="B9" s="292"/>
      <c r="C9" s="292"/>
      <c r="D9" s="292"/>
      <c r="F9" s="430" t="str">
        <f>"3."&amp;mergeValue(A9)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74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74"/>
      <c r="B11" s="974">
        <v>1</v>
      </c>
      <c r="C11" s="440"/>
      <c r="D11" s="440"/>
      <c r="F11" s="430" t="str">
        <f>"4."&amp;mergeValue(A11)&amp;"."&amp;mergeValue(B11)</f>
        <v>4.1.1</v>
      </c>
      <c r="G11" s="421" t="s">
        <v>553</v>
      </c>
      <c r="H11" s="414" t="str">
        <f>IF(region_name="","",region_name)</f>
        <v>Свердловская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74"/>
      <c r="B12" s="974"/>
      <c r="C12" s="974">
        <v>1</v>
      </c>
      <c r="D12" s="440"/>
      <c r="F12" s="430" t="str">
        <f>"4."&amp;mergeValue(A12)&amp;"."&amp;mergeValue(B12)&amp;"."&amp;mergeValue(C12)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74"/>
      <c r="B13" s="974"/>
      <c r="C13" s="974"/>
      <c r="D13" s="440">
        <v>1</v>
      </c>
      <c r="F13" s="430" t="str">
        <f>"4."&amp;mergeValue(A13)&amp;"."&amp;mergeValue(B13)&amp;"."&amp;mergeValue(C13)&amp;"."&amp;mergeValue(D13)</f>
        <v>4.1.1.1.1</v>
      </c>
      <c r="G13" s="515" t="s">
        <v>467</v>
      </c>
      <c r="H13" s="414"/>
      <c r="I13" s="1005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74"/>
      <c r="B14" s="974"/>
      <c r="C14" s="974"/>
      <c r="D14" s="440"/>
      <c r="F14" s="434"/>
      <c r="G14" s="159" t="s">
        <v>4</v>
      </c>
      <c r="H14" s="439"/>
      <c r="I14" s="1005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74"/>
      <c r="B15" s="974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74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69" t="s">
        <v>554</v>
      </c>
      <c r="H19" s="969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1c6b15-e4f7-44b0-8c49-7950a8f87862}">
  <sheetPr codeName="List06_10">
    <tabColor rgb="FFEAEBEE"/>
    <pageSetUpPr fitToPage="1"/>
  </sheetPr>
  <dimension ref="A4:BA33"/>
  <sheetViews>
    <sheetView showGridLines="0" workbookViewId="0" topLeftCell="K4">
      <selection pane="topLeft" activeCell="A1" sqref="A1"/>
    </sheetView>
  </sheetViews>
  <sheetFormatPr defaultColWidth="10.5736607142857" defaultRowHeight="14.25"/>
  <cols>
    <col min="1" max="6" width="10.5714285714286" style="34" hidden="1" customWidth="1"/>
    <col min="7" max="7" width="9.14285714285714" style="93" hidden="1" customWidth="1"/>
    <col min="8" max="8" width="2" style="93" hidden="1" customWidth="1"/>
    <col min="9" max="9" width="3.71428571428571" style="93" hidden="1" customWidth="1"/>
    <col min="10" max="10" width="3.71428571428571" style="84" hidden="1" customWidth="1"/>
    <col min="11" max="11" width="3.71428571428571" style="84" customWidth="1"/>
    <col min="12" max="12" width="12.7142857142857" style="34" customWidth="1"/>
    <col min="13" max="13" width="47.4285714285714" style="34" customWidth="1"/>
    <col min="14" max="14" width="3.71428571428571" style="34" customWidth="1"/>
    <col min="15" max="15" width="4.14285714285714" style="34" customWidth="1"/>
    <col min="16" max="16" width="18.1428571428571" style="34" customWidth="1"/>
    <col min="17" max="19" width="3.71428571428571" style="34" customWidth="1"/>
    <col min="20" max="20" width="12.8571428571429" style="34" customWidth="1"/>
    <col min="21" max="23" width="3.71428571428571" style="34" customWidth="1"/>
    <col min="24" max="24" width="12.8571428571429" style="34" customWidth="1"/>
    <col min="25" max="27" width="3.71428571428571" style="34" customWidth="1"/>
    <col min="28" max="28" width="12.8571428571429" style="34" customWidth="1"/>
    <col min="29" max="32" width="21.4285714285714" style="34" customWidth="1"/>
    <col min="33" max="33" width="11.7142857142857" style="34" customWidth="1"/>
    <col min="34" max="34" width="3.71428571428571" style="34" customWidth="1"/>
    <col min="35" max="35" width="11.7142857142857" style="34" customWidth="1"/>
    <col min="36" max="36" width="8.57142857142857" style="34" hidden="1" customWidth="1"/>
    <col min="37" max="37" width="4.57142857142857" style="34" customWidth="1"/>
    <col min="38" max="38" width="115.714285714286" style="34" customWidth="1"/>
    <col min="39" max="40" width="10.5714285714286" style="276"/>
    <col min="41" max="41" width="13.4285714285714" style="276" customWidth="1"/>
    <col min="42" max="49" width="10.5714285714286" style="276"/>
    <col min="50" max="16384" width="10.5714285714286" style="34"/>
  </cols>
  <sheetData>
    <row r="1" ht="14.25" hidden="1"/>
    <row r="2" ht="14.25" hidden="1"/>
    <row r="3" ht="14.25" hidden="1"/>
    <row r="4" spans="10:36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10:37" ht="26.1" customHeight="1">
      <c r="J5" s="83"/>
      <c r="K5" s="83"/>
      <c r="L5" s="975" t="s">
        <v>630</v>
      </c>
      <c r="M5" s="975"/>
      <c r="N5" s="975"/>
      <c r="O5" s="975"/>
      <c r="P5" s="975"/>
      <c r="Q5" s="975"/>
      <c r="R5" s="975"/>
      <c r="S5" s="975"/>
      <c r="T5" s="975"/>
      <c r="U5" s="975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10:24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34" s="819" customFormat="1" ht="6" hidden="1">
      <c r="G7" s="841"/>
      <c r="H7" s="841"/>
      <c r="L7" s="818"/>
      <c r="M7" s="730"/>
      <c r="N7" s="1029"/>
      <c r="O7" s="1029"/>
      <c r="P7" s="1029"/>
      <c r="Q7" s="1029"/>
      <c r="R7" s="1029"/>
      <c r="S7" s="1029"/>
      <c r="T7" s="1029"/>
      <c r="U7" s="815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981" t="str">
        <f>IF(datePr_ch="",IF(datePr="","",datePr),datePr_ch)</f>
        <v>25.04.2022</v>
      </c>
      <c r="O8" s="981"/>
      <c r="P8" s="981"/>
      <c r="Q8" s="981"/>
      <c r="R8" s="981"/>
      <c r="S8" s="981"/>
      <c r="T8" s="981"/>
      <c r="U8" s="874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981" t="str">
        <f>IF(numberPr_ch="",IF(numberPr="","",numberPr),numberPr_ch)</f>
        <v>01-03/106</v>
      </c>
      <c r="O9" s="981"/>
      <c r="P9" s="981"/>
      <c r="Q9" s="981"/>
      <c r="R9" s="981"/>
      <c r="S9" s="981"/>
      <c r="T9" s="981"/>
      <c r="U9" s="874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727"/>
      <c r="N10" s="1068"/>
      <c r="O10" s="1068"/>
      <c r="P10" s="1068"/>
      <c r="Q10" s="1068"/>
      <c r="R10" s="1068"/>
      <c r="S10" s="1068"/>
      <c r="T10" s="1068"/>
      <c r="U10" s="815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49" s="237" customFormat="1" ht="11.25" hidden="1">
      <c r="G11" s="236"/>
      <c r="H11" s="236"/>
      <c r="L11" s="1012"/>
      <c r="M11" s="1012"/>
      <c r="N11" s="202"/>
      <c r="O11" s="202"/>
      <c r="P11" s="202"/>
      <c r="Q11" s="202"/>
      <c r="R11" s="1039"/>
      <c r="S11" s="1039"/>
      <c r="T11" s="1039"/>
      <c r="U11" s="1039"/>
      <c r="V11" s="1039"/>
      <c r="W11" s="1039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12"/>
      <c r="M12" s="1012"/>
      <c r="N12" s="202"/>
      <c r="O12" s="202"/>
      <c r="P12" s="202"/>
      <c r="Q12" s="202"/>
      <c r="R12" s="1039"/>
      <c r="S12" s="1039"/>
      <c r="T12" s="1039"/>
      <c r="U12" s="1039"/>
      <c r="V12" s="1039"/>
      <c r="W12" s="1039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10:36" ht="14.25">
      <c r="J13" s="83"/>
      <c r="K13" s="83"/>
      <c r="L13" s="35"/>
      <c r="M13" s="35"/>
      <c r="N13" s="35"/>
      <c r="O13" s="35"/>
      <c r="P13" s="35"/>
      <c r="Q13" s="35"/>
      <c r="R13" s="1033"/>
      <c r="S13" s="1033"/>
      <c r="T13" s="1033"/>
      <c r="U13" s="1033"/>
      <c r="V13" s="1033"/>
      <c r="W13" s="1033"/>
      <c r="X13" s="386"/>
      <c r="AC13" s="1033"/>
      <c r="AD13" s="1033"/>
      <c r="AE13" s="1033"/>
      <c r="AF13" s="1033"/>
      <c r="AG13" s="1033"/>
      <c r="AH13" s="1033"/>
      <c r="AI13" s="1033"/>
      <c r="AJ13" s="1033"/>
    </row>
    <row r="14" spans="10:38" ht="14.25" customHeight="1">
      <c r="J14" s="83"/>
      <c r="K14" s="83"/>
      <c r="L14" s="976" t="s">
        <v>430</v>
      </c>
      <c r="M14" s="976"/>
      <c r="N14" s="976"/>
      <c r="O14" s="976"/>
      <c r="P14" s="976"/>
      <c r="Q14" s="976"/>
      <c r="R14" s="976"/>
      <c r="S14" s="976"/>
      <c r="T14" s="976"/>
      <c r="U14" s="976"/>
      <c r="V14" s="976"/>
      <c r="W14" s="976"/>
      <c r="X14" s="976"/>
      <c r="Y14" s="976"/>
      <c r="Z14" s="976"/>
      <c r="AA14" s="976"/>
      <c r="AB14" s="976"/>
      <c r="AC14" s="976"/>
      <c r="AD14" s="976"/>
      <c r="AE14" s="976"/>
      <c r="AF14" s="976"/>
      <c r="AG14" s="976"/>
      <c r="AH14" s="976"/>
      <c r="AI14" s="976"/>
      <c r="AJ14" s="976"/>
      <c r="AK14" s="976"/>
      <c r="AL14" s="929" t="s">
        <v>431</v>
      </c>
    </row>
    <row r="15" spans="10:38" ht="14.25" customHeight="1">
      <c r="J15" s="83"/>
      <c r="K15" s="83"/>
      <c r="L15" s="976" t="s">
        <v>82</v>
      </c>
      <c r="M15" s="976" t="s">
        <v>452</v>
      </c>
      <c r="N15" s="976" t="s">
        <v>390</v>
      </c>
      <c r="O15" s="976"/>
      <c r="P15" s="976"/>
      <c r="Q15" s="1034" t="s">
        <v>367</v>
      </c>
      <c r="R15" s="1034"/>
      <c r="S15" s="1034"/>
      <c r="T15" s="1034"/>
      <c r="U15" s="1034" t="s">
        <v>391</v>
      </c>
      <c r="V15" s="1034"/>
      <c r="W15" s="1034"/>
      <c r="X15" s="1034"/>
      <c r="Y15" s="1034" t="s">
        <v>370</v>
      </c>
      <c r="Z15" s="1034"/>
      <c r="AA15" s="1034"/>
      <c r="AB15" s="1034"/>
      <c r="AC15" s="1034" t="s">
        <v>439</v>
      </c>
      <c r="AD15" s="1034"/>
      <c r="AE15" s="1034"/>
      <c r="AF15" s="1034"/>
      <c r="AG15" s="1034"/>
      <c r="AH15" s="1034"/>
      <c r="AI15" s="1034"/>
      <c r="AJ15" s="976" t="s">
        <v>319</v>
      </c>
      <c r="AK15" s="1013" t="s">
        <v>258</v>
      </c>
      <c r="AL15" s="929"/>
    </row>
    <row r="16" spans="10:38" ht="27.95" customHeight="1">
      <c r="J16" s="83"/>
      <c r="K16" s="83"/>
      <c r="L16" s="976"/>
      <c r="M16" s="976"/>
      <c r="N16" s="976"/>
      <c r="O16" s="976"/>
      <c r="P16" s="976"/>
      <c r="Q16" s="1034"/>
      <c r="R16" s="1034"/>
      <c r="S16" s="1034"/>
      <c r="T16" s="1034"/>
      <c r="U16" s="1034"/>
      <c r="V16" s="1034"/>
      <c r="W16" s="1034"/>
      <c r="X16" s="1034"/>
      <c r="Y16" s="1034"/>
      <c r="Z16" s="1034"/>
      <c r="AA16" s="1034"/>
      <c r="AB16" s="1034"/>
      <c r="AC16" s="1034" t="s">
        <v>392</v>
      </c>
      <c r="AD16" s="1034"/>
      <c r="AE16" s="929" t="s">
        <v>393</v>
      </c>
      <c r="AF16" s="929"/>
      <c r="AG16" s="1036" t="s">
        <v>441</v>
      </c>
      <c r="AH16" s="1036"/>
      <c r="AI16" s="1036"/>
      <c r="AJ16" s="976"/>
      <c r="AK16" s="1013"/>
      <c r="AL16" s="929"/>
    </row>
    <row r="17" spans="10:38" ht="14.25" customHeight="1">
      <c r="J17" s="83"/>
      <c r="K17" s="83"/>
      <c r="L17" s="976"/>
      <c r="M17" s="976"/>
      <c r="N17" s="976"/>
      <c r="O17" s="976"/>
      <c r="P17" s="976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35" t="s">
        <v>369</v>
      </c>
      <c r="AI17" s="1035"/>
      <c r="AJ17" s="976"/>
      <c r="AK17" s="1013"/>
      <c r="AL17" s="929"/>
    </row>
    <row r="18" spans="10:38" ht="12" customHeight="1">
      <c r="J18" s="83"/>
      <c r="K18" s="232">
        <v>1</v>
      </c>
      <c r="L18" s="537" t="s">
        <v>83</v>
      </c>
      <c r="M18" s="537" t="s">
        <v>49</v>
      </c>
      <c r="N18" s="1014">
        <f ca="1">OFFSET(N18,0,-1)+1</f>
        <v>3</v>
      </c>
      <c r="O18" s="1014"/>
      <c r="P18" s="1014"/>
      <c r="Q18" s="1014">
        <f ca="1">OFFSET(Q18,0,-3)+1</f>
        <v>4</v>
      </c>
      <c r="R18" s="1014"/>
      <c r="S18" s="1014"/>
      <c r="T18" s="1014"/>
      <c r="U18" s="1014">
        <f ca="1">OFFSET(U18,0,-4)+1</f>
        <v>5</v>
      </c>
      <c r="V18" s="1014"/>
      <c r="W18" s="1014"/>
      <c r="X18" s="1014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si="0" ref="AC18:AJ18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38" ht="22.5">
      <c r="A19" s="1040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58"/>
      <c r="O19" s="1059"/>
      <c r="P19" s="1059"/>
      <c r="Q19" s="1059"/>
      <c r="R19" s="1059"/>
      <c r="S19" s="1059"/>
      <c r="T19" s="1059"/>
      <c r="U19" s="1059"/>
      <c r="V19" s="1059"/>
      <c r="W19" s="1059"/>
      <c r="X19" s="1059"/>
      <c r="Y19" s="1059"/>
      <c r="Z19" s="1059"/>
      <c r="AA19" s="1059"/>
      <c r="AB19" s="1059"/>
      <c r="AC19" s="1059"/>
      <c r="AD19" s="1059"/>
      <c r="AE19" s="1059"/>
      <c r="AF19" s="1059"/>
      <c r="AG19" s="1059"/>
      <c r="AH19" s="1059"/>
      <c r="AI19" s="1059"/>
      <c r="AJ19" s="1059"/>
      <c r="AK19" s="1059"/>
      <c r="AL19" s="860" t="s">
        <v>627</v>
      </c>
    </row>
    <row r="20" spans="1:38" ht="22.5">
      <c r="A20" s="1040"/>
      <c r="B20" s="1040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mergeValue(A20)&amp;"."&amp;mergeValue(B20)</f>
        <v>1.1</v>
      </c>
      <c r="M20" s="155" t="s">
        <v>16</v>
      </c>
      <c r="N20" s="1066"/>
      <c r="O20" s="1042"/>
      <c r="P20" s="1042"/>
      <c r="Q20" s="1042"/>
      <c r="R20" s="1042"/>
      <c r="S20" s="1042"/>
      <c r="T20" s="1042"/>
      <c r="U20" s="1042"/>
      <c r="V20" s="1042"/>
      <c r="W20" s="1042"/>
      <c r="X20" s="1042"/>
      <c r="Y20" s="1042"/>
      <c r="Z20" s="1042"/>
      <c r="AA20" s="1042"/>
      <c r="AB20" s="1042"/>
      <c r="AC20" s="1042"/>
      <c r="AD20" s="1042"/>
      <c r="AE20" s="1042"/>
      <c r="AF20" s="1042"/>
      <c r="AG20" s="1042"/>
      <c r="AH20" s="1042"/>
      <c r="AI20" s="1042"/>
      <c r="AJ20" s="1042"/>
      <c r="AK20" s="1042"/>
      <c r="AL20" s="859" t="s">
        <v>449</v>
      </c>
    </row>
    <row r="21" spans="1:38" ht="45">
      <c r="A21" s="1040"/>
      <c r="B21" s="1040"/>
      <c r="C21" s="1040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mergeValue(A21)&amp;"."&amp;mergeValue(B21)&amp;"."&amp;mergeValue(C21)</f>
        <v>1.1.1</v>
      </c>
      <c r="M21" s="156" t="s">
        <v>560</v>
      </c>
      <c r="N21" s="1066"/>
      <c r="O21" s="1042"/>
      <c r="P21" s="1042"/>
      <c r="Q21" s="1042"/>
      <c r="R21" s="1042"/>
      <c r="S21" s="1042"/>
      <c r="T21" s="1042"/>
      <c r="U21" s="1042"/>
      <c r="V21" s="1042"/>
      <c r="W21" s="1042"/>
      <c r="X21" s="1042"/>
      <c r="Y21" s="1042"/>
      <c r="Z21" s="1042"/>
      <c r="AA21" s="1042"/>
      <c r="AB21" s="1042"/>
      <c r="AC21" s="1042"/>
      <c r="AD21" s="1042"/>
      <c r="AE21" s="1042"/>
      <c r="AF21" s="1042"/>
      <c r="AG21" s="1042"/>
      <c r="AH21" s="1042"/>
      <c r="AI21" s="1042"/>
      <c r="AJ21" s="1042"/>
      <c r="AK21" s="1042"/>
      <c r="AL21" s="859" t="s">
        <v>561</v>
      </c>
    </row>
    <row r="22" spans="1:45" ht="20.1" customHeight="1">
      <c r="A22" s="1040"/>
      <c r="B22" s="1040"/>
      <c r="C22" s="1040"/>
      <c r="D22" s="1040">
        <v>1</v>
      </c>
      <c r="E22" s="276"/>
      <c r="F22" s="320"/>
      <c r="G22" s="321"/>
      <c r="H22" s="321"/>
      <c r="I22" s="1044"/>
      <c r="J22" s="1045"/>
      <c r="K22" s="1015"/>
      <c r="L22" s="1067" t="str">
        <f>mergeValue(A22)&amp;"."&amp;mergeValue(B22)&amp;"."&amp;mergeValue(C22)&amp;"."&amp;mergeValue(D22)</f>
        <v>1.1.1.1</v>
      </c>
      <c r="M22" s="1060"/>
      <c r="N22" s="1062"/>
      <c r="O22" s="1050" t="s">
        <v>83</v>
      </c>
      <c r="P22" s="1051"/>
      <c r="Q22" s="1011" t="s">
        <v>75</v>
      </c>
      <c r="R22" s="1041"/>
      <c r="S22" s="1048">
        <v>1</v>
      </c>
      <c r="T22" s="1063"/>
      <c r="U22" s="1011" t="s">
        <v>75</v>
      </c>
      <c r="V22" s="1041"/>
      <c r="W22" s="1048" t="s">
        <v>83</v>
      </c>
      <c r="X22" s="1056"/>
      <c r="Y22" s="1011" t="s">
        <v>75</v>
      </c>
      <c r="Z22" s="186"/>
      <c r="AA22" s="110">
        <v>1</v>
      </c>
      <c r="AB22" s="555"/>
      <c r="AC22" s="855"/>
      <c r="AD22" s="855"/>
      <c r="AE22" s="856"/>
      <c r="AF22" s="855"/>
      <c r="AG22" s="857"/>
      <c r="AH22" s="530" t="s">
        <v>74</v>
      </c>
      <c r="AI22" s="857"/>
      <c r="AJ22" s="547" t="s">
        <v>75</v>
      </c>
      <c r="AK22" s="261"/>
      <c r="AL22" s="1005" t="s">
        <v>631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45" ht="20.1" customHeight="1">
      <c r="A23" s="1040"/>
      <c r="B23" s="1040"/>
      <c r="C23" s="1040"/>
      <c r="D23" s="1040"/>
      <c r="E23" s="276"/>
      <c r="F23" s="320"/>
      <c r="G23" s="321"/>
      <c r="H23" s="321"/>
      <c r="I23" s="1044"/>
      <c r="J23" s="1045"/>
      <c r="K23" s="1015"/>
      <c r="L23" s="1046"/>
      <c r="M23" s="1061"/>
      <c r="N23" s="1062"/>
      <c r="O23" s="1050"/>
      <c r="P23" s="1051"/>
      <c r="Q23" s="1011"/>
      <c r="R23" s="1041"/>
      <c r="S23" s="1048"/>
      <c r="T23" s="1064"/>
      <c r="U23" s="1011"/>
      <c r="V23" s="1041"/>
      <c r="W23" s="1048"/>
      <c r="X23" s="1057"/>
      <c r="Y23" s="1011"/>
      <c r="Z23" s="403"/>
      <c r="AA23" s="201"/>
      <c r="AB23" s="201"/>
      <c r="AC23" s="243"/>
      <c r="AD23" s="243"/>
      <c r="AE23" s="243"/>
      <c r="AF23" s="278" t="str">
        <f>AG22&amp;"-"&amp;AI22</f>
        <v>-</v>
      </c>
      <c r="AG23" s="278"/>
      <c r="AH23" s="278"/>
      <c r="AI23" s="278"/>
      <c r="AJ23" s="278" t="s">
        <v>75</v>
      </c>
      <c r="AK23" s="406"/>
      <c r="AL23" s="1005"/>
      <c r="AN23" s="290"/>
      <c r="AO23" s="290"/>
      <c r="AP23" s="290"/>
      <c r="AQ23" s="290"/>
      <c r="AR23" s="290"/>
      <c r="AS23" s="290"/>
    </row>
    <row r="24" spans="1:45" ht="20.1" customHeight="1">
      <c r="A24" s="1040"/>
      <c r="B24" s="1040"/>
      <c r="C24" s="1040"/>
      <c r="D24" s="1040"/>
      <c r="E24" s="276"/>
      <c r="F24" s="320"/>
      <c r="G24" s="321"/>
      <c r="H24" s="321"/>
      <c r="I24" s="1044"/>
      <c r="J24" s="1045"/>
      <c r="K24" s="1015"/>
      <c r="L24" s="1046"/>
      <c r="M24" s="1061"/>
      <c r="N24" s="1062"/>
      <c r="O24" s="1050"/>
      <c r="P24" s="1051"/>
      <c r="Q24" s="1011"/>
      <c r="R24" s="1041"/>
      <c r="S24" s="1048"/>
      <c r="T24" s="1065"/>
      <c r="U24" s="1011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05"/>
      <c r="AN24" s="290"/>
      <c r="AO24" s="290"/>
      <c r="AP24" s="290"/>
      <c r="AQ24" s="290"/>
      <c r="AR24" s="290"/>
      <c r="AS24" s="290"/>
    </row>
    <row r="25" spans="1:45" ht="20.1" customHeight="1">
      <c r="A25" s="1040"/>
      <c r="B25" s="1040"/>
      <c r="C25" s="1040"/>
      <c r="D25" s="1040"/>
      <c r="E25" s="276"/>
      <c r="F25" s="320"/>
      <c r="G25" s="321"/>
      <c r="H25" s="321"/>
      <c r="I25" s="1044"/>
      <c r="J25" s="1045"/>
      <c r="K25" s="1015"/>
      <c r="L25" s="1046"/>
      <c r="M25" s="1061"/>
      <c r="N25" s="1062"/>
      <c r="O25" s="1050"/>
      <c r="P25" s="1051"/>
      <c r="Q25" s="1011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05"/>
      <c r="AN25" s="290"/>
      <c r="AO25" s="290"/>
      <c r="AP25" s="290"/>
      <c r="AQ25" s="290"/>
      <c r="AR25" s="290"/>
      <c r="AS25" s="290"/>
    </row>
    <row r="26" spans="1:49" s="0" customFormat="1" ht="20.1" customHeight="1">
      <c r="A26" s="1040"/>
      <c r="B26" s="1040"/>
      <c r="C26" s="1040"/>
      <c r="D26" s="1040"/>
      <c r="E26" s="322"/>
      <c r="F26" s="323"/>
      <c r="G26" s="322"/>
      <c r="H26" s="322"/>
      <c r="I26" s="1044"/>
      <c r="J26" s="1045"/>
      <c r="K26" s="1015"/>
      <c r="L26" s="1046"/>
      <c r="M26" s="1061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05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49" s="0" customFormat="1" ht="15" customHeight="1">
      <c r="A27" s="1040"/>
      <c r="B27" s="1040"/>
      <c r="C27" s="1040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05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49" s="0" customFormat="1" ht="15" customHeight="1">
      <c r="A28" s="1040"/>
      <c r="B28" s="1040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49" s="0" customFormat="1" ht="15" customHeight="1">
      <c r="A29" s="1040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6:49" s="0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39:50" ht="3" customHeight="1">
      <c r="AM31" s="34"/>
      <c r="AX31" s="276"/>
    </row>
    <row r="32" spans="12:53" ht="14.25" customHeight="1">
      <c r="L32" s="580">
        <v>1</v>
      </c>
      <c r="M32" s="844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U7:W10 M22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Q22 U22 Y22 AH22 AJ22"/>
    <dataValidation type="decimal" allowBlank="1" showErrorMessage="1" errorTitle="Ошибка" error="Допускается ввод только действительных чисел!" sqref="P22 AC22:AF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558358-372e-41a9-9133-1619bd549f11}">
  <sheetPr codeName="modProv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759"/>
  </cols>
  <sheetData/>
  <sheetProtection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fa4a70-835a-4114-ac4a-4eaa1187729f}">
  <sheetPr codeName="List03">
    <tabColor rgb="FFEAEBEE"/>
    <pageSetUpPr fitToPage="1"/>
  </sheetPr>
  <dimension ref="A5:N15"/>
  <sheetViews>
    <sheetView showGridLines="0" workbookViewId="0" topLeftCell="C4">
      <selection pane="topLeft" activeCell="A1" sqref="A1"/>
    </sheetView>
  </sheetViews>
  <sheetFormatPr defaultColWidth="9.14285714285714" defaultRowHeight="14.25"/>
  <cols>
    <col min="1" max="1" width="9.14285714285714" style="129" hidden="1" customWidth="1"/>
    <col min="2" max="2" width="9.14285714285714" style="130" hidden="1" customWidth="1"/>
    <col min="3" max="3" width="3.71428571428571" style="131" customWidth="1"/>
    <col min="4" max="4" width="7" style="132" customWidth="1"/>
    <col min="5" max="5" width="11.2857142857143" style="132" customWidth="1"/>
    <col min="6" max="6" width="41" style="132" customWidth="1"/>
    <col min="7" max="7" width="18" style="132" customWidth="1"/>
    <col min="8" max="8" width="13.1428571428571" style="132" customWidth="1"/>
    <col min="9" max="9" width="11.4285714285714" style="132" customWidth="1"/>
    <col min="10" max="10" width="42.1428571428571" style="132" customWidth="1"/>
    <col min="11" max="11" width="115.714285714286" style="132" customWidth="1"/>
    <col min="12" max="12" width="3.71428571428571" style="132" customWidth="1"/>
    <col min="13" max="16384" width="9.14285714285714" style="132"/>
  </cols>
  <sheetData>
    <row r="1" ht="14.25" hidden="1"/>
    <row r="2" ht="14.25" hidden="1"/>
    <row r="3" ht="14.25" hidden="1"/>
    <row r="4" ht="3" customHeight="1"/>
    <row r="5" spans="1:11" s="34" customFormat="1" ht="22.5">
      <c r="A5" s="126"/>
      <c r="C5" s="45"/>
      <c r="D5" s="1069" t="s">
        <v>453</v>
      </c>
      <c r="E5" s="1069"/>
      <c r="F5" s="1069"/>
      <c r="G5" s="1069"/>
      <c r="H5" s="1069"/>
      <c r="I5" s="1069"/>
      <c r="J5" s="1069"/>
      <c r="K5" s="551"/>
    </row>
    <row r="6" spans="4:11" ht="3" customHeight="1" hidden="1">
      <c r="D6" s="133"/>
      <c r="E6" s="133"/>
      <c r="G6" s="133"/>
      <c r="H6" s="133"/>
      <c r="I6" s="133"/>
      <c r="J6" s="133"/>
      <c r="K6" s="133"/>
    </row>
    <row r="7" spans="2:12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4:11" ht="14.25">
      <c r="D8" s="1071" t="s">
        <v>430</v>
      </c>
      <c r="E8" s="1071"/>
      <c r="F8" s="1071"/>
      <c r="G8" s="1071"/>
      <c r="H8" s="1071"/>
      <c r="I8" s="1071"/>
      <c r="J8" s="1071"/>
      <c r="K8" s="1071" t="s">
        <v>431</v>
      </c>
    </row>
    <row r="9" spans="4:11" ht="14.25">
      <c r="D9" s="1071" t="s">
        <v>82</v>
      </c>
      <c r="E9" s="1071" t="s">
        <v>455</v>
      </c>
      <c r="F9" s="1071"/>
      <c r="G9" s="1071" t="s">
        <v>456</v>
      </c>
      <c r="H9" s="1071"/>
      <c r="I9" s="1071"/>
      <c r="J9" s="1071"/>
      <c r="K9" s="1071"/>
    </row>
    <row r="10" spans="4:11" ht="22.5">
      <c r="D10" s="1071"/>
      <c r="E10" s="138" t="s">
        <v>457</v>
      </c>
      <c r="F10" s="138" t="s">
        <v>404</v>
      </c>
      <c r="G10" s="138" t="s">
        <v>404</v>
      </c>
      <c r="H10" s="138" t="s">
        <v>457</v>
      </c>
      <c r="I10" s="138" t="s">
        <v>458</v>
      </c>
      <c r="J10" s="138" t="s">
        <v>432</v>
      </c>
      <c r="K10" s="1071"/>
    </row>
    <row r="11" spans="4:11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8"/>
      <c r="F12" s="847"/>
      <c r="G12" s="847"/>
      <c r="H12" s="847"/>
      <c r="I12" s="878"/>
      <c r="J12" s="848"/>
      <c r="K12" s="978" t="s">
        <v>459</v>
      </c>
      <c r="M12" s="568" t="str">
        <f>IF(ISERROR(INDEX(kind_of_nameforms,MATCH(E12,kind_of_forms,0),1)),"",INDEX(kind_of_nameforms,MATCH(E12,kind_of_forms,0),1))</f>
        <v/>
      </c>
      <c r="N12" s="569"/>
    </row>
    <row r="13" spans="1:11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80"/>
    </row>
    <row r="14" spans="1:3" ht="3" customHeight="1">
      <c r="A14" s="132"/>
      <c r="B14" s="132"/>
      <c r="C14" s="132"/>
    </row>
    <row r="15" spans="5:10" ht="27.75" customHeight="1">
      <c r="E15" s="1070" t="s">
        <v>555</v>
      </c>
      <c r="F15" s="1070"/>
      <c r="G15" s="1070"/>
      <c r="H15" s="1070"/>
      <c r="I15" s="1070"/>
      <c r="J15" s="1070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." errorTitle="Ошибка" error="Допускается ввод не более 900 символов!" sqref="J12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E12">
      <formula1>kind_of_forms</formula1>
    </dataValidation>
  </dataValidations>
  <printOptions horizontalCentered="1"/>
  <pageMargins left="0.236220472440945" right="0.236220472440945" top="0.236220472440945" bottom="0.236220472440945" header="0.236220472440945" footer="0.236220472440945"/>
  <pageSetup fitToHeight="0" orientation="landscape" paperSize="9" r:id="rId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5530bdc-6ae5-466e-a990-9eb3358fbf0b}">
  <sheetPr codeName="List07">
    <tabColor rgb="FFCCCCFF"/>
    <pageSetUpPr fitToPage="1"/>
  </sheetPr>
  <dimension ref="C6:I15"/>
  <sheetViews>
    <sheetView showGridLines="0" workbookViewId="0" topLeftCell="C6">
      <selection pane="topLeft" activeCell="A1" sqref="A1"/>
    </sheetView>
  </sheetViews>
  <sheetFormatPr defaultColWidth="9.14285714285714" defaultRowHeight="14.25"/>
  <cols>
    <col min="1" max="2" width="9.14285714285714" style="12" hidden="1" customWidth="1"/>
    <col min="3" max="3" width="3.71428571428571" style="47" customWidth="1"/>
    <col min="4" max="4" width="6.28571428571429" style="12" customWidth="1"/>
    <col min="5" max="5" width="94.8571428571429" style="12" customWidth="1"/>
    <col min="6" max="16384" width="9.14285714285714" style="12"/>
  </cols>
  <sheetData>
    <row r="1" ht="14.25" hidden="1"/>
    <row r="2" ht="14.25" hidden="1"/>
    <row r="3" ht="14.25" hidden="1"/>
    <row r="4" ht="14.25" hidden="1"/>
    <row r="5" ht="14.25" hidden="1"/>
    <row r="6" spans="3:5" ht="3" customHeight="1">
      <c r="C6" s="48"/>
      <c r="D6" s="13"/>
      <c r="E6" s="13"/>
    </row>
    <row r="7" spans="3:6" ht="22.5">
      <c r="C7" s="48"/>
      <c r="D7" s="938" t="s">
        <v>296</v>
      </c>
      <c r="E7" s="940"/>
      <c r="F7" s="553"/>
    </row>
    <row r="8" spans="3:5" ht="3" customHeight="1">
      <c r="C8" s="48"/>
      <c r="D8" s="13"/>
      <c r="E8" s="13"/>
    </row>
    <row r="9" spans="3:5" ht="15.95" customHeight="1">
      <c r="C9" s="48"/>
      <c r="D9" s="101" t="s">
        <v>82</v>
      </c>
      <c r="E9" s="522" t="s">
        <v>295</v>
      </c>
    </row>
    <row r="10" spans="3:5" ht="12" customHeight="1">
      <c r="C10" s="48"/>
      <c r="D10" s="40" t="s">
        <v>83</v>
      </c>
      <c r="E10" s="40" t="s">
        <v>49</v>
      </c>
    </row>
    <row r="11" spans="3:5" ht="11.25" customHeight="1" hidden="1">
      <c r="C11" s="48"/>
      <c r="D11" s="241">
        <v>0</v>
      </c>
      <c r="E11" s="523"/>
    </row>
    <row r="12" spans="3:5" ht="15" customHeight="1">
      <c r="C12" s="210"/>
      <c r="D12" s="124">
        <v>1</v>
      </c>
      <c r="E12" s="845"/>
    </row>
    <row r="13" spans="3:5" ht="12" customHeight="1">
      <c r="C13" s="48"/>
      <c r="D13" s="524"/>
      <c r="E13" s="525" t="s">
        <v>167</v>
      </c>
    </row>
    <row r="14" ht="3" customHeight="1"/>
    <row r="15" spans="3:9" ht="22.5" customHeight="1">
      <c r="C15" s="212"/>
      <c r="D15" s="1072" t="s">
        <v>297</v>
      </c>
      <c r="E15" s="1072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orientation="portrait" paperSize="9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b4c37e-1d1c-4300-b2b7-63c68ece0580}">
  <sheetPr codeName="ListComm">
    <tabColor rgb="FFCCCCFF"/>
    <pageSetUpPr fitToPage="1"/>
  </sheetPr>
  <dimension ref="C1:L12"/>
  <sheetViews>
    <sheetView showGridLines="0" workbookViewId="0" topLeftCell="C6">
      <selection pane="topLeft" activeCell="A1" sqref="A1"/>
    </sheetView>
  </sheetViews>
  <sheetFormatPr defaultColWidth="9.14285714285714" defaultRowHeight="14.25"/>
  <cols>
    <col min="1" max="2" width="9.14285714285714" style="12" hidden="1" customWidth="1"/>
    <col min="3" max="3" width="3.71428571428571" style="47" customWidth="1"/>
    <col min="4" max="4" width="6.28571428571429" style="12" customWidth="1"/>
    <col min="5" max="5" width="94.8571428571429" style="12" customWidth="1"/>
    <col min="6" max="16384" width="9.14285714285714" style="12"/>
  </cols>
  <sheetData>
    <row r="1" spans="12:12" ht="14.25" hidden="1">
      <c r="L1" s="526"/>
    </row>
    <row r="2" ht="14.25" hidden="1"/>
    <row r="3" ht="14.25" hidden="1"/>
    <row r="4" ht="14.25" hidden="1"/>
    <row r="5" ht="14.25" hidden="1"/>
    <row r="6" spans="3:5" ht="3" customHeight="1">
      <c r="C6" s="48"/>
      <c r="D6" s="13"/>
      <c r="E6" s="13"/>
    </row>
    <row r="7" spans="3:6" ht="22.5">
      <c r="C7" s="48"/>
      <c r="D7" s="1069" t="s">
        <v>55</v>
      </c>
      <c r="E7" s="1069"/>
      <c r="F7" s="553"/>
    </row>
    <row r="8" spans="3:5" ht="3" customHeight="1">
      <c r="C8" s="48"/>
      <c r="D8" s="13"/>
      <c r="E8" s="13"/>
    </row>
    <row r="9" spans="3:5" ht="15.95" customHeight="1">
      <c r="C9" s="48"/>
      <c r="D9" s="101" t="s">
        <v>82</v>
      </c>
      <c r="E9" s="113" t="s">
        <v>166</v>
      </c>
    </row>
    <row r="10" spans="3:5" ht="12" customHeight="1">
      <c r="C10" s="48"/>
      <c r="D10" s="40" t="s">
        <v>83</v>
      </c>
      <c r="E10" s="40" t="s">
        <v>49</v>
      </c>
    </row>
    <row r="11" spans="3:5" ht="15" customHeight="1" hidden="1">
      <c r="C11" s="48"/>
      <c r="D11" s="124">
        <v>0</v>
      </c>
      <c r="E11" s="240"/>
    </row>
    <row r="12" spans="3:5" ht="14.25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orientation="portrait" paperSize="9" scale="74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d229600-1bdd-43d0-9690-7eab48aa08c7}">
  <sheetPr codeName="ListCheck">
    <tabColor indexed="31"/>
  </sheetPr>
  <dimension ref="B2:E4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1.71428571428571" style="44" customWidth="1"/>
    <col min="2" max="2" width="34.5714285714286" style="44" customWidth="1"/>
    <col min="3" max="3" width="85.5714285714286" style="44" customWidth="1"/>
    <col min="4" max="4" width="17.7142857142857" style="44" customWidth="1"/>
    <col min="5" max="16384" width="9.14285714285714" style="44"/>
  </cols>
  <sheetData>
    <row r="1" ht="3" customHeight="1"/>
    <row r="2" spans="2:5" ht="22.5">
      <c r="B2" s="1073" t="s">
        <v>56</v>
      </c>
      <c r="C2" s="1073"/>
      <c r="D2" s="1073"/>
      <c r="E2" s="554"/>
    </row>
    <row r="3" ht="3" customHeight="1"/>
    <row r="4" spans="2:4" ht="21.75" customHeight="1" thickBot="1">
      <c r="B4" s="1124" t="s">
        <v>1</v>
      </c>
      <c r="C4" s="1124" t="s">
        <v>81</v>
      </c>
      <c r="D4" s="1124" t="s">
        <v>67</v>
      </c>
    </row>
    <row r="5" ht="12" thickTop="1"/>
  </sheetData>
  <sheetProtection password="FA9C" sheet="1" objects="1" scenarios="1" formatColumns="0" formatRows="0" autoFilter="0"/>
  <autoFilter ref="B4:D4"/>
  <mergeCells count="1">
    <mergeCell ref="B2:D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a4ea78-68c1-486e-ad0f-7211bc8e88ec}">
  <sheetPr codeName="TSH_et_union_hor">
    <tabColor indexed="47"/>
  </sheetPr>
  <dimension ref="A2:CE326"/>
  <sheetViews>
    <sheetView showGridLines="0" zoomScale="55" zoomScaleNormal="55" workbookViewId="0" topLeftCell="A1">
      <selection pane="topLeft" activeCell="A1" sqref="A1"/>
    </sheetView>
  </sheetViews>
  <sheetFormatPr defaultColWidth="9.14285714285714" defaultRowHeight="17.1"/>
  <cols>
    <col min="1" max="2" width="10" customWidth="1"/>
    <col min="4" max="4" width="11.1428571428571" customWidth="1"/>
    <col min="5" max="5" width="16.5714285714286" customWidth="1"/>
    <col min="6" max="6" width="16.2857142857143" customWidth="1"/>
    <col min="7" max="7" width="19.1428571428571" customWidth="1"/>
    <col min="8" max="12" width="10" customWidth="1"/>
    <col min="13" max="13" width="26.7142857142857" customWidth="1"/>
    <col min="14" max="18" width="10" customWidth="1"/>
    <col min="19" max="19" width="9.85714285714286" customWidth="1"/>
    <col min="20" max="22" width="10" customWidth="1"/>
    <col min="23" max="23" width="115.714285714286" customWidth="1"/>
    <col min="24" max="24" width="10" customWidth="1"/>
    <col min="38" max="39" width="115.714285714286" customWidth="1"/>
  </cols>
  <sheetData>
    <row r="2" spans="1:1" s="33" customFormat="1" ht="17.1" customHeight="1">
      <c r="A2" s="33" t="s">
        <v>165</v>
      </c>
    </row>
    <row r="4" spans="3:5" s="12" customFormat="1" ht="17.1" customHeight="1">
      <c r="C4" s="46"/>
      <c r="D4" s="124"/>
      <c r="E4" s="125"/>
    </row>
    <row r="7" spans="1:1" s="33" customFormat="1" ht="17.1" customHeight="1">
      <c r="A7" s="33" t="s">
        <v>0</v>
      </c>
    </row>
    <row r="8" spans="7:13" ht="17.1" customHeight="1">
      <c r="G8" s="92"/>
      <c r="H8" s="92"/>
      <c r="I8" s="92"/>
      <c r="M8" s="41"/>
    </row>
    <row r="9" spans="1:19" s="100" customFormat="1" ht="17.1" customHeight="1">
      <c r="A9" s="281"/>
      <c r="C9" s="179"/>
      <c r="D9" s="948">
        <v>1</v>
      </c>
      <c r="E9" s="1102"/>
      <c r="F9" s="1104"/>
      <c r="G9" s="1108" t="s">
        <v>75</v>
      </c>
      <c r="H9" s="948"/>
      <c r="I9" s="948">
        <v>1</v>
      </c>
      <c r="J9" s="1096"/>
      <c r="K9" s="1011" t="s">
        <v>75</v>
      </c>
      <c r="L9" s="952"/>
      <c r="M9" s="952" t="s">
        <v>83</v>
      </c>
      <c r="N9" s="1100"/>
      <c r="O9" s="1011" t="s">
        <v>75</v>
      </c>
      <c r="P9" s="304"/>
      <c r="Q9" s="304" t="s">
        <v>83</v>
      </c>
      <c r="R9" s="891"/>
      <c r="S9" s="399"/>
    </row>
    <row r="10" spans="1:19" s="100" customFormat="1" ht="17.1" customHeight="1">
      <c r="A10" s="281"/>
      <c r="C10" s="179"/>
      <c r="D10" s="949"/>
      <c r="E10" s="1103"/>
      <c r="F10" s="1105"/>
      <c r="G10" s="949"/>
      <c r="H10" s="949"/>
      <c r="I10" s="949"/>
      <c r="J10" s="1097"/>
      <c r="K10" s="949"/>
      <c r="L10" s="949"/>
      <c r="M10" s="949"/>
      <c r="N10" s="1101"/>
      <c r="O10" s="949"/>
      <c r="P10" s="305"/>
      <c r="Q10" s="119"/>
      <c r="R10" s="119" t="s">
        <v>579</v>
      </c>
      <c r="S10" s="120"/>
    </row>
    <row r="11" spans="1:19" s="100" customFormat="1" ht="17.1" customHeight="1">
      <c r="A11" s="281"/>
      <c r="C11" s="179"/>
      <c r="D11" s="949"/>
      <c r="E11" s="1103"/>
      <c r="F11" s="1105"/>
      <c r="G11" s="949"/>
      <c r="H11" s="949"/>
      <c r="I11" s="949"/>
      <c r="J11" s="1097"/>
      <c r="K11" s="949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49"/>
      <c r="E12" s="1103"/>
      <c r="F12" s="1105"/>
      <c r="G12" s="949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" ht="17.1" customHeight="1">
      <c r="A13" s="282"/>
    </row>
    <row r="14" spans="1:19" ht="16.5" customHeight="1">
      <c r="A14" s="281"/>
      <c r="B14" s="100"/>
      <c r="C14" s="179"/>
      <c r="D14" s="1095"/>
      <c r="E14" s="1106"/>
      <c r="F14" s="1107"/>
      <c r="G14" s="1109"/>
      <c r="H14" s="948"/>
      <c r="I14" s="948">
        <v>1</v>
      </c>
      <c r="J14" s="1096"/>
      <c r="K14" s="1011" t="s">
        <v>75</v>
      </c>
      <c r="L14" s="952"/>
      <c r="M14" s="952" t="s">
        <v>83</v>
      </c>
      <c r="N14" s="1100"/>
      <c r="O14" s="1011" t="s">
        <v>75</v>
      </c>
      <c r="P14" s="304"/>
      <c r="Q14" s="304" t="s">
        <v>83</v>
      </c>
      <c r="R14" s="891"/>
      <c r="S14" s="399"/>
    </row>
    <row r="15" spans="1:19" ht="17.1" customHeight="1">
      <c r="A15" s="281"/>
      <c r="B15" s="100"/>
      <c r="C15" s="179"/>
      <c r="D15" s="1095"/>
      <c r="E15" s="1106"/>
      <c r="F15" s="1107"/>
      <c r="G15" s="1109"/>
      <c r="H15" s="948"/>
      <c r="I15" s="948"/>
      <c r="J15" s="1097"/>
      <c r="K15" s="1011"/>
      <c r="L15" s="952"/>
      <c r="M15" s="952"/>
      <c r="N15" s="1101"/>
      <c r="O15" s="1011"/>
      <c r="P15" s="305"/>
      <c r="Q15" s="119"/>
      <c r="R15" s="119" t="s">
        <v>579</v>
      </c>
      <c r="S15" s="120"/>
    </row>
    <row r="16" spans="1:19" ht="17.1" customHeight="1">
      <c r="A16" s="281"/>
      <c r="B16" s="100"/>
      <c r="C16" s="179"/>
      <c r="D16" s="1095"/>
      <c r="E16" s="1106"/>
      <c r="F16" s="1107"/>
      <c r="G16" s="1109"/>
      <c r="H16" s="948"/>
      <c r="I16" s="948"/>
      <c r="J16" s="1097"/>
      <c r="K16" s="1011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19" ht="17.1" customHeight="1">
      <c r="A17" s="281"/>
      <c r="B17" s="100"/>
      <c r="C17" s="179"/>
      <c r="D17" s="1095"/>
      <c r="E17" s="1106"/>
      <c r="F17" s="1107"/>
      <c r="G17" s="1109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" ht="17.1" customHeight="1">
      <c r="A18" s="282"/>
    </row>
    <row r="19" spans="1:3" s="33" customFormat="1" ht="17.1" customHeight="1" hidden="1">
      <c r="A19" s="33" t="s">
        <v>15</v>
      </c>
      <c r="C19" s="33" t="s">
        <v>83</v>
      </c>
    </row>
    <row r="20" ht="17.1" customHeight="1" hidden="1"/>
    <row r="21" ht="17.1" customHeight="1" hidden="1"/>
    <row r="22" ht="17.1" customHeight="1" hidden="1"/>
    <row r="23" ht="17.1" customHeight="1" hidden="1"/>
    <row r="24" ht="17.1" customHeight="1" hidden="1"/>
    <row r="25" spans="15:23" ht="17.1" customHeight="1" hidden="1">
      <c r="O25" s="1034" t="s">
        <v>280</v>
      </c>
      <c r="P25" s="1034"/>
      <c r="Q25" s="1034"/>
      <c r="R25" s="1036" t="s">
        <v>253</v>
      </c>
      <c r="S25" s="1036"/>
      <c r="T25" s="1036"/>
      <c r="U25" s="976" t="s">
        <v>319</v>
      </c>
      <c r="W25" s="1110"/>
    </row>
    <row r="26" spans="15:23" ht="17.1" customHeight="1" hidden="1">
      <c r="O26" s="1098" t="s">
        <v>696</v>
      </c>
      <c r="P26" s="1098" t="s">
        <v>254</v>
      </c>
      <c r="Q26" s="1098"/>
      <c r="R26" s="1036"/>
      <c r="S26" s="1036"/>
      <c r="T26" s="1036"/>
      <c r="U26" s="976"/>
      <c r="W26" s="1110"/>
    </row>
    <row r="27" spans="15:23" ht="37.5" customHeight="1" hidden="1">
      <c r="O27" s="1098"/>
      <c r="P27" s="102" t="s">
        <v>697</v>
      </c>
      <c r="Q27" s="102" t="s">
        <v>6</v>
      </c>
      <c r="R27" s="103" t="s">
        <v>257</v>
      </c>
      <c r="S27" s="1035" t="s">
        <v>256</v>
      </c>
      <c r="T27" s="1035"/>
      <c r="U27" s="976"/>
      <c r="W27" s="1110"/>
    </row>
    <row r="28" spans="7:36" ht="17.1" customHeight="1" hidden="1">
      <c r="G28" s="175"/>
      <c r="H28" s="175"/>
      <c r="I28" s="175"/>
      <c r="J28" s="175"/>
      <c r="K28" s="175"/>
      <c r="L28" s="123"/>
      <c r="M28" s="545" t="s">
        <v>169</v>
      </c>
      <c r="N28" s="546"/>
      <c r="O28" s="1099"/>
      <c r="P28" s="1099"/>
      <c r="Q28" s="1099"/>
      <c r="R28" s="1099"/>
      <c r="S28" s="1099"/>
      <c r="T28" s="1099"/>
      <c r="U28" s="1099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4" s="34" customFormat="1" ht="22.5" hidden="1">
      <c r="A29" s="1006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82"/>
      <c r="P29" s="1077"/>
      <c r="Q29" s="1077"/>
      <c r="R29" s="1077"/>
      <c r="S29" s="1077"/>
      <c r="T29" s="1077"/>
      <c r="U29" s="1077"/>
      <c r="V29" s="1083"/>
      <c r="W29" s="556" t="s">
        <v>448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4" s="34" customFormat="1" ht="22.5" hidden="1">
      <c r="A30" s="1006"/>
      <c r="B30" s="1006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mergeValue(A30)&amp;"."&amp;mergeValue(B30)</f>
        <v>1.1</v>
      </c>
      <c r="M30" s="155" t="s">
        <v>16</v>
      </c>
      <c r="N30" s="264"/>
      <c r="O30" s="1082"/>
      <c r="P30" s="1077"/>
      <c r="Q30" s="1077"/>
      <c r="R30" s="1077"/>
      <c r="S30" s="1077"/>
      <c r="T30" s="1077"/>
      <c r="U30" s="1077"/>
      <c r="V30" s="1083"/>
      <c r="W30" s="265" t="s">
        <v>449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4" s="34" customFormat="1" ht="45" hidden="1">
      <c r="A31" s="1006"/>
      <c r="B31" s="1006"/>
      <c r="C31" s="1006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mergeValue(A31)&amp;"."&amp;mergeValue(B31)&amp;"."&amp;mergeValue(C31)</f>
        <v>1.1.1</v>
      </c>
      <c r="M31" s="156" t="s">
        <v>560</v>
      </c>
      <c r="N31" s="264"/>
      <c r="O31" s="1082"/>
      <c r="P31" s="1077"/>
      <c r="Q31" s="1077"/>
      <c r="R31" s="1077"/>
      <c r="S31" s="1077"/>
      <c r="T31" s="1077"/>
      <c r="U31" s="1077"/>
      <c r="V31" s="1083"/>
      <c r="W31" s="265" t="s">
        <v>561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4" s="34" customFormat="1" ht="33.75" hidden="1">
      <c r="A32" s="1006"/>
      <c r="B32" s="1006"/>
      <c r="C32" s="1006"/>
      <c r="D32" s="1006">
        <v>1</v>
      </c>
      <c r="E32" s="447"/>
      <c r="F32" s="447"/>
      <c r="G32" s="447"/>
      <c r="H32" s="447"/>
      <c r="I32" s="1015"/>
      <c r="J32" s="176"/>
      <c r="K32" s="98"/>
      <c r="L32" s="312" t="str">
        <f>mergeValue(A32)&amp;"."&amp;mergeValue(B32)&amp;"."&amp;mergeValue(C32)&amp;"."&amp;mergeValue(D32)</f>
        <v>1.1.1.1</v>
      </c>
      <c r="M32" s="157" t="s">
        <v>384</v>
      </c>
      <c r="N32" s="264"/>
      <c r="O32" s="1078"/>
      <c r="P32" s="1079"/>
      <c r="Q32" s="1079"/>
      <c r="R32" s="1079"/>
      <c r="S32" s="1079"/>
      <c r="T32" s="1079"/>
      <c r="U32" s="1079"/>
      <c r="V32" s="1111"/>
      <c r="W32" s="265" t="s">
        <v>556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4" s="34" customFormat="1" ht="33.75" customHeight="1" hidden="1">
      <c r="A33" s="1006"/>
      <c r="B33" s="1006"/>
      <c r="C33" s="1006"/>
      <c r="D33" s="1006"/>
      <c r="E33" s="1006">
        <v>1</v>
      </c>
      <c r="F33" s="447"/>
      <c r="G33" s="447"/>
      <c r="H33" s="447"/>
      <c r="I33" s="1015"/>
      <c r="J33" s="1015"/>
      <c r="K33" s="98"/>
      <c r="L33" s="312" t="str">
        <f>mergeValue(A33)&amp;"."&amp;mergeValue(B33)&amp;"."&amp;mergeValue(C33)&amp;"."&amp;mergeValue(D33)&amp;"."&amp;mergeValue(E33)</f>
        <v>1.1.1.1.1</v>
      </c>
      <c r="M33" s="167" t="s">
        <v>10</v>
      </c>
      <c r="N33" s="265"/>
      <c r="O33" s="1080"/>
      <c r="P33" s="1081"/>
      <c r="Q33" s="1081"/>
      <c r="R33" s="1081"/>
      <c r="S33" s="1081"/>
      <c r="T33" s="1081"/>
      <c r="U33" s="1081"/>
      <c r="V33" s="1112"/>
      <c r="W33" s="265" t="s">
        <v>450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4" s="34" customFormat="1" ht="66" customHeight="1" hidden="1">
      <c r="A34" s="1006"/>
      <c r="B34" s="1006"/>
      <c r="C34" s="1006"/>
      <c r="D34" s="1006"/>
      <c r="E34" s="1006"/>
      <c r="F34" s="313">
        <v>1</v>
      </c>
      <c r="G34" s="313"/>
      <c r="H34" s="313"/>
      <c r="I34" s="1015"/>
      <c r="J34" s="1015"/>
      <c r="K34" s="316"/>
      <c r="L34" s="312" t="str">
        <f>mergeValue(A34)&amp;"."&amp;mergeValue(B34)&amp;"."&amp;mergeValue(C34)&amp;"."&amp;mergeValue(D34)&amp;"."&amp;mergeValue(E34)&amp;"."&amp;mergeValue(F34)</f>
        <v>1.1.1.1.1.1</v>
      </c>
      <c r="M34" s="306"/>
      <c r="N34" s="1022"/>
      <c r="O34" s="187"/>
      <c r="P34" s="187"/>
      <c r="Q34" s="187"/>
      <c r="R34" s="1010"/>
      <c r="S34" s="1011" t="s">
        <v>74</v>
      </c>
      <c r="T34" s="1010"/>
      <c r="U34" s="1011" t="s">
        <v>75</v>
      </c>
      <c r="V34" s="261"/>
      <c r="W34" s="1084" t="s">
        <v>451</v>
      </c>
      <c r="X34" s="276" t="str">
        <f>strCheckDate(O35:V35)</f>
        <v/>
      </c>
      <c r="Y34" s="276"/>
      <c r="Z34" s="290" t="str">
        <f>IF(M34="","",M34)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4" s="34" customFormat="1" ht="14.25" customHeight="1" hidden="1">
      <c r="A35" s="1006"/>
      <c r="B35" s="1006"/>
      <c r="C35" s="1006"/>
      <c r="D35" s="1006"/>
      <c r="E35" s="1006"/>
      <c r="F35" s="313"/>
      <c r="G35" s="313"/>
      <c r="H35" s="313"/>
      <c r="I35" s="1015"/>
      <c r="J35" s="1015"/>
      <c r="K35" s="316"/>
      <c r="L35" s="166"/>
      <c r="M35" s="196"/>
      <c r="N35" s="1022"/>
      <c r="O35" s="277"/>
      <c r="P35" s="274"/>
      <c r="Q35" s="275" t="str">
        <f>R34&amp;"-"&amp;T34</f>
        <v>-</v>
      </c>
      <c r="R35" s="1010"/>
      <c r="S35" s="1011"/>
      <c r="T35" s="1019"/>
      <c r="U35" s="1011"/>
      <c r="V35" s="261"/>
      <c r="W35" s="1085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5" ht="15" customHeight="1" hidden="1">
      <c r="A36" s="1006"/>
      <c r="B36" s="1006"/>
      <c r="C36" s="1006"/>
      <c r="D36" s="1006"/>
      <c r="E36" s="1006"/>
      <c r="F36" s="313"/>
      <c r="G36" s="313"/>
      <c r="H36" s="313"/>
      <c r="I36" s="1015"/>
      <c r="J36" s="1015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086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4" ht="15" customHeight="1" hidden="1">
      <c r="A37" s="1006"/>
      <c r="B37" s="1006"/>
      <c r="C37" s="1006"/>
      <c r="D37" s="1006"/>
      <c r="E37" s="313"/>
      <c r="F37" s="447"/>
      <c r="G37" s="447"/>
      <c r="H37" s="447"/>
      <c r="I37" s="1015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4" ht="15" customHeight="1" hidden="1">
      <c r="A38" s="1006"/>
      <c r="B38" s="1006"/>
      <c r="C38" s="1006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4" ht="15" customHeight="1" hidden="1">
      <c r="A39" s="1006"/>
      <c r="B39" s="1006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4" ht="15" customHeight="1" hidden="1">
      <c r="A40" s="1006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4" ht="15" customHeight="1" hidden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24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2:36" ht="17.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4" s="600" customFormat="1" ht="22.5">
      <c r="A45" s="1006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076"/>
      <c r="P45" s="1077"/>
      <c r="Q45" s="1077"/>
      <c r="R45" s="1077"/>
      <c r="S45" s="1077"/>
      <c r="T45" s="1077"/>
      <c r="U45" s="1077"/>
      <c r="V45" s="1077"/>
      <c r="W45" s="852" t="s">
        <v>627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4" s="600" customFormat="1" ht="22.5">
      <c r="A46" s="1006"/>
      <c r="B46" s="1006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mergeValue(A46)&amp;"."&amp;mergeValue(B46)</f>
        <v>1.1</v>
      </c>
      <c r="M46" s="607" t="s">
        <v>16</v>
      </c>
      <c r="N46" s="630"/>
      <c r="O46" s="1076"/>
      <c r="P46" s="1077"/>
      <c r="Q46" s="1077"/>
      <c r="R46" s="1077"/>
      <c r="S46" s="1077"/>
      <c r="T46" s="1077"/>
      <c r="U46" s="1077"/>
      <c r="V46" s="1077"/>
      <c r="W46" s="852" t="s">
        <v>449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4" s="600" customFormat="1" ht="45">
      <c r="A47" s="1006"/>
      <c r="B47" s="1006"/>
      <c r="C47" s="1006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mergeValue(A47)&amp;"."&amp;mergeValue(B47)&amp;"."&amp;mergeValue(C47)</f>
        <v>1.1.1</v>
      </c>
      <c r="M47" s="608" t="s">
        <v>560</v>
      </c>
      <c r="N47" s="630"/>
      <c r="O47" s="1076"/>
      <c r="P47" s="1077"/>
      <c r="Q47" s="1077"/>
      <c r="R47" s="1077"/>
      <c r="S47" s="1077"/>
      <c r="T47" s="1077"/>
      <c r="U47" s="1077"/>
      <c r="V47" s="1077"/>
      <c r="W47" s="852" t="s">
        <v>561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4" s="600" customFormat="1" ht="33.75">
      <c r="A48" s="1006"/>
      <c r="B48" s="1006"/>
      <c r="C48" s="1006"/>
      <c r="D48" s="1006">
        <v>1</v>
      </c>
      <c r="E48" s="649"/>
      <c r="F48" s="648"/>
      <c r="G48" s="648"/>
      <c r="H48" s="1015"/>
      <c r="I48" s="1023"/>
      <c r="J48" s="618"/>
      <c r="K48" s="604"/>
      <c r="L48" s="644" t="str">
        <f>mergeValue(A48)&amp;"."&amp;mergeValue(B48)&amp;"."&amp;mergeValue(C48)&amp;"."&amp;mergeValue(D48)</f>
        <v>1.1.1.1</v>
      </c>
      <c r="M48" s="609" t="s">
        <v>384</v>
      </c>
      <c r="N48" s="630"/>
      <c r="O48" s="1078"/>
      <c r="P48" s="1079"/>
      <c r="Q48" s="1079"/>
      <c r="R48" s="1079"/>
      <c r="S48" s="1079"/>
      <c r="T48" s="1079"/>
      <c r="U48" s="1079"/>
      <c r="V48" s="1079"/>
      <c r="W48" s="852" t="s">
        <v>575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4" s="600" customFormat="1" ht="33.75" customHeight="1">
      <c r="A49" s="1006"/>
      <c r="B49" s="1006"/>
      <c r="C49" s="1006"/>
      <c r="D49" s="1006"/>
      <c r="E49" s="1007" t="s">
        <v>83</v>
      </c>
      <c r="F49" s="646"/>
      <c r="G49" s="648"/>
      <c r="H49" s="1015"/>
      <c r="I49" s="1023"/>
      <c r="J49" s="1015"/>
      <c r="K49" s="604"/>
      <c r="L49" s="644" t="str">
        <f>mergeValue(A49)&amp;"."&amp;mergeValue(B49)&amp;"."&amp;mergeValue(C49)&amp;"."&amp;mergeValue(D49)&amp;"."&amp;mergeValue(E49)</f>
        <v>1.1.1.1.1</v>
      </c>
      <c r="M49" s="613" t="s">
        <v>10</v>
      </c>
      <c r="N49" s="631"/>
      <c r="O49" s="1080"/>
      <c r="P49" s="1081"/>
      <c r="Q49" s="1081"/>
      <c r="R49" s="1081"/>
      <c r="S49" s="1081"/>
      <c r="T49" s="1081"/>
      <c r="U49" s="1081"/>
      <c r="V49" s="1081"/>
      <c r="W49" s="852" t="s">
        <v>450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4" s="600" customFormat="1" ht="168" customHeight="1">
      <c r="A50" s="1006"/>
      <c r="B50" s="1006"/>
      <c r="C50" s="1006"/>
      <c r="D50" s="1006"/>
      <c r="E50" s="1007"/>
      <c r="F50" s="646">
        <v>1</v>
      </c>
      <c r="G50" s="646"/>
      <c r="H50" s="1015"/>
      <c r="I50" s="1023"/>
      <c r="J50" s="1015"/>
      <c r="K50" s="655"/>
      <c r="L50" s="644" t="str">
        <f>mergeValue(A50)&amp;"."&amp;mergeValue(B50)&amp;"."&amp;mergeValue(C50)&amp;"."&amp;mergeValue(D50)&amp;"."&amp;mergeValue(E50)&amp;"."&amp;mergeValue(F50)</f>
        <v>1.1.1.1.1.1</v>
      </c>
      <c r="M50" s="643"/>
      <c r="N50" s="1022"/>
      <c r="O50" s="620"/>
      <c r="P50" s="620"/>
      <c r="Q50" s="620"/>
      <c r="R50" s="1010"/>
      <c r="S50" s="1025" t="s">
        <v>74</v>
      </c>
      <c r="T50" s="1010"/>
      <c r="U50" s="1025" t="s">
        <v>75</v>
      </c>
      <c r="V50" s="814"/>
      <c r="W50" s="1005" t="s">
        <v>628</v>
      </c>
      <c r="X50" s="636" t="str">
        <f>strCheckDate(O51:V51)</f>
        <v/>
      </c>
      <c r="Y50" s="636"/>
      <c r="Z50" s="641" t="str">
        <f>IF(M50="","",M50)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4" s="600" customFormat="1" ht="14.25" customHeight="1" hidden="1">
      <c r="A51" s="1006"/>
      <c r="B51" s="1006"/>
      <c r="C51" s="1006"/>
      <c r="D51" s="1006"/>
      <c r="E51" s="1007"/>
      <c r="F51" s="646"/>
      <c r="G51" s="646"/>
      <c r="H51" s="1015"/>
      <c r="I51" s="1023"/>
      <c r="J51" s="1015"/>
      <c r="K51" s="655"/>
      <c r="L51" s="612"/>
      <c r="M51" s="661"/>
      <c r="N51" s="1022"/>
      <c r="O51" s="637"/>
      <c r="P51" s="634"/>
      <c r="Q51" s="635" t="str">
        <f>R50&amp;"-"&amp;T50</f>
        <v>-</v>
      </c>
      <c r="R51" s="1010"/>
      <c r="S51" s="1025"/>
      <c r="T51" s="1019"/>
      <c r="U51" s="1025"/>
      <c r="V51" s="814"/>
      <c r="W51" s="1005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5" s="599" customFormat="1" ht="15" customHeight="1">
      <c r="A52" s="1006"/>
      <c r="B52" s="1006"/>
      <c r="C52" s="1006"/>
      <c r="D52" s="1006"/>
      <c r="E52" s="1007"/>
      <c r="F52" s="650"/>
      <c r="G52" s="648"/>
      <c r="H52" s="1015"/>
      <c r="I52" s="1023"/>
      <c r="J52" s="1015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3"/>
      <c r="W52" s="1005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4" s="599" customFormat="1" ht="15" customHeight="1">
      <c r="A53" s="1006"/>
      <c r="B53" s="1006"/>
      <c r="C53" s="1006"/>
      <c r="D53" s="1006"/>
      <c r="E53" s="649"/>
      <c r="F53" s="650"/>
      <c r="G53" s="648"/>
      <c r="H53" s="1015"/>
      <c r="I53" s="1023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2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4" s="599" customFormat="1" ht="15" customHeight="1">
      <c r="A54" s="1006"/>
      <c r="B54" s="1006"/>
      <c r="C54" s="1006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4" s="599" customFormat="1" ht="15" customHeight="1">
      <c r="A55" s="1006"/>
      <c r="B55" s="1006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4" s="599" customFormat="1" ht="15" customHeight="1">
      <c r="A56" s="1006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4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24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" customHeight="1" hidden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2:36" ht="17.1" customHeight="1" hidden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4" s="34" customFormat="1" ht="22.5" hidden="1">
      <c r="A61" s="1006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18"/>
      <c r="P61" s="1018"/>
      <c r="Q61" s="1018"/>
      <c r="R61" s="1018"/>
      <c r="S61" s="1018"/>
      <c r="T61" s="1018"/>
      <c r="U61" s="1018"/>
      <c r="V61" s="1018"/>
      <c r="W61" s="556" t="s">
        <v>448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4" s="34" customFormat="1" ht="22.5" hidden="1">
      <c r="A62" s="1006"/>
      <c r="B62" s="1006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mergeValue(A62)&amp;"."&amp;mergeValue(B62)</f>
        <v>1.1</v>
      </c>
      <c r="M62" s="155" t="s">
        <v>16</v>
      </c>
      <c r="N62" s="264"/>
      <c r="O62" s="1018"/>
      <c r="P62" s="1018"/>
      <c r="Q62" s="1018"/>
      <c r="R62" s="1018"/>
      <c r="S62" s="1018"/>
      <c r="T62" s="1018"/>
      <c r="U62" s="1018"/>
      <c r="V62" s="1018"/>
      <c r="W62" s="265" t="s">
        <v>449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4" s="34" customFormat="1" ht="45" hidden="1">
      <c r="A63" s="1006"/>
      <c r="B63" s="1006"/>
      <c r="C63" s="1006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mergeValue(A63)&amp;"."&amp;mergeValue(B63)&amp;"."&amp;mergeValue(C63)</f>
        <v>1.1.1</v>
      </c>
      <c r="M63" s="156" t="s">
        <v>560</v>
      </c>
      <c r="N63" s="264"/>
      <c r="O63" s="1018"/>
      <c r="P63" s="1018"/>
      <c r="Q63" s="1018"/>
      <c r="R63" s="1018"/>
      <c r="S63" s="1018"/>
      <c r="T63" s="1018"/>
      <c r="U63" s="1018"/>
      <c r="V63" s="1018"/>
      <c r="W63" s="265" t="s">
        <v>561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4" s="34" customFormat="1" ht="33.75" hidden="1">
      <c r="A64" s="1006"/>
      <c r="B64" s="1006"/>
      <c r="C64" s="1006"/>
      <c r="D64" s="1006">
        <v>1</v>
      </c>
      <c r="E64" s="447"/>
      <c r="F64" s="447"/>
      <c r="G64" s="447"/>
      <c r="H64" s="447"/>
      <c r="I64" s="1015"/>
      <c r="J64" s="176"/>
      <c r="K64" s="98"/>
      <c r="L64" s="312" t="str">
        <f>mergeValue(A64)&amp;"."&amp;mergeValue(B64)&amp;"."&amp;mergeValue(C64)&amp;"."&amp;mergeValue(D64)</f>
        <v>1.1.1.1</v>
      </c>
      <c r="M64" s="157" t="s">
        <v>384</v>
      </c>
      <c r="N64" s="264"/>
      <c r="O64" s="1017"/>
      <c r="P64" s="1017"/>
      <c r="Q64" s="1017"/>
      <c r="R64" s="1017"/>
      <c r="S64" s="1017"/>
      <c r="T64" s="1017"/>
      <c r="U64" s="1017"/>
      <c r="V64" s="1017"/>
      <c r="W64" s="265" t="s">
        <v>556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4" s="34" customFormat="1" ht="45" hidden="1">
      <c r="A65" s="1006"/>
      <c r="B65" s="1006"/>
      <c r="C65" s="1006"/>
      <c r="D65" s="1006"/>
      <c r="E65" s="1006">
        <v>1</v>
      </c>
      <c r="F65" s="447"/>
      <c r="G65" s="447"/>
      <c r="H65" s="447"/>
      <c r="I65" s="1015"/>
      <c r="J65" s="1015"/>
      <c r="K65" s="98"/>
      <c r="L65" s="312" t="str">
        <f>mergeValue(A65)&amp;"."&amp;mergeValue(B65)&amp;"."&amp;mergeValue(C65)&amp;"."&amp;mergeValue(D65)&amp;"."&amp;mergeValue(E65)</f>
        <v>1.1.1.1.1</v>
      </c>
      <c r="M65" s="167" t="s">
        <v>10</v>
      </c>
      <c r="N65" s="265"/>
      <c r="O65" s="1020"/>
      <c r="P65" s="1020"/>
      <c r="Q65" s="1020"/>
      <c r="R65" s="1020"/>
      <c r="S65" s="1020"/>
      <c r="T65" s="1020"/>
      <c r="U65" s="1020"/>
      <c r="V65" s="1020"/>
      <c r="W65" s="265" t="s">
        <v>450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4" s="34" customFormat="1" ht="66" customHeight="1" hidden="1">
      <c r="A66" s="1006"/>
      <c r="B66" s="1006"/>
      <c r="C66" s="1006"/>
      <c r="D66" s="1006"/>
      <c r="E66" s="1006"/>
      <c r="F66" s="313">
        <v>1</v>
      </c>
      <c r="G66" s="313"/>
      <c r="H66" s="313"/>
      <c r="I66" s="1015"/>
      <c r="J66" s="1015"/>
      <c r="K66" s="316"/>
      <c r="L66" s="312" t="str">
        <f>mergeValue(A66)&amp;"."&amp;mergeValue(B66)&amp;"."&amp;mergeValue(C66)&amp;"."&amp;mergeValue(D66)&amp;"."&amp;mergeValue(E66)&amp;"."&amp;mergeValue(F66)</f>
        <v>1.1.1.1.1.1</v>
      </c>
      <c r="M66" s="306"/>
      <c r="N66" s="1022"/>
      <c r="O66" s="187"/>
      <c r="P66" s="187"/>
      <c r="Q66" s="187"/>
      <c r="R66" s="1010"/>
      <c r="S66" s="1011" t="s">
        <v>74</v>
      </c>
      <c r="T66" s="1010"/>
      <c r="U66" s="1011" t="s">
        <v>75</v>
      </c>
      <c r="V66" s="261"/>
      <c r="W66" s="1084" t="s">
        <v>451</v>
      </c>
      <c r="X66" s="276" t="str">
        <f>strCheckDate(O67:V67)</f>
        <v/>
      </c>
      <c r="Y66" s="276"/>
      <c r="Z66" s="290" t="str">
        <f>IF(M66="","",M66)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4" s="34" customFormat="1" ht="14.25" customHeight="1" hidden="1">
      <c r="A67" s="1006"/>
      <c r="B67" s="1006"/>
      <c r="C67" s="1006"/>
      <c r="D67" s="1006"/>
      <c r="E67" s="1006"/>
      <c r="F67" s="313"/>
      <c r="G67" s="313"/>
      <c r="H67" s="313"/>
      <c r="I67" s="1015"/>
      <c r="J67" s="1015"/>
      <c r="K67" s="316"/>
      <c r="L67" s="166"/>
      <c r="M67" s="196"/>
      <c r="N67" s="1022"/>
      <c r="O67" s="277"/>
      <c r="P67" s="274"/>
      <c r="Q67" s="275" t="str">
        <f>R66&amp;"-"&amp;T66</f>
        <v>-</v>
      </c>
      <c r="R67" s="1010"/>
      <c r="S67" s="1011"/>
      <c r="T67" s="1019"/>
      <c r="U67" s="1011"/>
      <c r="V67" s="261"/>
      <c r="W67" s="1085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5" ht="15" customHeight="1" hidden="1">
      <c r="A68" s="1006"/>
      <c r="B68" s="1006"/>
      <c r="C68" s="1006"/>
      <c r="D68" s="1006"/>
      <c r="E68" s="1006"/>
      <c r="F68" s="313"/>
      <c r="G68" s="313"/>
      <c r="H68" s="313"/>
      <c r="I68" s="1015"/>
      <c r="J68" s="1015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086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4" ht="14.25" hidden="1">
      <c r="A69" s="1006"/>
      <c r="B69" s="1006"/>
      <c r="C69" s="1006"/>
      <c r="D69" s="1006"/>
      <c r="E69" s="313"/>
      <c r="F69" s="447"/>
      <c r="G69" s="447"/>
      <c r="H69" s="447"/>
      <c r="I69" s="1015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4" ht="14.25" hidden="1">
      <c r="A70" s="1006"/>
      <c r="B70" s="1006"/>
      <c r="C70" s="1006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4" ht="14.25" hidden="1">
      <c r="A71" s="1006"/>
      <c r="B71" s="1006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4" ht="14.25" hidden="1">
      <c r="A72" s="1006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4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24:36" ht="18.75" customHeight="1" hidden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" customHeight="1" hidden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2:36" ht="17.1" customHeight="1" hidden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5" s="34" customFormat="1" ht="22.5" hidden="1">
      <c r="A77" s="1006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82"/>
      <c r="P77" s="1077"/>
      <c r="Q77" s="1077"/>
      <c r="R77" s="1077"/>
      <c r="S77" s="1077"/>
      <c r="T77" s="1077"/>
      <c r="U77" s="1077"/>
      <c r="V77" s="1083"/>
      <c r="W77" s="556" t="s">
        <v>448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5" s="34" customFormat="1" ht="22.5" hidden="1">
      <c r="A78" s="1006"/>
      <c r="B78" s="1006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mergeValue(A78)&amp;"."&amp;mergeValue(B78)</f>
        <v>1.1</v>
      </c>
      <c r="M78" s="155" t="s">
        <v>16</v>
      </c>
      <c r="N78" s="264"/>
      <c r="O78" s="1082"/>
      <c r="P78" s="1077"/>
      <c r="Q78" s="1077"/>
      <c r="R78" s="1077"/>
      <c r="S78" s="1077"/>
      <c r="T78" s="1077"/>
      <c r="U78" s="1077"/>
      <c r="V78" s="1083"/>
      <c r="W78" s="265" t="s">
        <v>449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5" s="34" customFormat="1" ht="45" hidden="1">
      <c r="A79" s="1006"/>
      <c r="B79" s="1006"/>
      <c r="C79" s="1006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mergeValue(A79)&amp;"."&amp;mergeValue(B79)&amp;"."&amp;mergeValue(C79)</f>
        <v>1.1.1</v>
      </c>
      <c r="M79" s="156" t="s">
        <v>560</v>
      </c>
      <c r="N79" s="264"/>
      <c r="O79" s="1082"/>
      <c r="P79" s="1077"/>
      <c r="Q79" s="1077"/>
      <c r="R79" s="1077"/>
      <c r="S79" s="1077"/>
      <c r="T79" s="1077"/>
      <c r="U79" s="1077"/>
      <c r="V79" s="1083"/>
      <c r="W79" s="265" t="s">
        <v>561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5" s="34" customFormat="1" ht="33.75" hidden="1">
      <c r="A80" s="1006"/>
      <c r="B80" s="1006"/>
      <c r="C80" s="1006"/>
      <c r="D80" s="1006">
        <v>1</v>
      </c>
      <c r="E80" s="447"/>
      <c r="F80" s="447"/>
      <c r="G80" s="447"/>
      <c r="H80" s="447"/>
      <c r="I80" s="1015"/>
      <c r="J80" s="176"/>
      <c r="K80" s="98"/>
      <c r="L80" s="312" t="str">
        <f>mergeValue(A80)&amp;"."&amp;mergeValue(B80)&amp;"."&amp;mergeValue(C80)&amp;"."&amp;mergeValue(D80)</f>
        <v>1.1.1.1</v>
      </c>
      <c r="M80" s="157" t="s">
        <v>384</v>
      </c>
      <c r="N80" s="264"/>
      <c r="O80" s="1078"/>
      <c r="P80" s="1079"/>
      <c r="Q80" s="1079"/>
      <c r="R80" s="1079"/>
      <c r="S80" s="1079"/>
      <c r="T80" s="1079"/>
      <c r="U80" s="1079"/>
      <c r="V80" s="1111"/>
      <c r="W80" s="265" t="s">
        <v>556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35" s="34" customFormat="1" ht="45" hidden="1">
      <c r="A81" s="1006"/>
      <c r="B81" s="1006"/>
      <c r="C81" s="1006"/>
      <c r="D81" s="1006"/>
      <c r="E81" s="1006">
        <v>1</v>
      </c>
      <c r="F81" s="447"/>
      <c r="G81" s="447"/>
      <c r="H81" s="447"/>
      <c r="I81" s="1015"/>
      <c r="J81" s="1015"/>
      <c r="K81" s="98"/>
      <c r="L81" s="312" t="str">
        <f>mergeValue(A81)&amp;"."&amp;mergeValue(B81)&amp;"."&amp;mergeValue(C81)&amp;"."&amp;mergeValue(D81)&amp;"."&amp;mergeValue(E81)</f>
        <v>1.1.1.1.1</v>
      </c>
      <c r="M81" s="167" t="s">
        <v>10</v>
      </c>
      <c r="N81" s="265"/>
      <c r="O81" s="1080"/>
      <c r="P81" s="1081"/>
      <c r="Q81" s="1081"/>
      <c r="R81" s="1081"/>
      <c r="S81" s="1081"/>
      <c r="T81" s="1081"/>
      <c r="U81" s="1081"/>
      <c r="V81" s="1112"/>
      <c r="W81" s="265" t="s">
        <v>450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35" s="34" customFormat="1" ht="66" customHeight="1" hidden="1">
      <c r="A82" s="1006"/>
      <c r="B82" s="1006"/>
      <c r="C82" s="1006"/>
      <c r="D82" s="1006"/>
      <c r="E82" s="1006"/>
      <c r="F82" s="313">
        <v>1</v>
      </c>
      <c r="G82" s="313"/>
      <c r="H82" s="313"/>
      <c r="I82" s="1015"/>
      <c r="J82" s="1015"/>
      <c r="K82" s="316"/>
      <c r="L82" s="312" t="str">
        <f>mergeValue(A82)&amp;"."&amp;mergeValue(B82)&amp;"."&amp;mergeValue(C82)&amp;"."&amp;mergeValue(D82)&amp;"."&amp;mergeValue(E82)&amp;"."&amp;mergeValue(F82)</f>
        <v>1.1.1.1.1.1</v>
      </c>
      <c r="M82" s="306"/>
      <c r="N82" s="277"/>
      <c r="O82" s="187"/>
      <c r="P82" s="187"/>
      <c r="Q82" s="187"/>
      <c r="R82" s="1010"/>
      <c r="S82" s="1011" t="s">
        <v>74</v>
      </c>
      <c r="T82" s="1010"/>
      <c r="U82" s="1011" t="s">
        <v>75</v>
      </c>
      <c r="V82" s="261"/>
      <c r="W82" s="1084" t="s">
        <v>451</v>
      </c>
      <c r="X82" s="276" t="str">
        <f>strCheckDate(O83:V83)</f>
        <v/>
      </c>
      <c r="Y82" s="290"/>
      <c r="Z82" s="290" t="str">
        <f>IF(M82="","",M82)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35" s="34" customFormat="1" ht="14.25" customHeight="1" hidden="1">
      <c r="A83" s="1006"/>
      <c r="B83" s="1006"/>
      <c r="C83" s="1006"/>
      <c r="D83" s="1006"/>
      <c r="E83" s="1006"/>
      <c r="F83" s="313"/>
      <c r="G83" s="313"/>
      <c r="H83" s="313"/>
      <c r="I83" s="1015"/>
      <c r="J83" s="1015"/>
      <c r="K83" s="316"/>
      <c r="L83" s="166"/>
      <c r="M83" s="196"/>
      <c r="N83" s="277"/>
      <c r="O83" s="277"/>
      <c r="P83" s="274"/>
      <c r="Q83" s="275" t="str">
        <f>R82&amp;"-"&amp;T82</f>
        <v>-</v>
      </c>
      <c r="R83" s="1010"/>
      <c r="S83" s="1011"/>
      <c r="T83" s="1019"/>
      <c r="U83" s="1011"/>
      <c r="V83" s="261"/>
      <c r="W83" s="1085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35" ht="15" customHeight="1" hidden="1">
      <c r="A84" s="1006"/>
      <c r="B84" s="1006"/>
      <c r="C84" s="1006"/>
      <c r="D84" s="1006"/>
      <c r="E84" s="1006"/>
      <c r="F84" s="313"/>
      <c r="G84" s="313"/>
      <c r="H84" s="313"/>
      <c r="I84" s="1015"/>
      <c r="J84" s="1015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086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35" ht="14.25" hidden="1">
      <c r="A85" s="1006"/>
      <c r="B85" s="1006"/>
      <c r="C85" s="1006"/>
      <c r="D85" s="1006"/>
      <c r="E85" s="313"/>
      <c r="F85" s="447"/>
      <c r="G85" s="447"/>
      <c r="H85" s="447"/>
      <c r="I85" s="1015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35" ht="14.25" hidden="1">
      <c r="A86" s="1006"/>
      <c r="B86" s="1006"/>
      <c r="C86" s="1006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35" ht="14.25" hidden="1">
      <c r="A87" s="1006"/>
      <c r="B87" s="1006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35" ht="14.25" hidden="1">
      <c r="A88" s="1006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35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7:22" s="33" customFormat="1" ht="17.1" customHeight="1">
      <c r="G90" s="33" t="s">
        <v>15</v>
      </c>
      <c r="I90" s="33" t="s">
        <v>63</v>
      </c>
      <c r="V90" s="178"/>
    </row>
    <row r="91" spans="24:26" ht="17.1" customHeight="1">
      <c r="X91" s="601"/>
      <c r="Y91" s="41"/>
      <c r="Z91" s="41"/>
    </row>
    <row r="92" spans="1:42" s="671" customFormat="1" ht="270">
      <c r="A92" s="1006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77">
        <f>mergeValue(A92)</f>
        <v>1</v>
      </c>
      <c r="M92" s="588" t="s">
        <v>21</v>
      </c>
      <c r="N92" s="700"/>
      <c r="O92" s="1018"/>
      <c r="P92" s="1018"/>
      <c r="Q92" s="1018"/>
      <c r="R92" s="1018"/>
      <c r="S92" s="1018"/>
      <c r="T92" s="1018"/>
      <c r="U92" s="1018"/>
      <c r="V92" s="1018"/>
      <c r="W92" s="1018"/>
      <c r="X92" s="1018"/>
      <c r="Y92" s="1018"/>
      <c r="Z92" s="1018"/>
      <c r="AA92" s="1018"/>
      <c r="AB92" s="1018"/>
      <c r="AC92" s="1018"/>
      <c r="AD92" s="852" t="s">
        <v>448</v>
      </c>
      <c r="AE92" s="704"/>
      <c r="AF92" s="704"/>
      <c r="AG92" s="704"/>
      <c r="AH92" s="704"/>
      <c r="AI92" s="704"/>
      <c r="AJ92" s="704"/>
      <c r="AK92" s="704"/>
      <c r="AL92" s="704"/>
      <c r="AM92" s="704"/>
      <c r="AN92" s="704"/>
      <c r="AO92" s="704"/>
      <c r="AP92" s="704"/>
    </row>
    <row r="93" spans="1:42" s="671" customFormat="1" ht="371.25">
      <c r="A93" s="1006"/>
      <c r="B93" s="1006">
        <v>1</v>
      </c>
      <c r="C93" s="709"/>
      <c r="D93" s="709"/>
      <c r="E93" s="712"/>
      <c r="F93" s="711"/>
      <c r="G93" s="711"/>
      <c r="H93" s="711"/>
      <c r="I93" s="694"/>
      <c r="J93" s="689"/>
      <c r="L93" s="877" t="str">
        <f>mergeValue(A93)&amp;"."&amp;mergeValue(B93)</f>
        <v>1.1</v>
      </c>
      <c r="M93" s="677" t="s">
        <v>16</v>
      </c>
      <c r="N93" s="700"/>
      <c r="O93" s="1018"/>
      <c r="P93" s="1018"/>
      <c r="Q93" s="1018"/>
      <c r="R93" s="1018"/>
      <c r="S93" s="1018"/>
      <c r="T93" s="1018"/>
      <c r="U93" s="1018"/>
      <c r="V93" s="1018"/>
      <c r="W93" s="1018"/>
      <c r="X93" s="1018"/>
      <c r="Y93" s="1018"/>
      <c r="Z93" s="1018"/>
      <c r="AA93" s="1018"/>
      <c r="AB93" s="1018"/>
      <c r="AC93" s="1018"/>
      <c r="AD93" s="852" t="s">
        <v>449</v>
      </c>
      <c r="AE93" s="704"/>
      <c r="AF93" s="704"/>
      <c r="AG93" s="704"/>
      <c r="AH93" s="704"/>
      <c r="AI93" s="704"/>
      <c r="AJ93" s="704"/>
      <c r="AK93" s="704"/>
      <c r="AL93" s="704"/>
      <c r="AM93" s="704"/>
      <c r="AN93" s="704"/>
      <c r="AO93" s="704"/>
      <c r="AP93" s="704"/>
    </row>
    <row r="94" spans="1:42" s="671" customFormat="1" ht="409.5">
      <c r="A94" s="1006"/>
      <c r="B94" s="1006"/>
      <c r="C94" s="1006">
        <v>1</v>
      </c>
      <c r="D94" s="709"/>
      <c r="E94" s="712"/>
      <c r="F94" s="711"/>
      <c r="G94" s="711"/>
      <c r="H94" s="711"/>
      <c r="I94" s="718"/>
      <c r="J94" s="689"/>
      <c r="K94" s="674"/>
      <c r="L94" s="877" t="str">
        <f>mergeValue(A94)&amp;"."&amp;mergeValue(B94)&amp;"."&amp;mergeValue(C94)</f>
        <v>1.1.1</v>
      </c>
      <c r="M94" s="678" t="s">
        <v>560</v>
      </c>
      <c r="N94" s="700"/>
      <c r="O94" s="1018"/>
      <c r="P94" s="1018"/>
      <c r="Q94" s="1018"/>
      <c r="R94" s="1018"/>
      <c r="S94" s="1018"/>
      <c r="T94" s="1018"/>
      <c r="U94" s="1018"/>
      <c r="V94" s="1018"/>
      <c r="W94" s="1018"/>
      <c r="X94" s="1018"/>
      <c r="Y94" s="1018"/>
      <c r="Z94" s="1018"/>
      <c r="AA94" s="1018"/>
      <c r="AB94" s="1018"/>
      <c r="AC94" s="1018"/>
      <c r="AD94" s="852" t="s">
        <v>561</v>
      </c>
      <c r="AE94" s="704"/>
      <c r="AF94" s="704"/>
      <c r="AG94" s="704"/>
      <c r="AH94" s="707"/>
      <c r="AI94" s="704"/>
      <c r="AJ94" s="704"/>
      <c r="AK94" s="704"/>
      <c r="AL94" s="704"/>
      <c r="AM94" s="704"/>
      <c r="AN94" s="704"/>
      <c r="AO94" s="704"/>
      <c r="AP94" s="704"/>
    </row>
    <row r="95" spans="1:42" s="671" customFormat="1" ht="409.5">
      <c r="A95" s="1006"/>
      <c r="B95" s="1006"/>
      <c r="C95" s="1006"/>
      <c r="D95" s="1006">
        <v>1</v>
      </c>
      <c r="E95" s="712"/>
      <c r="F95" s="711"/>
      <c r="G95" s="711"/>
      <c r="H95" s="1015"/>
      <c r="I95" s="689"/>
      <c r="J95" s="689"/>
      <c r="K95" s="674"/>
      <c r="L95" s="877" t="str">
        <f>mergeValue(A95)&amp;"."&amp;mergeValue(B95)&amp;"."&amp;mergeValue(C95)&amp;"."&amp;mergeValue(D95)</f>
        <v>1.1.1.1</v>
      </c>
      <c r="M95" s="679" t="s">
        <v>384</v>
      </c>
      <c r="N95" s="700"/>
      <c r="O95" s="1017"/>
      <c r="P95" s="1017"/>
      <c r="Q95" s="1017"/>
      <c r="R95" s="1017"/>
      <c r="S95" s="1017"/>
      <c r="T95" s="1017"/>
      <c r="U95" s="1017"/>
      <c r="V95" s="1017"/>
      <c r="W95" s="1017"/>
      <c r="X95" s="1017"/>
      <c r="Y95" s="1017"/>
      <c r="Z95" s="1017"/>
      <c r="AA95" s="1017"/>
      <c r="AB95" s="1017"/>
      <c r="AC95" s="1017"/>
      <c r="AD95" s="852" t="s">
        <v>575</v>
      </c>
      <c r="AE95" s="704"/>
      <c r="AF95" s="704"/>
      <c r="AG95" s="704"/>
      <c r="AH95" s="707"/>
      <c r="AI95" s="704"/>
      <c r="AJ95" s="704"/>
      <c r="AK95" s="704"/>
      <c r="AL95" s="704"/>
      <c r="AM95" s="704"/>
      <c r="AN95" s="704"/>
      <c r="AO95" s="704"/>
      <c r="AP95" s="704"/>
    </row>
    <row r="96" spans="1:42" s="671" customFormat="1" ht="409.5">
      <c r="A96" s="1006"/>
      <c r="B96" s="1006"/>
      <c r="C96" s="1006"/>
      <c r="D96" s="1006"/>
      <c r="E96" s="1007" t="s">
        <v>83</v>
      </c>
      <c r="F96" s="709"/>
      <c r="G96" s="711"/>
      <c r="H96" s="1015"/>
      <c r="I96" s="1015"/>
      <c r="J96" s="718"/>
      <c r="K96" s="674"/>
      <c r="L96" s="877" t="str">
        <f>mergeValue(A96)&amp;"."&amp;mergeValue(B96)&amp;"."&amp;mergeValue(C96)&amp;"."&amp;mergeValue(D96)&amp;"."&amp;mergeValue(E96)</f>
        <v>1.1.1.1.1</v>
      </c>
      <c r="M96" s="684" t="s">
        <v>10</v>
      </c>
      <c r="N96" s="701"/>
      <c r="O96" s="1020"/>
      <c r="P96" s="1020"/>
      <c r="Q96" s="1020"/>
      <c r="R96" s="1020"/>
      <c r="S96" s="1020"/>
      <c r="T96" s="1020"/>
      <c r="U96" s="1020"/>
      <c r="V96" s="1020"/>
      <c r="W96" s="1020"/>
      <c r="X96" s="1020"/>
      <c r="Y96" s="1020"/>
      <c r="Z96" s="1020"/>
      <c r="AA96" s="1020"/>
      <c r="AB96" s="1020"/>
      <c r="AC96" s="1020"/>
      <c r="AD96" s="852" t="s">
        <v>450</v>
      </c>
      <c r="AE96" s="704"/>
      <c r="AF96" s="707" t="str">
        <f>strCheckUnique(AG96:AG100)</f>
        <v/>
      </c>
      <c r="AG96" s="704"/>
      <c r="AH96" s="707"/>
      <c r="AI96" s="704"/>
      <c r="AJ96" s="704"/>
      <c r="AK96" s="704"/>
      <c r="AL96" s="704"/>
      <c r="AM96" s="704"/>
      <c r="AN96" s="704"/>
      <c r="AO96" s="704"/>
      <c r="AP96" s="704"/>
    </row>
    <row r="97" spans="1:42" s="671" customFormat="1" ht="66" customHeight="1">
      <c r="A97" s="1006"/>
      <c r="B97" s="1006"/>
      <c r="C97" s="1006"/>
      <c r="D97" s="1006"/>
      <c r="E97" s="1007"/>
      <c r="F97" s="1006">
        <v>1</v>
      </c>
      <c r="G97" s="709"/>
      <c r="H97" s="1015"/>
      <c r="I97" s="1015"/>
      <c r="J97" s="1015"/>
      <c r="K97" s="718"/>
      <c r="L97" s="877" t="str">
        <f>mergeValue(A97)&amp;"."&amp;mergeValue(B97)&amp;"."&amp;mergeValue(C97)&amp;"."&amp;mergeValue(D97)&amp;"."&amp;mergeValue(E97)&amp;"."&amp;mergeValue(F97)</f>
        <v>1.1.1.1.1.1</v>
      </c>
      <c r="M97" s="725"/>
      <c r="N97" s="1022"/>
      <c r="O97" s="691"/>
      <c r="P97" s="900"/>
      <c r="Q97" s="900"/>
      <c r="R97" s="900"/>
      <c r="S97" s="691"/>
      <c r="T97" s="691"/>
      <c r="U97" s="691"/>
      <c r="V97" s="691"/>
      <c r="W97" s="691"/>
      <c r="X97" s="691"/>
      <c r="Y97" s="1010"/>
      <c r="Z97" s="1025" t="s">
        <v>74</v>
      </c>
      <c r="AA97" s="1010"/>
      <c r="AB97" s="1025" t="s">
        <v>75</v>
      </c>
      <c r="AC97" s="699"/>
      <c r="AD97" s="978" t="s">
        <v>629</v>
      </c>
      <c r="AE97" s="704" t="str">
        <f>strCheckDate(O98:AC98)</f>
        <v/>
      </c>
      <c r="AF97" s="704"/>
      <c r="AG97" s="707" t="str">
        <f>IF(M97="","",M97)</f>
        <v/>
      </c>
      <c r="AH97" s="707"/>
      <c r="AI97" s="707"/>
      <c r="AJ97" s="707"/>
      <c r="AK97" s="704"/>
      <c r="AL97" s="704"/>
      <c r="AM97" s="704"/>
      <c r="AN97" s="704"/>
      <c r="AO97" s="704"/>
      <c r="AP97" s="704"/>
    </row>
    <row r="98" spans="1:42" s="671" customFormat="1" ht="14.25" customHeight="1" hidden="1">
      <c r="A98" s="1006"/>
      <c r="B98" s="1006"/>
      <c r="C98" s="1006"/>
      <c r="D98" s="1006"/>
      <c r="E98" s="1007"/>
      <c r="F98" s="1006"/>
      <c r="G98" s="709"/>
      <c r="H98" s="1015"/>
      <c r="I98" s="1015"/>
      <c r="J98" s="1015"/>
      <c r="K98" s="718"/>
      <c r="L98" s="683"/>
      <c r="M98" s="721"/>
      <c r="N98" s="1022"/>
      <c r="O98" s="705"/>
      <c r="P98" s="705"/>
      <c r="Q98" s="702"/>
      <c r="R98" s="703" t="str">
        <f>Y97&amp;"-"&amp;AA97</f>
        <v>-</v>
      </c>
      <c r="S98" s="703"/>
      <c r="T98" s="703"/>
      <c r="U98" s="703"/>
      <c r="V98" s="703"/>
      <c r="W98" s="703"/>
      <c r="X98" s="703"/>
      <c r="Y98" s="1010"/>
      <c r="Z98" s="1025"/>
      <c r="AA98" s="1019"/>
      <c r="AB98" s="1025"/>
      <c r="AC98" s="699"/>
      <c r="AD98" s="979"/>
      <c r="AE98" s="704"/>
      <c r="AF98" s="704"/>
      <c r="AG98" s="704"/>
      <c r="AH98" s="707"/>
      <c r="AI98" s="704"/>
      <c r="AJ98" s="704"/>
      <c r="AK98" s="704"/>
      <c r="AL98" s="704"/>
      <c r="AM98" s="704"/>
      <c r="AN98" s="704"/>
      <c r="AO98" s="704"/>
      <c r="AP98" s="704"/>
    </row>
    <row r="99" spans="1:42" s="671" customFormat="1" ht="14.25" customHeight="1" hidden="1">
      <c r="A99" s="1006"/>
      <c r="B99" s="1006"/>
      <c r="C99" s="1006"/>
      <c r="D99" s="1006"/>
      <c r="E99" s="1007"/>
      <c r="F99" s="1006"/>
      <c r="G99" s="709"/>
      <c r="H99" s="1015"/>
      <c r="I99" s="1015"/>
      <c r="J99" s="1015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90"/>
      <c r="AD99" s="979"/>
      <c r="AE99" s="704"/>
      <c r="AF99" s="704"/>
      <c r="AG99" s="704"/>
      <c r="AH99" s="707"/>
      <c r="AI99" s="704"/>
      <c r="AJ99" s="704"/>
      <c r="AK99" s="704"/>
      <c r="AL99" s="704"/>
      <c r="AM99" s="704"/>
      <c r="AN99" s="704"/>
      <c r="AO99" s="704"/>
      <c r="AP99" s="704"/>
    </row>
    <row r="100" spans="1:42" s="670" customFormat="1" ht="15" customHeight="1">
      <c r="A100" s="1006"/>
      <c r="B100" s="1006"/>
      <c r="C100" s="1006"/>
      <c r="D100" s="1006"/>
      <c r="E100" s="1007"/>
      <c r="F100" s="713"/>
      <c r="G100" s="711"/>
      <c r="H100" s="1015"/>
      <c r="I100" s="1015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90"/>
      <c r="AD100" s="980"/>
      <c r="AE100" s="706"/>
      <c r="AF100" s="706"/>
      <c r="AG100" s="706"/>
      <c r="AH100" s="707"/>
      <c r="AI100" s="706"/>
      <c r="AJ100" s="704"/>
      <c r="AK100" s="704"/>
      <c r="AL100" s="706"/>
      <c r="AM100" s="706"/>
      <c r="AN100" s="706"/>
      <c r="AO100" s="706"/>
      <c r="AP100" s="706"/>
    </row>
    <row r="101" spans="1:42" s="670" customFormat="1" ht="14.25">
      <c r="A101" s="1006"/>
      <c r="B101" s="1006"/>
      <c r="C101" s="1006"/>
      <c r="D101" s="1006"/>
      <c r="E101" s="712"/>
      <c r="F101" s="713"/>
      <c r="G101" s="711"/>
      <c r="H101" s="1015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93"/>
      <c r="AD101" s="690"/>
      <c r="AE101" s="706"/>
      <c r="AF101" s="706"/>
      <c r="AG101" s="706"/>
      <c r="AH101" s="706"/>
      <c r="AI101" s="706"/>
      <c r="AJ101" s="706"/>
      <c r="AK101" s="706"/>
      <c r="AL101" s="706"/>
      <c r="AM101" s="706"/>
      <c r="AN101" s="706"/>
      <c r="AO101" s="706"/>
      <c r="AP101" s="706"/>
    </row>
    <row r="102" spans="1:42" s="670" customFormat="1" ht="14.25">
      <c r="A102" s="1006"/>
      <c r="B102" s="1006"/>
      <c r="C102" s="1006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93"/>
      <c r="AD102" s="690"/>
      <c r="AE102" s="706"/>
      <c r="AF102" s="706"/>
      <c r="AG102" s="706"/>
      <c r="AH102" s="706"/>
      <c r="AI102" s="706"/>
      <c r="AJ102" s="706"/>
      <c r="AK102" s="706"/>
      <c r="AL102" s="706"/>
      <c r="AM102" s="706"/>
      <c r="AN102" s="706"/>
      <c r="AO102" s="706"/>
      <c r="AP102" s="706"/>
    </row>
    <row r="103" spans="1:42" s="670" customFormat="1" ht="14.25">
      <c r="A103" s="1006"/>
      <c r="B103" s="1006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693"/>
      <c r="AD103" s="690"/>
      <c r="AE103" s="706"/>
      <c r="AF103" s="706"/>
      <c r="AG103" s="706"/>
      <c r="AH103" s="706"/>
      <c r="AI103" s="706"/>
      <c r="AJ103" s="706"/>
      <c r="AK103" s="706"/>
      <c r="AL103" s="706"/>
      <c r="AM103" s="706"/>
      <c r="AN103" s="706"/>
      <c r="AO103" s="706"/>
      <c r="AP103" s="706"/>
    </row>
    <row r="104" spans="1:42" s="670" customFormat="1" ht="14.25">
      <c r="A104" s="1006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693"/>
      <c r="AD104" s="690"/>
      <c r="AE104" s="706"/>
      <c r="AF104" s="706"/>
      <c r="AG104" s="706"/>
      <c r="AH104" s="706"/>
      <c r="AI104" s="706"/>
      <c r="AJ104" s="706"/>
      <c r="AK104" s="706"/>
      <c r="AL104" s="706"/>
      <c r="AM104" s="706"/>
      <c r="AN104" s="706"/>
      <c r="AO104" s="706"/>
      <c r="AP104" s="706"/>
    </row>
    <row r="105" spans="1:42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693"/>
      <c r="AD105" s="690"/>
      <c r="AE105" s="706"/>
      <c r="AF105" s="706"/>
      <c r="AG105" s="706"/>
      <c r="AH105" s="706"/>
      <c r="AI105" s="706"/>
      <c r="AJ105" s="706"/>
      <c r="AK105" s="706"/>
      <c r="AL105" s="706"/>
      <c r="AM105" s="706"/>
      <c r="AN105" s="706"/>
      <c r="AO105" s="706"/>
      <c r="AP105" s="706"/>
    </row>
    <row r="106" spans="1:42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9"/>
      <c r="AD106" s="719"/>
      <c r="AE106" s="704"/>
      <c r="AF106" s="704"/>
      <c r="AG106" s="707"/>
      <c r="AH106" s="707"/>
      <c r="AI106" s="707"/>
      <c r="AJ106" s="707"/>
      <c r="AK106" s="704"/>
      <c r="AL106" s="704"/>
      <c r="AM106" s="704"/>
      <c r="AN106" s="704"/>
      <c r="AO106" s="704"/>
      <c r="AP106" s="704"/>
    </row>
    <row r="107" ht="17.1" customHeight="1" hidden="1"/>
    <row r="108" ht="17.1" customHeight="1" hidden="1"/>
    <row r="109" spans="7:21" s="33" customFormat="1" ht="17.1" customHeight="1" hidden="1">
      <c r="G109" s="33" t="s">
        <v>15</v>
      </c>
      <c r="I109" s="33" t="s">
        <v>64</v>
      </c>
      <c r="U109" s="178"/>
    </row>
    <row r="110" spans="20:21" ht="17.1" customHeight="1" hidden="1">
      <c r="T110" s="123"/>
      <c r="U110" s="41"/>
    </row>
    <row r="111" spans="7:35" ht="16.5" customHeight="1" hidden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82"/>
      <c r="P111" s="1077"/>
      <c r="Q111" s="1077"/>
      <c r="R111" s="1077"/>
      <c r="S111" s="1077"/>
      <c r="T111" s="1077"/>
      <c r="U111" s="1077"/>
      <c r="V111" s="1083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7:35" s="34" customFormat="1" ht="15" customHeight="1" hidden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82"/>
      <c r="P112" s="1077"/>
      <c r="Q112" s="1077"/>
      <c r="R112" s="1077"/>
      <c r="S112" s="1077"/>
      <c r="T112" s="1077"/>
      <c r="U112" s="1077"/>
      <c r="V112" s="1083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customHeight="1" hidden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82"/>
      <c r="P113" s="1077"/>
      <c r="Q113" s="1077"/>
      <c r="R113" s="1077"/>
      <c r="S113" s="1077"/>
      <c r="T113" s="1077"/>
      <c r="U113" s="1077"/>
      <c r="V113" s="1083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customHeight="1" hidden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82"/>
      <c r="P114" s="1077"/>
      <c r="Q114" s="1077"/>
      <c r="R114" s="1077"/>
      <c r="S114" s="1077"/>
      <c r="T114" s="1077"/>
      <c r="U114" s="1077"/>
      <c r="V114" s="1083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customHeight="1" hidden="1">
      <c r="G115" s="175"/>
      <c r="H115" s="173"/>
      <c r="I115" s="1044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customHeight="1" hidden="1">
      <c r="G116" s="177"/>
      <c r="H116" s="173"/>
      <c r="I116" s="1044"/>
      <c r="J116" s="1045"/>
      <c r="L116" s="165" t="s">
        <v>20</v>
      </c>
      <c r="M116" s="168" t="s">
        <v>10</v>
      </c>
      <c r="N116" s="251"/>
      <c r="O116" s="1089"/>
      <c r="P116" s="1090"/>
      <c r="Q116" s="1090"/>
      <c r="R116" s="1090"/>
      <c r="S116" s="1090"/>
      <c r="T116" s="1090"/>
      <c r="U116" s="1090"/>
      <c r="V116" s="1091"/>
      <c r="W116" s="183"/>
      <c r="X116" s="276"/>
      <c r="Y116" s="290" t="str">
        <f>strCheckUnique(Z116:Z119)</f>
        <v/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" customHeight="1" hidden="1">
      <c r="G117" s="177"/>
      <c r="H117" s="173">
        <v>1</v>
      </c>
      <c r="I117" s="1044"/>
      <c r="J117" s="1045"/>
      <c r="K117" s="194"/>
      <c r="L117" s="166"/>
      <c r="M117" s="169"/>
      <c r="N117" s="196"/>
      <c r="O117" s="187"/>
      <c r="P117" s="187"/>
      <c r="Q117" s="187"/>
      <c r="R117" s="1087"/>
      <c r="S117" s="1113" t="s">
        <v>74</v>
      </c>
      <c r="T117" s="1087"/>
      <c r="U117" s="1074" t="s">
        <v>75</v>
      </c>
      <c r="V117" s="180"/>
      <c r="W117" s="183"/>
      <c r="X117" s="276" t="str">
        <f>strCheckDate(O118:V118)</f>
        <v/>
      </c>
      <c r="Y117" s="290"/>
      <c r="Z117" s="290" t="str">
        <f>IF(M117="","",M117)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customHeight="1" hidden="1">
      <c r="G118" s="177"/>
      <c r="H118" s="173"/>
      <c r="I118" s="1044"/>
      <c r="J118" s="1045"/>
      <c r="K118" s="194"/>
      <c r="L118" s="189"/>
      <c r="M118" s="196"/>
      <c r="N118" s="196"/>
      <c r="O118" s="196"/>
      <c r="P118" s="196"/>
      <c r="Q118" s="275" t="str">
        <f>R117&amp;"-"&amp;T117</f>
        <v>-</v>
      </c>
      <c r="R118" s="1088"/>
      <c r="S118" s="1114"/>
      <c r="T118" s="1088"/>
      <c r="U118" s="1075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customHeight="1" hidden="1">
      <c r="G119" s="177"/>
      <c r="H119" s="175"/>
      <c r="I119" s="1044"/>
      <c r="J119" s="1045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customHeight="1" hidden="1">
      <c r="G120" s="175"/>
      <c r="H120" s="175"/>
      <c r="I120" s="1044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customHeight="1" hidden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customHeight="1" hidden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customHeight="1" hidden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customHeight="1" hidden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24:34" ht="17.1" customHeight="1" hidden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4" s="33" customFormat="1" ht="17.1" customHeight="1" hidden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20:34" ht="17.1" customHeight="1" hidden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customHeight="1" hidden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82"/>
      <c r="P128" s="1077"/>
      <c r="Q128" s="1077"/>
      <c r="R128" s="1077"/>
      <c r="S128" s="1077"/>
      <c r="T128" s="1077"/>
      <c r="U128" s="1077"/>
      <c r="V128" s="1083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customHeight="1" hidden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82"/>
      <c r="P129" s="1077"/>
      <c r="Q129" s="1077"/>
      <c r="R129" s="1077"/>
      <c r="S129" s="1077"/>
      <c r="T129" s="1077"/>
      <c r="U129" s="1077"/>
      <c r="V129" s="1083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customHeight="1" hidden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82"/>
      <c r="P130" s="1077"/>
      <c r="Q130" s="1077"/>
      <c r="R130" s="1077"/>
      <c r="S130" s="1077"/>
      <c r="T130" s="1077"/>
      <c r="U130" s="1077"/>
      <c r="V130" s="1083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customHeight="1" hidden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82"/>
      <c r="P131" s="1077"/>
      <c r="Q131" s="1077"/>
      <c r="R131" s="1077"/>
      <c r="S131" s="1077"/>
      <c r="T131" s="1077"/>
      <c r="U131" s="1077"/>
      <c r="V131" s="1083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customHeight="1" hidden="1">
      <c r="G132" s="175"/>
      <c r="H132" s="173"/>
      <c r="I132" s="1044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customHeight="1" hidden="1">
      <c r="G133" s="177"/>
      <c r="H133" s="173"/>
      <c r="I133" s="1044"/>
      <c r="J133" s="1045"/>
      <c r="L133" s="165" t="s">
        <v>20</v>
      </c>
      <c r="M133" s="168" t="s">
        <v>10</v>
      </c>
      <c r="N133" s="251"/>
      <c r="O133" s="1089"/>
      <c r="P133" s="1090"/>
      <c r="Q133" s="1090"/>
      <c r="R133" s="1090"/>
      <c r="S133" s="1090"/>
      <c r="T133" s="1090"/>
      <c r="U133" s="1090"/>
      <c r="V133" s="1091"/>
      <c r="W133" s="183"/>
      <c r="X133" s="276"/>
      <c r="Y133" s="290" t="str">
        <f>strCheckUnique(Z133:Z136)</f>
        <v/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" customHeight="1" hidden="1">
      <c r="G134" s="177"/>
      <c r="H134" s="173">
        <v>1</v>
      </c>
      <c r="I134" s="1044"/>
      <c r="J134" s="1045"/>
      <c r="K134" s="194"/>
      <c r="L134" s="166"/>
      <c r="M134" s="169"/>
      <c r="N134" s="196"/>
      <c r="O134" s="187"/>
      <c r="P134" s="187"/>
      <c r="Q134" s="187"/>
      <c r="R134" s="1087"/>
      <c r="S134" s="1113" t="s">
        <v>74</v>
      </c>
      <c r="T134" s="1087"/>
      <c r="U134" s="1074" t="s">
        <v>75</v>
      </c>
      <c r="V134" s="180"/>
      <c r="W134" s="183"/>
      <c r="X134" s="276" t="str">
        <f>strCheckDate(O135:V135)</f>
        <v/>
      </c>
      <c r="Y134" s="290"/>
      <c r="Z134" s="290" t="str">
        <f>IF(M134="","",M134)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customHeight="1" hidden="1">
      <c r="G135" s="177"/>
      <c r="H135" s="173"/>
      <c r="I135" s="1044"/>
      <c r="J135" s="1045"/>
      <c r="K135" s="194"/>
      <c r="L135" s="189"/>
      <c r="M135" s="196"/>
      <c r="N135" s="196"/>
      <c r="O135" s="196"/>
      <c r="P135" s="196"/>
      <c r="Q135" s="275" t="str">
        <f>R134&amp;"-"&amp;T134</f>
        <v>-</v>
      </c>
      <c r="R135" s="1088"/>
      <c r="S135" s="1114"/>
      <c r="T135" s="1088"/>
      <c r="U135" s="1075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customHeight="1" hidden="1">
      <c r="G136" s="177"/>
      <c r="H136" s="175"/>
      <c r="I136" s="1044"/>
      <c r="J136" s="1045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customHeight="1" hidden="1">
      <c r="G137" s="175"/>
      <c r="H137" s="175"/>
      <c r="I137" s="1044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customHeight="1" hidden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customHeight="1" hidden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customHeight="1" hidden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customHeight="1" hidden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24:34" ht="17.1" customHeight="1" hidden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4" s="33" customFormat="1" ht="17.1" customHeight="1" hidden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20:34" ht="17.1" customHeight="1" hidden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7:35" ht="16.5" customHeight="1" hidden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82"/>
      <c r="P145" s="1077"/>
      <c r="Q145" s="1077"/>
      <c r="R145" s="1077"/>
      <c r="S145" s="1077"/>
      <c r="T145" s="1077"/>
      <c r="U145" s="1077"/>
      <c r="V145" s="1083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7:35" s="34" customFormat="1" ht="15" customHeight="1" hidden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82"/>
      <c r="P146" s="1077"/>
      <c r="Q146" s="1077"/>
      <c r="R146" s="1077"/>
      <c r="S146" s="1077"/>
      <c r="T146" s="1077"/>
      <c r="U146" s="1077"/>
      <c r="V146" s="1083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7:35" s="34" customFormat="1" ht="15" customHeight="1" hidden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82"/>
      <c r="P147" s="1077"/>
      <c r="Q147" s="1077"/>
      <c r="R147" s="1077"/>
      <c r="S147" s="1077"/>
      <c r="T147" s="1077"/>
      <c r="U147" s="1077"/>
      <c r="V147" s="1083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7:35" s="34" customFormat="1" ht="15" customHeight="1" hidden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82"/>
      <c r="P148" s="1077"/>
      <c r="Q148" s="1077"/>
      <c r="R148" s="1077"/>
      <c r="S148" s="1077"/>
      <c r="T148" s="1077"/>
      <c r="U148" s="1077"/>
      <c r="V148" s="1083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7:35" s="34" customFormat="1" ht="24.95" customHeight="1" hidden="1">
      <c r="G149" s="175"/>
      <c r="H149" s="173"/>
      <c r="I149" s="1044"/>
      <c r="J149" s="176"/>
      <c r="L149" s="165" t="s">
        <v>12</v>
      </c>
      <c r="M149" s="167" t="s">
        <v>9</v>
      </c>
      <c r="N149" s="186"/>
      <c r="O149" s="1080"/>
      <c r="P149" s="1081"/>
      <c r="Q149" s="1081"/>
      <c r="R149" s="1081"/>
      <c r="S149" s="1081"/>
      <c r="T149" s="1081"/>
      <c r="U149" s="1081"/>
      <c r="V149" s="1112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7:35" s="34" customFormat="1" ht="15" customHeight="1" hidden="1">
      <c r="G150" s="177"/>
      <c r="H150" s="173"/>
      <c r="I150" s="1044"/>
      <c r="J150" s="1045"/>
      <c r="L150" s="165" t="s">
        <v>20</v>
      </c>
      <c r="M150" s="168" t="s">
        <v>10</v>
      </c>
      <c r="N150" s="251"/>
      <c r="O150" s="1089"/>
      <c r="P150" s="1090"/>
      <c r="Q150" s="1090"/>
      <c r="R150" s="1090"/>
      <c r="S150" s="1090"/>
      <c r="T150" s="1090"/>
      <c r="U150" s="1090"/>
      <c r="V150" s="1091"/>
      <c r="W150" s="183"/>
      <c r="X150" s="276"/>
      <c r="Y150" s="290" t="str">
        <f>strCheckUnique(Z150:Z153)</f>
        <v/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7:35" s="34" customFormat="1" ht="15.75" customHeight="1" hidden="1">
      <c r="G151" s="177"/>
      <c r="H151" s="173">
        <v>1</v>
      </c>
      <c r="I151" s="1044"/>
      <c r="J151" s="1045"/>
      <c r="K151" s="194"/>
      <c r="L151" s="166"/>
      <c r="M151" s="169"/>
      <c r="N151" s="196"/>
      <c r="O151" s="297"/>
      <c r="P151" s="187"/>
      <c r="Q151" s="187"/>
      <c r="R151" s="1087"/>
      <c r="S151" s="1113" t="s">
        <v>74</v>
      </c>
      <c r="T151" s="1087"/>
      <c r="U151" s="1074" t="s">
        <v>75</v>
      </c>
      <c r="V151" s="180"/>
      <c r="W151" s="183"/>
      <c r="X151" s="276" t="str">
        <f>strCheckDate(O152:V152)</f>
        <v/>
      </c>
      <c r="Y151" s="290"/>
      <c r="Z151" s="290" t="str">
        <f>IF(M151="","",M151)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7:35" s="34" customFormat="1" ht="0.2" customHeight="1" hidden="1">
      <c r="G152" s="177"/>
      <c r="H152" s="173"/>
      <c r="I152" s="1044"/>
      <c r="J152" s="1045"/>
      <c r="K152" s="194"/>
      <c r="L152" s="189"/>
      <c r="M152" s="196"/>
      <c r="N152" s="196"/>
      <c r="O152" s="196"/>
      <c r="P152" s="196"/>
      <c r="Q152" s="275" t="str">
        <f>R151&amp;"-"&amp;T151</f>
        <v>-</v>
      </c>
      <c r="R152" s="1088"/>
      <c r="S152" s="1114"/>
      <c r="T152" s="1088"/>
      <c r="U152" s="1075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7:35" ht="15" customHeight="1" hidden="1">
      <c r="G153" s="177"/>
      <c r="H153" s="175"/>
      <c r="I153" s="1044"/>
      <c r="J153" s="1045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7:35" ht="15" customHeight="1" hidden="1">
      <c r="G154" s="175"/>
      <c r="H154" s="175"/>
      <c r="I154" s="1044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7:35" ht="15" customHeight="1" hidden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7:35" ht="15" customHeight="1" hidden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7:35" ht="15" customHeight="1" hidden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7:35" ht="7.5" customHeight="1" hidden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0" s="33" customFormat="1" ht="17.1" customHeight="1">
      <c r="A160" s="33" t="s">
        <v>15</v>
      </c>
      <c r="C160" s="33" t="s">
        <v>193</v>
      </c>
      <c r="AD160" s="178"/>
    </row>
    <row r="161" spans="30:30" ht="17.1" customHeight="1">
      <c r="AD161" s="41"/>
    </row>
    <row r="162" spans="12:39" ht="17.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40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>
        <f>mergeValue(A163)</f>
        <v>1</v>
      </c>
      <c r="M163" s="544" t="s">
        <v>21</v>
      </c>
      <c r="N163" s="1117"/>
      <c r="O163" s="1118"/>
      <c r="P163" s="1118"/>
      <c r="Q163" s="1118"/>
      <c r="R163" s="1118"/>
      <c r="S163" s="1118"/>
      <c r="T163" s="1118"/>
      <c r="U163" s="1118"/>
      <c r="V163" s="1118"/>
      <c r="W163" s="1118"/>
      <c r="X163" s="1118"/>
      <c r="Y163" s="1118"/>
      <c r="Z163" s="1118"/>
      <c r="AA163" s="1118"/>
      <c r="AB163" s="1118"/>
      <c r="AC163" s="1118"/>
      <c r="AD163" s="1118"/>
      <c r="AE163" s="1118"/>
      <c r="AF163" s="1118"/>
      <c r="AG163" s="1118"/>
      <c r="AH163" s="1118"/>
      <c r="AI163" s="1118"/>
      <c r="AJ163" s="1118"/>
      <c r="AK163" s="1118"/>
      <c r="AL163" s="1058"/>
      <c r="AM163" s="860" t="s">
        <v>627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40"/>
      <c r="B164" s="1040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str">
        <f>mergeValue(A164)&amp;"."&amp;mergeValue(B164)</f>
        <v>1.1</v>
      </c>
      <c r="M164" s="155" t="s">
        <v>16</v>
      </c>
      <c r="N164" s="1115"/>
      <c r="O164" s="1116"/>
      <c r="P164" s="1116"/>
      <c r="Q164" s="1116"/>
      <c r="R164" s="1116"/>
      <c r="S164" s="1116"/>
      <c r="T164" s="1116"/>
      <c r="U164" s="1116"/>
      <c r="V164" s="1116"/>
      <c r="W164" s="1116"/>
      <c r="X164" s="1116"/>
      <c r="Y164" s="1116"/>
      <c r="Z164" s="1116"/>
      <c r="AA164" s="1116"/>
      <c r="AB164" s="1116"/>
      <c r="AC164" s="1116"/>
      <c r="AD164" s="1116"/>
      <c r="AE164" s="1116"/>
      <c r="AF164" s="1116"/>
      <c r="AG164" s="1116"/>
      <c r="AH164" s="1116"/>
      <c r="AI164" s="1116"/>
      <c r="AJ164" s="1116"/>
      <c r="AK164" s="1116"/>
      <c r="AL164" s="1066"/>
      <c r="AM164" s="859" t="s">
        <v>449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40"/>
      <c r="B165" s="1040"/>
      <c r="C165" s="1040">
        <v>1</v>
      </c>
      <c r="D165" s="276"/>
      <c r="E165" s="276"/>
      <c r="F165" s="320"/>
      <c r="G165" s="535"/>
      <c r="H165" s="535"/>
      <c r="I165" s="208"/>
      <c r="J165" s="45"/>
      <c r="L165" s="312" t="str">
        <f>mergeValue(A165)&amp;"."&amp;mergeValue(B165)&amp;"."&amp;mergeValue(C165)</f>
        <v>1.1.1</v>
      </c>
      <c r="M165" s="156" t="s">
        <v>560</v>
      </c>
      <c r="N165" s="1115"/>
      <c r="O165" s="1116"/>
      <c r="P165" s="1116"/>
      <c r="Q165" s="1116"/>
      <c r="R165" s="1116"/>
      <c r="S165" s="1116"/>
      <c r="T165" s="1116"/>
      <c r="U165" s="1116"/>
      <c r="V165" s="1116"/>
      <c r="W165" s="1116"/>
      <c r="X165" s="1116"/>
      <c r="Y165" s="1116"/>
      <c r="Z165" s="1116"/>
      <c r="AA165" s="1116"/>
      <c r="AB165" s="1116"/>
      <c r="AC165" s="1116"/>
      <c r="AD165" s="1116"/>
      <c r="AE165" s="1116"/>
      <c r="AF165" s="1116"/>
      <c r="AG165" s="1116"/>
      <c r="AH165" s="1116"/>
      <c r="AI165" s="1116"/>
      <c r="AJ165" s="1116"/>
      <c r="AK165" s="1116"/>
      <c r="AL165" s="1066"/>
      <c r="AM165" s="859" t="s">
        <v>561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" customHeight="1">
      <c r="A166" s="1040"/>
      <c r="B166" s="1040"/>
      <c r="C166" s="1040"/>
      <c r="D166" s="1040">
        <v>1</v>
      </c>
      <c r="E166" s="276"/>
      <c r="F166" s="320"/>
      <c r="G166" s="535"/>
      <c r="H166" s="535"/>
      <c r="I166" s="1044"/>
      <c r="J166" s="1045"/>
      <c r="K166" s="1015"/>
      <c r="L166" s="1046" t="str">
        <f>mergeValue(A166)&amp;"."&amp;mergeValue(B166)&amp;"."&amp;mergeValue(C166)&amp;"."&amp;mergeValue(D166)</f>
        <v>1.1.1.1</v>
      </c>
      <c r="M166" s="1047"/>
      <c r="N166" s="1011" t="s">
        <v>74</v>
      </c>
      <c r="O166" s="1041"/>
      <c r="P166" s="1050" t="s">
        <v>83</v>
      </c>
      <c r="Q166" s="1051"/>
      <c r="R166" s="1011" t="s">
        <v>75</v>
      </c>
      <c r="S166" s="1041"/>
      <c r="T166" s="1048">
        <v>1</v>
      </c>
      <c r="U166" s="1052"/>
      <c r="V166" s="1011" t="s">
        <v>75</v>
      </c>
      <c r="W166" s="1041"/>
      <c r="X166" s="1048">
        <v>1</v>
      </c>
      <c r="Y166" s="1049"/>
      <c r="Z166" s="1011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05" t="s">
        <v>631</v>
      </c>
      <c r="AN166" s="276" t="str">
        <f>strCheckDateOnDP(AD166:AL166,List06_9_DP)</f>
        <v/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" customHeight="1">
      <c r="A167" s="1040"/>
      <c r="B167" s="1040"/>
      <c r="C167" s="1040"/>
      <c r="D167" s="1040"/>
      <c r="E167" s="276"/>
      <c r="F167" s="320"/>
      <c r="G167" s="535"/>
      <c r="H167" s="535"/>
      <c r="I167" s="1044"/>
      <c r="J167" s="1045"/>
      <c r="K167" s="1015"/>
      <c r="L167" s="1046"/>
      <c r="M167" s="1047"/>
      <c r="N167" s="1011"/>
      <c r="O167" s="1041"/>
      <c r="P167" s="1050"/>
      <c r="Q167" s="1051"/>
      <c r="R167" s="1011"/>
      <c r="S167" s="1041"/>
      <c r="T167" s="1048"/>
      <c r="U167" s="1053"/>
      <c r="V167" s="1011"/>
      <c r="W167" s="1041"/>
      <c r="X167" s="1048"/>
      <c r="Y167" s="1049"/>
      <c r="Z167" s="1011"/>
      <c r="AA167" s="403"/>
      <c r="AB167" s="201"/>
      <c r="AC167" s="201"/>
      <c r="AD167" s="243"/>
      <c r="AE167" s="243"/>
      <c r="AF167" s="243"/>
      <c r="AG167" s="278" t="str">
        <f>AH166&amp;"-"&amp;AJ166</f>
        <v>-</v>
      </c>
      <c r="AH167" s="278"/>
      <c r="AI167" s="278"/>
      <c r="AJ167" s="278"/>
      <c r="AK167" s="278" t="s">
        <v>75</v>
      </c>
      <c r="AL167" s="406"/>
      <c r="AM167" s="1005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" customHeight="1">
      <c r="A168" s="1040"/>
      <c r="B168" s="1040"/>
      <c r="C168" s="1040"/>
      <c r="D168" s="1040"/>
      <c r="E168" s="276"/>
      <c r="F168" s="320"/>
      <c r="G168" s="535"/>
      <c r="H168" s="535"/>
      <c r="I168" s="1044"/>
      <c r="J168" s="1045"/>
      <c r="K168" s="1015"/>
      <c r="L168" s="1046"/>
      <c r="M168" s="1047"/>
      <c r="N168" s="1011"/>
      <c r="O168" s="1041"/>
      <c r="P168" s="1050"/>
      <c r="Q168" s="1051"/>
      <c r="R168" s="1011"/>
      <c r="S168" s="1041"/>
      <c r="T168" s="1048"/>
      <c r="U168" s="1054"/>
      <c r="V168" s="1011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05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" customHeight="1">
      <c r="A169" s="1040"/>
      <c r="B169" s="1040"/>
      <c r="C169" s="1040"/>
      <c r="D169" s="1040"/>
      <c r="E169" s="276"/>
      <c r="F169" s="320"/>
      <c r="G169" s="535"/>
      <c r="H169" s="535"/>
      <c r="I169" s="1044"/>
      <c r="J169" s="1045"/>
      <c r="K169" s="1015"/>
      <c r="L169" s="1046"/>
      <c r="M169" s="1047"/>
      <c r="N169" s="1011"/>
      <c r="O169" s="1041"/>
      <c r="P169" s="1050"/>
      <c r="Q169" s="1051"/>
      <c r="R169" s="1011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05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" customHeight="1">
      <c r="A170" s="1040"/>
      <c r="B170" s="1040"/>
      <c r="C170" s="1040"/>
      <c r="D170" s="1040"/>
      <c r="E170" s="322"/>
      <c r="F170" s="323"/>
      <c r="G170" s="322"/>
      <c r="H170" s="322"/>
      <c r="I170" s="1044"/>
      <c r="J170" s="1045"/>
      <c r="K170" s="1015"/>
      <c r="L170" s="1046"/>
      <c r="M170" s="1047"/>
      <c r="N170" s="1011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05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40"/>
      <c r="B171" s="1040"/>
      <c r="C171" s="1040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05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40"/>
      <c r="B172" s="1040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40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6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7:47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20" s="33" customFormat="1" ht="17.1" customHeight="1">
      <c r="A176" s="33" t="s">
        <v>15</v>
      </c>
      <c r="C176" s="33" t="s">
        <v>194</v>
      </c>
      <c r="T176" s="178"/>
    </row>
    <row r="177" spans="12:38" ht="17.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40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>
        <f>mergeValue(A178)</f>
        <v>1</v>
      </c>
      <c r="M178" s="200" t="s">
        <v>21</v>
      </c>
      <c r="N178" s="1117"/>
      <c r="O178" s="1118"/>
      <c r="P178" s="1118"/>
      <c r="Q178" s="1118"/>
      <c r="R178" s="1118"/>
      <c r="S178" s="1118"/>
      <c r="T178" s="1118"/>
      <c r="U178" s="1118"/>
      <c r="V178" s="1118"/>
      <c r="W178" s="1118"/>
      <c r="X178" s="1118"/>
      <c r="Y178" s="1118"/>
      <c r="Z178" s="1118"/>
      <c r="AA178" s="1118"/>
      <c r="AB178" s="1118"/>
      <c r="AC178" s="1118"/>
      <c r="AD178" s="1118"/>
      <c r="AE178" s="1118"/>
      <c r="AF178" s="1118"/>
      <c r="AG178" s="1118"/>
      <c r="AH178" s="1118"/>
      <c r="AI178" s="1118"/>
      <c r="AJ178" s="1118"/>
      <c r="AK178" s="1058"/>
      <c r="AL178" s="860" t="s">
        <v>627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40"/>
      <c r="B179" s="1040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str">
        <f>mergeValue(A179)&amp;"."&amp;mergeValue(B179)</f>
        <v>1.1</v>
      </c>
      <c r="M179" s="155" t="s">
        <v>16</v>
      </c>
      <c r="N179" s="1115"/>
      <c r="O179" s="1116"/>
      <c r="P179" s="1116"/>
      <c r="Q179" s="1116"/>
      <c r="R179" s="1116"/>
      <c r="S179" s="1116"/>
      <c r="T179" s="1116"/>
      <c r="U179" s="1116"/>
      <c r="V179" s="1116"/>
      <c r="W179" s="1116"/>
      <c r="X179" s="1116"/>
      <c r="Y179" s="1116"/>
      <c r="Z179" s="1116"/>
      <c r="AA179" s="1116"/>
      <c r="AB179" s="1116"/>
      <c r="AC179" s="1116"/>
      <c r="AD179" s="1116"/>
      <c r="AE179" s="1116"/>
      <c r="AF179" s="1116"/>
      <c r="AG179" s="1116"/>
      <c r="AH179" s="1116"/>
      <c r="AI179" s="1116"/>
      <c r="AJ179" s="1116"/>
      <c r="AK179" s="1066"/>
      <c r="AL179" s="859" t="s">
        <v>449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40"/>
      <c r="B180" s="1040"/>
      <c r="C180" s="1040">
        <v>1</v>
      </c>
      <c r="D180" s="276"/>
      <c r="E180" s="276"/>
      <c r="F180" s="320"/>
      <c r="G180" s="535"/>
      <c r="H180" s="535"/>
      <c r="I180" s="208"/>
      <c r="J180" s="45"/>
      <c r="L180" s="312" t="str">
        <f>mergeValue(A180)&amp;"."&amp;mergeValue(B180)&amp;"."&amp;mergeValue(C180)</f>
        <v>1.1.1</v>
      </c>
      <c r="M180" s="156" t="s">
        <v>560</v>
      </c>
      <c r="N180" s="1115"/>
      <c r="O180" s="1116"/>
      <c r="P180" s="1116"/>
      <c r="Q180" s="1116"/>
      <c r="R180" s="1116"/>
      <c r="S180" s="1116"/>
      <c r="T180" s="1116"/>
      <c r="U180" s="1116"/>
      <c r="V180" s="1116"/>
      <c r="W180" s="1116"/>
      <c r="X180" s="1116"/>
      <c r="Y180" s="1116"/>
      <c r="Z180" s="1116"/>
      <c r="AA180" s="1116"/>
      <c r="AB180" s="1116"/>
      <c r="AC180" s="1116"/>
      <c r="AD180" s="1116"/>
      <c r="AE180" s="1116"/>
      <c r="AF180" s="1116"/>
      <c r="AG180" s="1116"/>
      <c r="AH180" s="1116"/>
      <c r="AI180" s="1116"/>
      <c r="AJ180" s="1116"/>
      <c r="AK180" s="1066"/>
      <c r="AL180" s="859" t="s">
        <v>561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" customHeight="1">
      <c r="A181" s="1040"/>
      <c r="B181" s="1040"/>
      <c r="C181" s="1040"/>
      <c r="D181" s="1040">
        <v>1</v>
      </c>
      <c r="E181" s="276"/>
      <c r="F181" s="320"/>
      <c r="G181" s="535"/>
      <c r="H181" s="535"/>
      <c r="I181" s="1044"/>
      <c r="J181" s="1045"/>
      <c r="K181" s="1015"/>
      <c r="L181" s="1067" t="str">
        <f>mergeValue(A181)&amp;"."&amp;mergeValue(B181)&amp;"."&amp;mergeValue(C181)&amp;"."&amp;mergeValue(D181)</f>
        <v>1.1.1.1</v>
      </c>
      <c r="M181" s="1060"/>
      <c r="N181" s="1062"/>
      <c r="O181" s="1050" t="s">
        <v>83</v>
      </c>
      <c r="P181" s="1051"/>
      <c r="Q181" s="1011" t="s">
        <v>75</v>
      </c>
      <c r="R181" s="1041"/>
      <c r="S181" s="1048">
        <v>1</v>
      </c>
      <c r="T181" s="1052"/>
      <c r="U181" s="1011" t="s">
        <v>75</v>
      </c>
      <c r="V181" s="1041"/>
      <c r="W181" s="1048" t="s">
        <v>83</v>
      </c>
      <c r="X181" s="1049"/>
      <c r="Y181" s="1011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05" t="s">
        <v>631</v>
      </c>
      <c r="AM181" s="276" t="str">
        <f>strCheckDateOnDP(AC181:AK181,List06_10_DP)</f>
        <v/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" customHeight="1">
      <c r="A182" s="1040"/>
      <c r="B182" s="1040"/>
      <c r="C182" s="1040"/>
      <c r="D182" s="1040"/>
      <c r="E182" s="276"/>
      <c r="F182" s="320"/>
      <c r="G182" s="535"/>
      <c r="H182" s="535"/>
      <c r="I182" s="1044"/>
      <c r="J182" s="1045"/>
      <c r="K182" s="1015"/>
      <c r="L182" s="1046"/>
      <c r="M182" s="1061"/>
      <c r="N182" s="1062"/>
      <c r="O182" s="1050"/>
      <c r="P182" s="1051"/>
      <c r="Q182" s="1011"/>
      <c r="R182" s="1041"/>
      <c r="S182" s="1048"/>
      <c r="T182" s="1053"/>
      <c r="U182" s="1011"/>
      <c r="V182" s="1041"/>
      <c r="W182" s="1048"/>
      <c r="X182" s="1049"/>
      <c r="Y182" s="1011"/>
      <c r="Z182" s="403"/>
      <c r="AA182" s="201"/>
      <c r="AB182" s="201"/>
      <c r="AC182" s="243"/>
      <c r="AD182" s="243"/>
      <c r="AE182" s="243"/>
      <c r="AF182" s="278" t="str">
        <f>AG181&amp;"-"&amp;AI181</f>
        <v>-</v>
      </c>
      <c r="AG182" s="278"/>
      <c r="AH182" s="278"/>
      <c r="AI182" s="278"/>
      <c r="AJ182" s="278" t="s">
        <v>75</v>
      </c>
      <c r="AK182" s="406"/>
      <c r="AL182" s="1005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" customHeight="1">
      <c r="A183" s="1040"/>
      <c r="B183" s="1040"/>
      <c r="C183" s="1040"/>
      <c r="D183" s="1040"/>
      <c r="E183" s="276"/>
      <c r="F183" s="320"/>
      <c r="G183" s="535"/>
      <c r="H183" s="535"/>
      <c r="I183" s="1044"/>
      <c r="J183" s="1045"/>
      <c r="K183" s="1015"/>
      <c r="L183" s="1046"/>
      <c r="M183" s="1061"/>
      <c r="N183" s="1062"/>
      <c r="O183" s="1050"/>
      <c r="P183" s="1051"/>
      <c r="Q183" s="1011"/>
      <c r="R183" s="1041"/>
      <c r="S183" s="1048"/>
      <c r="T183" s="1054"/>
      <c r="U183" s="1011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05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" customHeight="1">
      <c r="A184" s="1040"/>
      <c r="B184" s="1040"/>
      <c r="C184" s="1040"/>
      <c r="D184" s="1040"/>
      <c r="E184" s="276"/>
      <c r="F184" s="320"/>
      <c r="G184" s="535"/>
      <c r="H184" s="535"/>
      <c r="I184" s="1044"/>
      <c r="J184" s="1045"/>
      <c r="K184" s="1015"/>
      <c r="L184" s="1046"/>
      <c r="M184" s="1061"/>
      <c r="N184" s="1062"/>
      <c r="O184" s="1050"/>
      <c r="P184" s="1051"/>
      <c r="Q184" s="1011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05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" customHeight="1">
      <c r="A185" s="1040"/>
      <c r="B185" s="1040"/>
      <c r="C185" s="1040"/>
      <c r="D185" s="1040"/>
      <c r="E185" s="322"/>
      <c r="F185" s="323"/>
      <c r="G185" s="322"/>
      <c r="H185" s="322"/>
      <c r="I185" s="1044"/>
      <c r="J185" s="1045"/>
      <c r="K185" s="1015"/>
      <c r="L185" s="1046"/>
      <c r="M185" s="1061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05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40"/>
      <c r="B186" s="1040"/>
      <c r="C186" s="1040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05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40"/>
      <c r="B187" s="1040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40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6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7:46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7:46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7:2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7:30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7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7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7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7:28" ht="15" customHeight="1">
      <c r="G197" s="174"/>
      <c r="H197" s="175"/>
      <c r="I197" s="175"/>
      <c r="J197" s="82"/>
      <c r="K197" s="175"/>
      <c r="L197" s="175"/>
      <c r="M197" s="175"/>
      <c r="Q197" s="1011" t="s">
        <v>75</v>
      </c>
      <c r="R197" s="1094"/>
      <c r="S197" s="1048">
        <v>1</v>
      </c>
      <c r="T197" s="1093"/>
      <c r="U197" s="1011" t="s">
        <v>74</v>
      </c>
      <c r="V197" s="1041"/>
      <c r="W197" s="1048">
        <v>1</v>
      </c>
      <c r="X197" s="1092"/>
      <c r="Y197" s="1011" t="s">
        <v>74</v>
      </c>
      <c r="Z197" s="186"/>
      <c r="AA197" s="110">
        <v>1</v>
      </c>
      <c r="AB197" s="303"/>
    </row>
    <row r="198" spans="7:28" ht="15" customHeight="1">
      <c r="G198" s="174"/>
      <c r="H198" s="175"/>
      <c r="I198" s="175"/>
      <c r="J198" s="82"/>
      <c r="K198" s="175"/>
      <c r="L198" s="175"/>
      <c r="M198" s="175"/>
      <c r="Q198" s="1011"/>
      <c r="R198" s="1094"/>
      <c r="S198" s="1048"/>
      <c r="T198" s="1093"/>
      <c r="U198" s="1011"/>
      <c r="V198" s="1041"/>
      <c r="W198" s="1048"/>
      <c r="X198" s="1092"/>
      <c r="Y198" s="1011"/>
      <c r="Z198" s="403"/>
      <c r="AA198" s="201"/>
      <c r="AB198" s="112" t="s">
        <v>373</v>
      </c>
    </row>
    <row r="199" spans="7:28" ht="15" customHeight="1">
      <c r="G199" s="174"/>
      <c r="H199" s="175"/>
      <c r="I199" s="175"/>
      <c r="J199" s="82"/>
      <c r="K199" s="175"/>
      <c r="L199" s="175"/>
      <c r="M199" s="175"/>
      <c r="Q199" s="1011"/>
      <c r="R199" s="1094"/>
      <c r="S199" s="1048"/>
      <c r="T199" s="1093"/>
      <c r="U199" s="1011"/>
      <c r="V199" s="405"/>
      <c r="W199" s="172"/>
      <c r="X199" s="201" t="s">
        <v>372</v>
      </c>
      <c r="Y199" s="242"/>
      <c r="Z199" s="242"/>
      <c r="AA199" s="242"/>
      <c r="AB199" s="527"/>
    </row>
    <row r="200" spans="7:28" ht="15" customHeight="1">
      <c r="G200" s="174"/>
      <c r="H200" s="175"/>
      <c r="I200" s="175"/>
      <c r="J200" s="82"/>
      <c r="K200" s="175"/>
      <c r="L200" s="175"/>
      <c r="M200" s="175"/>
      <c r="Q200" s="1011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24" s="34" customFormat="1" ht="17.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1" s="33" customFormat="1" ht="11.25">
      <c r="A203" s="33" t="s">
        <v>260</v>
      </c>
    </row>
    <row r="204" ht="11.25"/>
    <row r="205" spans="3:5" s="12" customFormat="1" ht="15" customHeight="1">
      <c r="C205" s="210"/>
      <c r="D205" s="124"/>
      <c r="E205" s="211"/>
    </row>
    <row r="207" spans="1:1" s="33" customFormat="1" ht="17.1" customHeight="1">
      <c r="A207" s="33" t="s">
        <v>259</v>
      </c>
    </row>
    <row r="209" spans="1:24" s="34" customFormat="1" ht="17.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1" s="33" customFormat="1" ht="17.1" customHeight="1">
      <c r="A211" s="33" t="s">
        <v>260</v>
      </c>
    </row>
    <row r="212" spans="7:8" ht="17.1" customHeight="1">
      <c r="G212" s="92"/>
      <c r="H212" s="92"/>
    </row>
    <row r="213" spans="1:24" s="34" customFormat="1" ht="17.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1" s="33" customFormat="1" ht="17.1" customHeight="1">
      <c r="A215" s="33" t="s">
        <v>261</v>
      </c>
    </row>
    <row r="216" spans="7:8" ht="17.1" customHeight="1">
      <c r="G216" s="92"/>
      <c r="H216" s="92"/>
    </row>
    <row r="217" spans="1:24" s="34" customFormat="1" ht="17.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3" s="33" customFormat="1" ht="17.1" customHeight="1">
      <c r="A219" s="33" t="s">
        <v>287</v>
      </c>
      <c r="B219" s="33" t="s">
        <v>288</v>
      </c>
      <c r="C219" s="33" t="s">
        <v>289</v>
      </c>
    </row>
    <row r="221" spans="1:9" s="21" customFormat="1" ht="20.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9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9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9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1" s="33" customFormat="1" ht="17.1" customHeight="1">
      <c r="A239" s="33" t="s">
        <v>308</v>
      </c>
    </row>
    <row r="241" spans="1:1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2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4:21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19"/>
      <c r="D246" s="929">
        <v>1</v>
      </c>
      <c r="E246" s="1020"/>
      <c r="F246" s="449"/>
      <c r="G246" s="235">
        <v>0</v>
      </c>
      <c r="H246" s="454"/>
      <c r="I246" s="347"/>
      <c r="J246" s="491" t="s">
        <v>482</v>
      </c>
      <c r="K246" s="172"/>
      <c r="L246" s="363"/>
      <c r="M246" s="290">
        <f>mergeValue(H246)</f>
        <v>0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19"/>
      <c r="D247" s="929"/>
      <c r="E247" s="1020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7:21" s="358" customFormat="1" ht="15">
      <c r="Q248" s="365"/>
      <c r="U248" s="359"/>
    </row>
    <row r="249" spans="1:2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6:21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20"/>
      <c r="D251" s="346"/>
      <c r="E251" s="570"/>
      <c r="F251" s="1121"/>
      <c r="G251" s="929">
        <v>0</v>
      </c>
      <c r="H251" s="927"/>
      <c r="I251" s="347"/>
      <c r="J251" s="491" t="s">
        <v>482</v>
      </c>
      <c r="K251" s="172"/>
      <c r="L251" s="363"/>
      <c r="M251" s="290">
        <f>mergeValue(H251)</f>
        <v>0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20"/>
      <c r="D252" s="346"/>
      <c r="E252" s="570"/>
      <c r="F252" s="1121"/>
      <c r="G252" s="929"/>
      <c r="H252" s="927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7:21" s="358" customFormat="1" ht="15">
      <c r="Q253" s="365"/>
      <c r="U253" s="359"/>
    </row>
    <row r="254" spans="1:2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7:21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>
        <f>mergeValue(H256)</f>
        <v>0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ht="11.25"/>
    <row r="259" spans="1:1" s="33" customFormat="1" ht="11.25">
      <c r="A259" s="33" t="s">
        <v>429</v>
      </c>
    </row>
    <row r="260" ht="11.25"/>
    <row r="261" spans="1:10" s="34" customFormat="1" ht="20.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ht="11.25"/>
    <row r="263" ht="11.25"/>
    <row r="264" spans="1:1" s="33" customFormat="1" ht="11.25">
      <c r="A264" s="33" t="s">
        <v>435</v>
      </c>
    </row>
    <row r="265" ht="11.25"/>
    <row r="266" spans="1:12" s="34" customFormat="1" ht="20.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ht="11.25"/>
    <row r="268" ht="11.25"/>
    <row r="269" spans="1:1" s="33" customFormat="1" ht="11.25">
      <c r="A269" s="33" t="s">
        <v>436</v>
      </c>
    </row>
    <row r="270" ht="11.25"/>
    <row r="271" spans="1:12" s="34" customFormat="1" ht="20.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ht="11.25"/>
    <row r="273" ht="11.25"/>
    <row r="274" spans="1:1" s="33" customFormat="1" ht="11.25">
      <c r="A274" s="33" t="s">
        <v>437</v>
      </c>
    </row>
    <row r="275" ht="11.25"/>
    <row r="276" spans="1:12" s="34" customFormat="1" ht="20.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12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1" s="33" customFormat="1" ht="11.25">
      <c r="A279" s="33" t="s">
        <v>438</v>
      </c>
    </row>
    <row r="280" ht="11.25"/>
    <row r="281" spans="1:12" s="34" customFormat="1" ht="20.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1" s="33" customFormat="1" ht="17.1" customHeight="1">
      <c r="A284" s="33" t="s">
        <v>474</v>
      </c>
    </row>
    <row r="286" spans="1:20" s="237" customFormat="1" ht="409.5">
      <c r="A286" s="974">
        <v>1</v>
      </c>
      <c r="B286" s="292"/>
      <c r="C286" s="292"/>
      <c r="D286" s="292"/>
      <c r="F286" s="430" t="str">
        <f>"2."&amp;mergeValue(A286)</f>
        <v>2.1</v>
      </c>
      <c r="G286" s="512" t="s">
        <v>463</v>
      </c>
      <c r="H286" s="414"/>
      <c r="I286" s="265" t="s">
        <v>551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74"/>
      <c r="B287" s="292"/>
      <c r="C287" s="292"/>
      <c r="D287" s="292"/>
      <c r="F287" s="430" t="str">
        <f>"3."&amp;mergeValue(A287)</f>
        <v>3.1</v>
      </c>
      <c r="G287" s="512" t="s">
        <v>464</v>
      </c>
      <c r="H287" s="414"/>
      <c r="I287" s="265" t="s">
        <v>549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74"/>
      <c r="B288" s="292"/>
      <c r="C288" s="292"/>
      <c r="D288" s="292"/>
      <c r="F288" s="430" t="str">
        <f>"4."&amp;mergeValue(A288)</f>
        <v>4.1</v>
      </c>
      <c r="G288" s="512" t="s">
        <v>465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20" s="237" customFormat="1" ht="101.25">
      <c r="A289" s="974"/>
      <c r="B289" s="974">
        <v>1</v>
      </c>
      <c r="C289" s="438"/>
      <c r="D289" s="438"/>
      <c r="F289" s="430" t="str">
        <f>"4."&amp;mergeValue(A289)&amp;"."&amp;mergeValue(B289)</f>
        <v>4.1.1</v>
      </c>
      <c r="G289" s="421" t="s">
        <v>553</v>
      </c>
      <c r="H289" s="414" t="str">
        <f>IF(region_name="","",region_name)</f>
        <v>Свердловская область</v>
      </c>
      <c r="I289" s="265" t="s">
        <v>468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20" s="237" customFormat="1" ht="191.25">
      <c r="A290" s="974"/>
      <c r="B290" s="974"/>
      <c r="C290" s="974">
        <v>1</v>
      </c>
      <c r="D290" s="438"/>
      <c r="F290" s="430" t="str">
        <f>"4."&amp;mergeValue(A290)&amp;"."&amp;mergeValue(B290)&amp;"."&amp;mergeValue(C290)</f>
        <v>4.1.1.1</v>
      </c>
      <c r="G290" s="437" t="s">
        <v>466</v>
      </c>
      <c r="H290" s="414"/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20" s="237" customFormat="1" ht="33.75" customHeight="1">
      <c r="A291" s="974"/>
      <c r="B291" s="974"/>
      <c r="C291" s="974"/>
      <c r="D291" s="438">
        <v>1</v>
      </c>
      <c r="F291" s="430" t="str">
        <f>"4."&amp;mergeValue(A291)&amp;"."&amp;mergeValue(B291)&amp;"."&amp;mergeValue(C291)&amp;"."&amp;mergeValue(D291)</f>
        <v>4.1.1.1.1</v>
      </c>
      <c r="G291" s="515" t="s">
        <v>467</v>
      </c>
      <c r="H291" s="414"/>
      <c r="I291" s="1005" t="s">
        <v>552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20" s="237" customFormat="1" ht="18.75">
      <c r="A292" s="974"/>
      <c r="B292" s="974"/>
      <c r="C292" s="974"/>
      <c r="D292" s="438"/>
      <c r="F292" s="519"/>
      <c r="G292" s="520" t="s">
        <v>4</v>
      </c>
      <c r="H292" s="521"/>
      <c r="I292" s="1005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20" s="237" customFormat="1" ht="18.75">
      <c r="A293" s="974"/>
      <c r="B293" s="974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20" s="237" customFormat="1" ht="18.75">
      <c r="A294" s="974"/>
      <c r="B294" s="292"/>
      <c r="C294" s="292"/>
      <c r="D294" s="292"/>
      <c r="F294" s="434"/>
      <c r="G294" s="172" t="s">
        <v>473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20" s="237" customFormat="1" ht="18.75">
      <c r="A295" s="292"/>
      <c r="B295" s="292"/>
      <c r="C295" s="292"/>
      <c r="D295" s="292"/>
      <c r="F295" s="434"/>
      <c r="G295" s="201" t="s">
        <v>472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" customHeight="1">
      <c r="A301" s="820"/>
      <c r="B301" s="820"/>
      <c r="C301" s="820"/>
      <c r="D301" s="820"/>
      <c r="E301" s="820"/>
      <c r="F301" s="820"/>
      <c r="G301" s="820"/>
      <c r="H301" s="820"/>
      <c r="I301" s="820"/>
      <c r="J301" s="820"/>
      <c r="K301" s="820"/>
      <c r="L301" s="820"/>
      <c r="M301" s="820"/>
      <c r="N301" s="820"/>
      <c r="O301" s="820"/>
      <c r="P301" s="820"/>
      <c r="Q301" s="820"/>
      <c r="R301" s="820"/>
      <c r="S301" s="820"/>
      <c r="T301" s="820"/>
      <c r="U301" s="820"/>
      <c r="V301" s="820"/>
      <c r="W301" s="820"/>
      <c r="X301" s="820"/>
      <c r="Y301" s="820"/>
      <c r="Z301" s="820"/>
      <c r="AA301" s="820"/>
      <c r="AB301" s="820"/>
      <c r="AC301" s="820"/>
      <c r="AD301" s="820"/>
      <c r="AE301" s="820"/>
      <c r="AF301" s="820"/>
      <c r="AG301" s="820"/>
      <c r="AH301" s="820"/>
      <c r="AI301" s="820"/>
      <c r="AJ301" s="820"/>
      <c r="AK301" s="820"/>
      <c r="AL301" s="820"/>
      <c r="AM301" s="820"/>
      <c r="AN301" s="820"/>
      <c r="AO301" s="820"/>
      <c r="AP301" s="820"/>
      <c r="AQ301" s="820"/>
      <c r="AR301" s="820"/>
      <c r="AS301" s="820"/>
      <c r="AT301" s="820"/>
      <c r="AU301" s="820"/>
      <c r="AV301" s="820"/>
      <c r="AW301" s="820"/>
      <c r="AX301" s="820"/>
      <c r="AY301" s="820"/>
      <c r="AZ301" s="820"/>
      <c r="BA301" s="820"/>
      <c r="BB301" s="820"/>
      <c r="BC301" s="820"/>
      <c r="BD301" s="820"/>
      <c r="BE301" s="820"/>
      <c r="BF301" s="820"/>
      <c r="BG301" s="820"/>
      <c r="BH301" s="820"/>
      <c r="BI301" s="820"/>
      <c r="BJ301" s="820"/>
      <c r="BK301" s="820"/>
      <c r="BL301" s="820"/>
      <c r="BM301" s="820"/>
      <c r="BN301" s="820"/>
      <c r="BO301" s="820"/>
      <c r="BP301" s="820"/>
      <c r="BQ301" s="820"/>
      <c r="BR301" s="820"/>
      <c r="BS301" s="820"/>
      <c r="BT301" s="820"/>
      <c r="BU301" s="820"/>
      <c r="BV301" s="820"/>
      <c r="BW301" s="820"/>
      <c r="BX301" s="820"/>
      <c r="BY301" s="820"/>
      <c r="BZ301" s="820"/>
      <c r="CA301" s="820"/>
      <c r="CB301" s="820"/>
      <c r="CC301" s="820"/>
      <c r="CD301" s="820"/>
      <c r="CE301" s="820"/>
    </row>
    <row r="302" spans="1:83" ht="17.1" customHeight="1">
      <c r="A302" s="821" t="s">
        <v>604</v>
      </c>
      <c r="B302" s="821"/>
      <c r="C302" s="821"/>
      <c r="D302" s="821"/>
      <c r="E302" s="821"/>
      <c r="F302" s="821"/>
      <c r="G302" s="821"/>
      <c r="H302" s="821"/>
      <c r="I302" s="821"/>
      <c r="J302" s="821"/>
      <c r="K302" s="821"/>
      <c r="L302" s="821"/>
      <c r="M302" s="821"/>
      <c r="N302" s="821"/>
      <c r="O302" s="821"/>
      <c r="P302" s="821"/>
      <c r="Q302" s="821"/>
      <c r="R302" s="821"/>
      <c r="S302" s="821"/>
      <c r="T302" s="821"/>
      <c r="U302" s="821"/>
      <c r="V302" s="821"/>
      <c r="W302" s="821"/>
      <c r="X302" s="821"/>
      <c r="Y302" s="821"/>
      <c r="Z302" s="821"/>
      <c r="AA302" s="821"/>
      <c r="AB302" s="821"/>
      <c r="AC302" s="821"/>
      <c r="AD302" s="821"/>
      <c r="AE302" s="821"/>
      <c r="AF302" s="821"/>
      <c r="AG302" s="821"/>
      <c r="AH302" s="821"/>
      <c r="AI302" s="821"/>
      <c r="AJ302" s="821"/>
      <c r="AK302" s="821"/>
      <c r="AL302" s="821"/>
      <c r="AM302" s="821"/>
      <c r="AN302" s="821"/>
      <c r="AO302" s="821"/>
      <c r="AP302" s="821"/>
      <c r="AQ302" s="821"/>
      <c r="AR302" s="821"/>
      <c r="AS302" s="821"/>
      <c r="AT302" s="821"/>
      <c r="AU302" s="821"/>
      <c r="AV302" s="821"/>
      <c r="AW302" s="821"/>
      <c r="AX302" s="821"/>
      <c r="AY302" s="821"/>
      <c r="AZ302" s="821"/>
      <c r="BA302" s="821"/>
      <c r="BB302" s="821"/>
      <c r="BC302" s="821"/>
      <c r="BD302" s="821"/>
      <c r="BE302" s="821"/>
      <c r="BF302" s="821"/>
      <c r="BG302" s="821"/>
      <c r="BH302" s="821"/>
      <c r="BI302" s="821"/>
      <c r="BJ302" s="821"/>
      <c r="BK302" s="821"/>
      <c r="BL302" s="821"/>
      <c r="BM302" s="821"/>
      <c r="BN302" s="821"/>
      <c r="BO302" s="821"/>
      <c r="BP302" s="821"/>
      <c r="BQ302" s="821"/>
      <c r="BR302" s="821"/>
      <c r="BS302" s="821"/>
      <c r="BT302" s="821"/>
      <c r="BU302" s="821"/>
      <c r="BV302" s="821"/>
      <c r="BW302" s="821"/>
      <c r="BX302" s="821"/>
      <c r="BY302" s="821"/>
      <c r="BZ302" s="821"/>
      <c r="CA302" s="821"/>
      <c r="CB302" s="821"/>
      <c r="CC302" s="821"/>
      <c r="CD302" s="821"/>
      <c r="CE302" s="821"/>
    </row>
    <row r="303" spans="1:83" ht="17.1" customHeight="1">
      <c r="A303" s="820"/>
      <c r="B303" s="820"/>
      <c r="C303" s="820"/>
      <c r="D303" s="820"/>
      <c r="E303" s="820"/>
      <c r="F303" s="820"/>
      <c r="G303" s="820"/>
      <c r="H303" s="820"/>
      <c r="I303" s="820"/>
      <c r="J303" s="820"/>
      <c r="K303" s="820"/>
      <c r="L303" s="820"/>
      <c r="M303" s="820"/>
      <c r="N303" s="820"/>
      <c r="O303" s="820"/>
      <c r="P303" s="820"/>
      <c r="Q303" s="820"/>
      <c r="R303" s="820"/>
      <c r="S303" s="820"/>
      <c r="T303" s="820"/>
      <c r="U303" s="820"/>
      <c r="V303" s="820"/>
      <c r="W303" s="820"/>
      <c r="X303" s="820"/>
      <c r="Y303" s="820"/>
      <c r="Z303" s="820"/>
      <c r="AA303" s="820"/>
      <c r="AB303" s="820"/>
      <c r="AC303" s="820"/>
      <c r="AD303" s="820"/>
      <c r="AE303" s="820"/>
      <c r="AF303" s="820"/>
      <c r="AG303" s="820"/>
      <c r="AH303" s="820"/>
      <c r="AI303" s="820"/>
      <c r="AJ303" s="820"/>
      <c r="AK303" s="820"/>
      <c r="AL303" s="820"/>
      <c r="AM303" s="820"/>
      <c r="AN303" s="820"/>
      <c r="AO303" s="820"/>
      <c r="AP303" s="820"/>
      <c r="AQ303" s="820"/>
      <c r="AR303" s="820"/>
      <c r="AS303" s="820"/>
      <c r="AT303" s="820"/>
      <c r="AU303" s="820"/>
      <c r="AV303" s="820"/>
      <c r="AW303" s="820"/>
      <c r="AX303" s="820"/>
      <c r="AY303" s="820"/>
      <c r="AZ303" s="820"/>
      <c r="BA303" s="820"/>
      <c r="BB303" s="820"/>
      <c r="BC303" s="820"/>
      <c r="BD303" s="820"/>
      <c r="BE303" s="820"/>
      <c r="BF303" s="820"/>
      <c r="BG303" s="820"/>
      <c r="BH303" s="820"/>
      <c r="BI303" s="820"/>
      <c r="BJ303" s="820"/>
      <c r="BK303" s="820"/>
      <c r="BL303" s="820"/>
      <c r="BM303" s="820"/>
      <c r="BN303" s="820"/>
      <c r="BO303" s="820"/>
      <c r="BP303" s="820"/>
      <c r="BQ303" s="820"/>
      <c r="BR303" s="820"/>
      <c r="BS303" s="820"/>
      <c r="BT303" s="820"/>
      <c r="BU303" s="820"/>
      <c r="BV303" s="820"/>
      <c r="BW303" s="820"/>
      <c r="BX303" s="820"/>
      <c r="BY303" s="820"/>
      <c r="BZ303" s="820"/>
      <c r="CA303" s="820"/>
      <c r="CB303" s="820"/>
      <c r="CC303" s="820"/>
      <c r="CD303" s="820"/>
      <c r="CE303" s="820"/>
    </row>
    <row r="304" spans="1:83" ht="17.1" customHeight="1">
      <c r="A304" s="824"/>
      <c r="B304" s="827"/>
      <c r="C304" s="823"/>
      <c r="D304" s="828"/>
      <c r="E304" s="831"/>
      <c r="F304" s="853"/>
      <c r="G304" s="848"/>
      <c r="H304" s="832"/>
      <c r="I304" s="829"/>
      <c r="J304" s="829"/>
      <c r="K304" s="822"/>
      <c r="L304" s="822"/>
      <c r="M304" s="822"/>
      <c r="N304" s="822"/>
      <c r="O304" s="822"/>
      <c r="P304" s="822"/>
      <c r="Q304" s="822"/>
      <c r="R304" s="822"/>
      <c r="S304" s="822"/>
      <c r="T304" s="822"/>
      <c r="U304" s="822"/>
      <c r="V304" s="822"/>
      <c r="W304" s="822"/>
      <c r="X304" s="822"/>
      <c r="Y304" s="822"/>
      <c r="Z304" s="822"/>
      <c r="AA304" s="822"/>
      <c r="AB304" s="822"/>
      <c r="AC304" s="822"/>
      <c r="AD304" s="822"/>
      <c r="AE304" s="822"/>
      <c r="AF304" s="822"/>
      <c r="AG304" s="822"/>
      <c r="AH304" s="822"/>
      <c r="AI304" s="822"/>
      <c r="AJ304" s="822"/>
      <c r="AK304" s="822"/>
      <c r="AL304" s="822"/>
      <c r="AM304" s="822"/>
      <c r="AN304" s="822"/>
      <c r="AO304" s="822"/>
      <c r="AP304" s="822"/>
      <c r="AQ304" s="822"/>
      <c r="AR304" s="822"/>
      <c r="AS304" s="822"/>
      <c r="AT304" s="822"/>
      <c r="AU304" s="822"/>
      <c r="AV304" s="822"/>
      <c r="AW304" s="822"/>
      <c r="AX304" s="822"/>
      <c r="AY304" s="822"/>
      <c r="AZ304" s="822"/>
      <c r="BA304" s="822"/>
      <c r="BB304" s="822"/>
      <c r="BC304" s="822"/>
      <c r="BD304" s="822"/>
      <c r="BE304" s="822"/>
      <c r="BF304" s="822"/>
      <c r="BG304" s="822"/>
      <c r="BH304" s="822"/>
      <c r="BI304" s="822"/>
      <c r="BJ304" s="822"/>
      <c r="BK304" s="822"/>
      <c r="BL304" s="822"/>
      <c r="BM304" s="822"/>
      <c r="BN304" s="822"/>
      <c r="BO304" s="822"/>
      <c r="BP304" s="822"/>
      <c r="BQ304" s="822"/>
      <c r="BR304" s="822"/>
      <c r="BS304" s="822"/>
      <c r="BT304" s="822"/>
      <c r="BU304" s="822"/>
      <c r="BV304" s="822"/>
      <c r="BW304" s="822"/>
      <c r="BX304" s="822"/>
      <c r="BY304" s="822"/>
      <c r="BZ304" s="822"/>
      <c r="CA304" s="822"/>
      <c r="CB304" s="822"/>
      <c r="CC304" s="822"/>
      <c r="CD304" s="822"/>
      <c r="CE304" s="822"/>
    </row>
    <row r="305" spans="1:83" ht="17.1" customHeight="1">
      <c r="A305" s="820"/>
      <c r="B305" s="820"/>
      <c r="C305" s="820"/>
      <c r="D305" s="820"/>
      <c r="E305" s="820"/>
      <c r="F305" s="820"/>
      <c r="G305" s="820"/>
      <c r="H305" s="820"/>
      <c r="I305" s="820"/>
      <c r="J305" s="820"/>
      <c r="K305" s="820"/>
      <c r="L305" s="820"/>
      <c r="M305" s="820"/>
      <c r="N305" s="820"/>
      <c r="O305" s="820"/>
      <c r="P305" s="820"/>
      <c r="Q305" s="820"/>
      <c r="R305" s="820"/>
      <c r="S305" s="820"/>
      <c r="T305" s="820"/>
      <c r="U305" s="820"/>
      <c r="V305" s="820"/>
      <c r="W305" s="820"/>
      <c r="X305" s="820"/>
      <c r="Y305" s="820"/>
      <c r="Z305" s="820"/>
      <c r="AA305" s="820"/>
      <c r="AB305" s="820"/>
      <c r="AC305" s="820"/>
      <c r="AD305" s="820"/>
      <c r="AE305" s="820"/>
      <c r="AF305" s="820"/>
      <c r="AG305" s="820"/>
      <c r="AH305" s="820"/>
      <c r="AI305" s="820"/>
      <c r="AJ305" s="820"/>
      <c r="AK305" s="820"/>
      <c r="AL305" s="820"/>
      <c r="AM305" s="820"/>
      <c r="AN305" s="820"/>
      <c r="AO305" s="820"/>
      <c r="AP305" s="820"/>
      <c r="AQ305" s="820"/>
      <c r="AR305" s="820"/>
      <c r="AS305" s="820"/>
      <c r="AT305" s="820"/>
      <c r="AU305" s="820"/>
      <c r="AV305" s="820"/>
      <c r="AW305" s="820"/>
      <c r="AX305" s="820"/>
      <c r="AY305" s="820"/>
      <c r="AZ305" s="820"/>
      <c r="BA305" s="820"/>
      <c r="BB305" s="820"/>
      <c r="BC305" s="820"/>
      <c r="BD305" s="820"/>
      <c r="BE305" s="820"/>
      <c r="BF305" s="820"/>
      <c r="BG305" s="820"/>
      <c r="BH305" s="820"/>
      <c r="BI305" s="820"/>
      <c r="BJ305" s="820"/>
      <c r="BK305" s="820"/>
      <c r="BL305" s="820"/>
      <c r="BM305" s="820"/>
      <c r="BN305" s="820"/>
      <c r="BO305" s="820"/>
      <c r="BP305" s="820"/>
      <c r="BQ305" s="820"/>
      <c r="BR305" s="820"/>
      <c r="BS305" s="820"/>
      <c r="BT305" s="820"/>
      <c r="BU305" s="820"/>
      <c r="BV305" s="820"/>
      <c r="BW305" s="820"/>
      <c r="BX305" s="820"/>
      <c r="BY305" s="820"/>
      <c r="BZ305" s="820"/>
      <c r="CA305" s="820"/>
      <c r="CB305" s="820"/>
      <c r="CC305" s="820"/>
      <c r="CD305" s="820"/>
      <c r="CE305" s="820"/>
    </row>
    <row r="306" spans="1:83" ht="17.1" customHeight="1">
      <c r="A306" s="820"/>
      <c r="B306" s="820"/>
      <c r="C306" s="820"/>
      <c r="D306" s="820"/>
      <c r="E306" s="820"/>
      <c r="F306" s="820"/>
      <c r="G306" s="820"/>
      <c r="H306" s="820"/>
      <c r="I306" s="820"/>
      <c r="J306" s="820"/>
      <c r="K306" s="820"/>
      <c r="L306" s="820"/>
      <c r="M306" s="820"/>
      <c r="N306" s="820"/>
      <c r="O306" s="820"/>
      <c r="P306" s="820"/>
      <c r="Q306" s="820"/>
      <c r="R306" s="820"/>
      <c r="S306" s="820"/>
      <c r="T306" s="820"/>
      <c r="U306" s="820"/>
      <c r="V306" s="820"/>
      <c r="W306" s="820"/>
      <c r="X306" s="820"/>
      <c r="Y306" s="820"/>
      <c r="Z306" s="820"/>
      <c r="AA306" s="820"/>
      <c r="AB306" s="820"/>
      <c r="AC306" s="820"/>
      <c r="AD306" s="820"/>
      <c r="AE306" s="820"/>
      <c r="AF306" s="820"/>
      <c r="AG306" s="820"/>
      <c r="AH306" s="820"/>
      <c r="AI306" s="820"/>
      <c r="AJ306" s="820"/>
      <c r="AK306" s="820"/>
      <c r="AL306" s="820"/>
      <c r="AM306" s="820"/>
      <c r="AN306" s="820"/>
      <c r="AO306" s="820"/>
      <c r="AP306" s="820"/>
      <c r="AQ306" s="820"/>
      <c r="AR306" s="820"/>
      <c r="AS306" s="820"/>
      <c r="AT306" s="820"/>
      <c r="AU306" s="820"/>
      <c r="AV306" s="820"/>
      <c r="AW306" s="820"/>
      <c r="AX306" s="820"/>
      <c r="AY306" s="820"/>
      <c r="AZ306" s="820"/>
      <c r="BA306" s="820"/>
      <c r="BB306" s="820"/>
      <c r="BC306" s="820"/>
      <c r="BD306" s="820"/>
      <c r="BE306" s="820"/>
      <c r="BF306" s="820"/>
      <c r="BG306" s="820"/>
      <c r="BH306" s="820"/>
      <c r="BI306" s="820"/>
      <c r="BJ306" s="820"/>
      <c r="BK306" s="820"/>
      <c r="BL306" s="820"/>
      <c r="BM306" s="820"/>
      <c r="BN306" s="820"/>
      <c r="BO306" s="820"/>
      <c r="BP306" s="820"/>
      <c r="BQ306" s="820"/>
      <c r="BR306" s="820"/>
      <c r="BS306" s="820"/>
      <c r="BT306" s="820"/>
      <c r="BU306" s="820"/>
      <c r="BV306" s="820"/>
      <c r="BW306" s="820"/>
      <c r="BX306" s="820"/>
      <c r="BY306" s="820"/>
      <c r="BZ306" s="820"/>
      <c r="CA306" s="820"/>
      <c r="CB306" s="820"/>
      <c r="CC306" s="820"/>
      <c r="CD306" s="820"/>
      <c r="CE306" s="820"/>
    </row>
    <row r="307" spans="1:83" ht="17.1" customHeight="1">
      <c r="A307" s="821" t="s">
        <v>605</v>
      </c>
      <c r="B307" s="821"/>
      <c r="C307" s="821"/>
      <c r="D307" s="821"/>
      <c r="E307" s="821"/>
      <c r="F307" s="821"/>
      <c r="G307" s="821"/>
      <c r="H307" s="821"/>
      <c r="I307" s="821"/>
      <c r="J307" s="821"/>
      <c r="K307" s="821"/>
      <c r="L307" s="821"/>
      <c r="M307" s="821"/>
      <c r="N307" s="821"/>
      <c r="O307" s="821"/>
      <c r="P307" s="821"/>
      <c r="Q307" s="821"/>
      <c r="R307" s="821"/>
      <c r="S307" s="821"/>
      <c r="T307" s="821"/>
      <c r="U307" s="821"/>
      <c r="V307" s="821"/>
      <c r="W307" s="821"/>
      <c r="X307" s="821"/>
      <c r="Y307" s="821"/>
      <c r="Z307" s="821"/>
      <c r="AA307" s="821"/>
      <c r="AB307" s="821"/>
      <c r="AC307" s="821"/>
      <c r="AD307" s="821"/>
      <c r="AE307" s="821"/>
      <c r="AF307" s="821"/>
      <c r="AG307" s="821"/>
      <c r="AH307" s="821"/>
      <c r="AI307" s="821"/>
      <c r="AJ307" s="821"/>
      <c r="AK307" s="821"/>
      <c r="AL307" s="821"/>
      <c r="AM307" s="821"/>
      <c r="AN307" s="821"/>
      <c r="AO307" s="821"/>
      <c r="AP307" s="821"/>
      <c r="AQ307" s="821"/>
      <c r="AR307" s="821"/>
      <c r="AS307" s="821"/>
      <c r="AT307" s="821"/>
      <c r="AU307" s="821"/>
      <c r="AV307" s="821"/>
      <c r="AW307" s="821"/>
      <c r="AX307" s="821"/>
      <c r="AY307" s="821"/>
      <c r="AZ307" s="821"/>
      <c r="BA307" s="821"/>
      <c r="BB307" s="821"/>
      <c r="BC307" s="821"/>
      <c r="BD307" s="821"/>
      <c r="BE307" s="821"/>
      <c r="BF307" s="821"/>
      <c r="BG307" s="821"/>
      <c r="BH307" s="821"/>
      <c r="BI307" s="821"/>
      <c r="BJ307" s="821"/>
      <c r="BK307" s="821"/>
      <c r="BL307" s="821"/>
      <c r="BM307" s="821"/>
      <c r="BN307" s="821"/>
      <c r="BO307" s="821"/>
      <c r="BP307" s="821"/>
      <c r="BQ307" s="821"/>
      <c r="BR307" s="821"/>
      <c r="BS307" s="821"/>
      <c r="BT307" s="821"/>
      <c r="BU307" s="821"/>
      <c r="BV307" s="821"/>
      <c r="BW307" s="821"/>
      <c r="BX307" s="821"/>
      <c r="BY307" s="821"/>
      <c r="BZ307" s="821"/>
      <c r="CA307" s="821"/>
      <c r="CB307" s="821"/>
      <c r="CC307" s="821"/>
      <c r="CD307" s="821"/>
      <c r="CE307" s="821"/>
    </row>
    <row r="308" spans="1:83" ht="17.1" customHeight="1">
      <c r="A308" s="820"/>
      <c r="B308" s="820"/>
      <c r="C308" s="820"/>
      <c r="D308" s="820"/>
      <c r="E308" s="820"/>
      <c r="F308" s="820"/>
      <c r="G308" s="820"/>
      <c r="H308" s="820"/>
      <c r="I308" s="820"/>
      <c r="J308" s="820"/>
      <c r="K308" s="820"/>
      <c r="L308" s="820"/>
      <c r="M308" s="820"/>
      <c r="N308" s="820"/>
      <c r="O308" s="820"/>
      <c r="P308" s="820"/>
      <c r="Q308" s="820"/>
      <c r="R308" s="820"/>
      <c r="S308" s="820"/>
      <c r="T308" s="820"/>
      <c r="U308" s="820"/>
      <c r="V308" s="820"/>
      <c r="W308" s="820"/>
      <c r="X308" s="820"/>
      <c r="Y308" s="820"/>
      <c r="Z308" s="820"/>
      <c r="AA308" s="820"/>
      <c r="AB308" s="820"/>
      <c r="AC308" s="820"/>
      <c r="AD308" s="820"/>
      <c r="AE308" s="820"/>
      <c r="AF308" s="820"/>
      <c r="AG308" s="820"/>
      <c r="AH308" s="820"/>
      <c r="AI308" s="820"/>
      <c r="AJ308" s="820"/>
      <c r="AK308" s="820"/>
      <c r="AL308" s="820"/>
      <c r="AM308" s="820"/>
      <c r="AN308" s="820"/>
      <c r="AO308" s="820"/>
      <c r="AP308" s="820"/>
      <c r="AQ308" s="820"/>
      <c r="AR308" s="820"/>
      <c r="AS308" s="820"/>
      <c r="AT308" s="820"/>
      <c r="AU308" s="820"/>
      <c r="AV308" s="820"/>
      <c r="AW308" s="820"/>
      <c r="AX308" s="820"/>
      <c r="AY308" s="820"/>
      <c r="AZ308" s="820"/>
      <c r="BA308" s="820"/>
      <c r="BB308" s="820"/>
      <c r="BC308" s="820"/>
      <c r="BD308" s="820"/>
      <c r="BE308" s="820"/>
      <c r="BF308" s="820"/>
      <c r="BG308" s="820"/>
      <c r="BH308" s="820"/>
      <c r="BI308" s="820"/>
      <c r="BJ308" s="820"/>
      <c r="BK308" s="820"/>
      <c r="BL308" s="820"/>
      <c r="BM308" s="820"/>
      <c r="BN308" s="820"/>
      <c r="BO308" s="820"/>
      <c r="BP308" s="820"/>
      <c r="BQ308" s="820"/>
      <c r="BR308" s="820"/>
      <c r="BS308" s="820"/>
      <c r="BT308" s="820"/>
      <c r="BU308" s="820"/>
      <c r="BV308" s="820"/>
      <c r="BW308" s="820"/>
      <c r="BX308" s="820"/>
      <c r="BY308" s="820"/>
      <c r="BZ308" s="820"/>
      <c r="CA308" s="820"/>
      <c r="CB308" s="820"/>
      <c r="CC308" s="820"/>
      <c r="CD308" s="820"/>
      <c r="CE308" s="820"/>
    </row>
    <row r="309" spans="1:83" ht="17.1" customHeight="1">
      <c r="A309" s="830"/>
      <c r="B309" s="827"/>
      <c r="C309" s="823"/>
      <c r="D309" s="1000"/>
      <c r="E309" s="1001"/>
      <c r="F309" s="1002"/>
      <c r="G309" s="833"/>
      <c r="H309" s="861"/>
      <c r="I309" s="854"/>
      <c r="J309" s="853"/>
      <c r="K309" s="833" t="s">
        <v>434</v>
      </c>
      <c r="L309" s="1005" t="s">
        <v>598</v>
      </c>
      <c r="M309" s="838"/>
      <c r="N309" s="829"/>
      <c r="O309" s="829"/>
      <c r="P309" s="822"/>
      <c r="Q309" s="822"/>
      <c r="R309" s="822"/>
      <c r="S309" s="822"/>
      <c r="T309" s="822"/>
      <c r="U309" s="822"/>
      <c r="V309" s="822"/>
      <c r="W309" s="822"/>
      <c r="X309" s="822"/>
      <c r="Y309" s="822"/>
      <c r="Z309" s="822"/>
      <c r="AA309" s="822"/>
      <c r="AB309" s="822"/>
      <c r="AC309" s="822"/>
      <c r="AD309" s="822"/>
      <c r="AE309" s="822"/>
      <c r="AF309" s="822"/>
      <c r="AG309" s="822"/>
      <c r="AH309" s="822"/>
      <c r="AI309" s="822"/>
      <c r="AJ309" s="822"/>
      <c r="AK309" s="822"/>
      <c r="AL309" s="822"/>
      <c r="AM309" s="822"/>
      <c r="AN309" s="822"/>
      <c r="AO309" s="822"/>
      <c r="AP309" s="822"/>
      <c r="AQ309" s="822"/>
      <c r="AR309" s="822"/>
      <c r="AS309" s="822"/>
      <c r="AT309" s="822"/>
      <c r="AU309" s="822"/>
      <c r="AV309" s="822"/>
      <c r="AW309" s="822"/>
      <c r="AX309" s="822"/>
      <c r="AY309" s="822"/>
      <c r="AZ309" s="822"/>
      <c r="BA309" s="822"/>
      <c r="BB309" s="822"/>
      <c r="BC309" s="822"/>
      <c r="BD309" s="822"/>
      <c r="BE309" s="822"/>
      <c r="BF309" s="822"/>
      <c r="BG309" s="822"/>
      <c r="BH309" s="822"/>
      <c r="BI309" s="822"/>
      <c r="BJ309" s="822"/>
      <c r="BK309" s="822"/>
      <c r="BL309" s="822"/>
      <c r="BM309" s="822"/>
      <c r="BN309" s="822"/>
      <c r="BO309" s="822"/>
      <c r="BP309" s="822"/>
      <c r="BQ309" s="822"/>
      <c r="BR309" s="822"/>
      <c r="BS309" s="822"/>
      <c r="BT309" s="822"/>
      <c r="BU309" s="822"/>
      <c r="BV309" s="822"/>
      <c r="BW309" s="822"/>
      <c r="BX309" s="822"/>
      <c r="BY309" s="822"/>
      <c r="BZ309" s="822"/>
      <c r="CA309" s="822"/>
      <c r="CB309" s="822"/>
      <c r="CC309" s="822"/>
      <c r="CD309" s="822"/>
      <c r="CE309" s="822"/>
    </row>
    <row r="310" spans="1:83" ht="17.1" customHeight="1">
      <c r="A310" s="830"/>
      <c r="B310" s="827"/>
      <c r="C310" s="823"/>
      <c r="D310" s="1000"/>
      <c r="E310" s="1001"/>
      <c r="F310" s="1002"/>
      <c r="G310" s="825"/>
      <c r="H310" s="837" t="s">
        <v>258</v>
      </c>
      <c r="I310" s="835"/>
      <c r="J310" s="835"/>
      <c r="K310" s="834"/>
      <c r="L310" s="1005"/>
      <c r="M310" s="838"/>
      <c r="N310" s="829"/>
      <c r="O310" s="829"/>
      <c r="P310" s="822"/>
      <c r="Q310" s="822"/>
      <c r="R310" s="822"/>
      <c r="S310" s="822"/>
      <c r="T310" s="822"/>
      <c r="U310" s="822"/>
      <c r="V310" s="822"/>
      <c r="W310" s="822"/>
      <c r="X310" s="822"/>
      <c r="Y310" s="822"/>
      <c r="Z310" s="822"/>
      <c r="AA310" s="822"/>
      <c r="AB310" s="822"/>
      <c r="AC310" s="822"/>
      <c r="AD310" s="822"/>
      <c r="AE310" s="822"/>
      <c r="AF310" s="822"/>
      <c r="AG310" s="822"/>
      <c r="AH310" s="822"/>
      <c r="AI310" s="822"/>
      <c r="AJ310" s="822"/>
      <c r="AK310" s="822"/>
      <c r="AL310" s="822"/>
      <c r="AM310" s="822"/>
      <c r="AN310" s="822"/>
      <c r="AO310" s="822"/>
      <c r="AP310" s="822"/>
      <c r="AQ310" s="822"/>
      <c r="AR310" s="822"/>
      <c r="AS310" s="822"/>
      <c r="AT310" s="822"/>
      <c r="AU310" s="822"/>
      <c r="AV310" s="822"/>
      <c r="AW310" s="822"/>
      <c r="AX310" s="822"/>
      <c r="AY310" s="822"/>
      <c r="AZ310" s="822"/>
      <c r="BA310" s="822"/>
      <c r="BB310" s="822"/>
      <c r="BC310" s="822"/>
      <c r="BD310" s="822"/>
      <c r="BE310" s="822"/>
      <c r="BF310" s="822"/>
      <c r="BG310" s="822"/>
      <c r="BH310" s="822"/>
      <c r="BI310" s="822"/>
      <c r="BJ310" s="822"/>
      <c r="BK310" s="822"/>
      <c r="BL310" s="822"/>
      <c r="BM310" s="822"/>
      <c r="BN310" s="822"/>
      <c r="BO310" s="822"/>
      <c r="BP310" s="822"/>
      <c r="BQ310" s="822"/>
      <c r="BR310" s="822"/>
      <c r="BS310" s="822"/>
      <c r="BT310" s="822"/>
      <c r="BU310" s="822"/>
      <c r="BV310" s="822"/>
      <c r="BW310" s="822"/>
      <c r="BX310" s="822"/>
      <c r="BY310" s="822"/>
      <c r="BZ310" s="822"/>
      <c r="CA310" s="822"/>
      <c r="CB310" s="822"/>
      <c r="CC310" s="822"/>
      <c r="CD310" s="822"/>
      <c r="CE310" s="822"/>
    </row>
    <row r="311" spans="1:83" ht="17.1" customHeight="1">
      <c r="A311" s="820"/>
      <c r="B311" s="820"/>
      <c r="C311" s="820"/>
      <c r="D311" s="820"/>
      <c r="E311" s="820"/>
      <c r="F311" s="820"/>
      <c r="G311" s="820"/>
      <c r="H311" s="820"/>
      <c r="I311" s="820"/>
      <c r="J311" s="820"/>
      <c r="K311" s="820"/>
      <c r="L311" s="820"/>
      <c r="M311" s="820"/>
      <c r="N311" s="820"/>
      <c r="O311" s="820"/>
      <c r="P311" s="820"/>
      <c r="Q311" s="820"/>
      <c r="R311" s="820"/>
      <c r="S311" s="820"/>
      <c r="T311" s="820"/>
      <c r="U311" s="820"/>
      <c r="V311" s="820"/>
      <c r="W311" s="820"/>
      <c r="X311" s="820"/>
      <c r="Y311" s="820"/>
      <c r="Z311" s="820"/>
      <c r="AA311" s="820"/>
      <c r="AB311" s="820"/>
      <c r="AC311" s="820"/>
      <c r="AD311" s="820"/>
      <c r="AE311" s="820"/>
      <c r="AF311" s="820"/>
      <c r="AG311" s="820"/>
      <c r="AH311" s="820"/>
      <c r="AI311" s="820"/>
      <c r="AJ311" s="820"/>
      <c r="AK311" s="820"/>
      <c r="AL311" s="820"/>
      <c r="AM311" s="820"/>
      <c r="AN311" s="820"/>
      <c r="AO311" s="820"/>
      <c r="AP311" s="820"/>
      <c r="AQ311" s="820"/>
      <c r="AR311" s="820"/>
      <c r="AS311" s="820"/>
      <c r="AT311" s="820"/>
      <c r="AU311" s="820"/>
      <c r="AV311" s="820"/>
      <c r="AW311" s="820"/>
      <c r="AX311" s="820"/>
      <c r="AY311" s="820"/>
      <c r="AZ311" s="820"/>
      <c r="BA311" s="820"/>
      <c r="BB311" s="820"/>
      <c r="BC311" s="820"/>
      <c r="BD311" s="820"/>
      <c r="BE311" s="820"/>
      <c r="BF311" s="820"/>
      <c r="BG311" s="820"/>
      <c r="BH311" s="820"/>
      <c r="BI311" s="820"/>
      <c r="BJ311" s="820"/>
      <c r="BK311" s="820"/>
      <c r="BL311" s="820"/>
      <c r="BM311" s="820"/>
      <c r="BN311" s="820"/>
      <c r="BO311" s="820"/>
      <c r="BP311" s="820"/>
      <c r="BQ311" s="820"/>
      <c r="BR311" s="820"/>
      <c r="BS311" s="820"/>
      <c r="BT311" s="820"/>
      <c r="BU311" s="820"/>
      <c r="BV311" s="820"/>
      <c r="BW311" s="820"/>
      <c r="BX311" s="820"/>
      <c r="BY311" s="820"/>
      <c r="BZ311" s="820"/>
      <c r="CA311" s="820"/>
      <c r="CB311" s="820"/>
      <c r="CC311" s="820"/>
      <c r="CD311" s="820"/>
      <c r="CE311" s="820"/>
    </row>
    <row r="312" spans="1:83" ht="17.1" customHeight="1">
      <c r="A312" s="820"/>
      <c r="B312" s="820"/>
      <c r="C312" s="820"/>
      <c r="D312" s="820"/>
      <c r="E312" s="820"/>
      <c r="F312" s="820"/>
      <c r="G312" s="820"/>
      <c r="H312" s="820"/>
      <c r="I312" s="820"/>
      <c r="J312" s="820"/>
      <c r="K312" s="820"/>
      <c r="L312" s="820"/>
      <c r="M312" s="820"/>
      <c r="N312" s="820"/>
      <c r="O312" s="820"/>
      <c r="P312" s="820"/>
      <c r="Q312" s="820"/>
      <c r="R312" s="820"/>
      <c r="S312" s="820"/>
      <c r="T312" s="820"/>
      <c r="U312" s="820"/>
      <c r="V312" s="820"/>
      <c r="W312" s="820"/>
      <c r="X312" s="820"/>
      <c r="Y312" s="820"/>
      <c r="Z312" s="820"/>
      <c r="AA312" s="820"/>
      <c r="AB312" s="820"/>
      <c r="AC312" s="820"/>
      <c r="AD312" s="820"/>
      <c r="AE312" s="820"/>
      <c r="AF312" s="820"/>
      <c r="AG312" s="820"/>
      <c r="AH312" s="820"/>
      <c r="AI312" s="820"/>
      <c r="AJ312" s="820"/>
      <c r="AK312" s="820"/>
      <c r="AL312" s="820"/>
      <c r="AM312" s="820"/>
      <c r="AN312" s="820"/>
      <c r="AO312" s="820"/>
      <c r="AP312" s="820"/>
      <c r="AQ312" s="820"/>
      <c r="AR312" s="820"/>
      <c r="AS312" s="820"/>
      <c r="AT312" s="820"/>
      <c r="AU312" s="820"/>
      <c r="AV312" s="820"/>
      <c r="AW312" s="820"/>
      <c r="AX312" s="820"/>
      <c r="AY312" s="820"/>
      <c r="AZ312" s="820"/>
      <c r="BA312" s="820"/>
      <c r="BB312" s="820"/>
      <c r="BC312" s="820"/>
      <c r="BD312" s="820"/>
      <c r="BE312" s="820"/>
      <c r="BF312" s="820"/>
      <c r="BG312" s="820"/>
      <c r="BH312" s="820"/>
      <c r="BI312" s="820"/>
      <c r="BJ312" s="820"/>
      <c r="BK312" s="820"/>
      <c r="BL312" s="820"/>
      <c r="BM312" s="820"/>
      <c r="BN312" s="820"/>
      <c r="BO312" s="820"/>
      <c r="BP312" s="820"/>
      <c r="BQ312" s="820"/>
      <c r="BR312" s="820"/>
      <c r="BS312" s="820"/>
      <c r="BT312" s="820"/>
      <c r="BU312" s="820"/>
      <c r="BV312" s="820"/>
      <c r="BW312" s="820"/>
      <c r="BX312" s="820"/>
      <c r="BY312" s="820"/>
      <c r="BZ312" s="820"/>
      <c r="CA312" s="820"/>
      <c r="CB312" s="820"/>
      <c r="CC312" s="820"/>
      <c r="CD312" s="820"/>
      <c r="CE312" s="820"/>
    </row>
    <row r="313" spans="1:83" ht="17.1" customHeight="1">
      <c r="A313" s="821" t="s">
        <v>606</v>
      </c>
      <c r="B313" s="821"/>
      <c r="C313" s="821"/>
      <c r="D313" s="821"/>
      <c r="E313" s="821"/>
      <c r="F313" s="821"/>
      <c r="G313" s="821"/>
      <c r="H313" s="821"/>
      <c r="I313" s="821"/>
      <c r="J313" s="821"/>
      <c r="K313" s="821"/>
      <c r="L313" s="821"/>
      <c r="M313" s="821"/>
      <c r="N313" s="821"/>
      <c r="O313" s="821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" customHeight="1">
      <c r="A314" s="820"/>
      <c r="B314" s="820"/>
      <c r="C314" s="820"/>
      <c r="D314" s="820"/>
      <c r="E314" s="820"/>
      <c r="F314" s="820"/>
      <c r="G314" s="820"/>
      <c r="H314" s="820"/>
      <c r="I314" s="820"/>
      <c r="J314" s="820"/>
      <c r="K314" s="820"/>
      <c r="L314" s="820"/>
      <c r="M314" s="820"/>
      <c r="N314" s="820"/>
      <c r="O314" s="820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" customHeight="1">
      <c r="A315" s="830"/>
      <c r="B315" s="827"/>
      <c r="C315" s="823"/>
      <c r="D315" s="1000"/>
      <c r="E315" s="1001"/>
      <c r="F315" s="1002"/>
      <c r="G315" s="833"/>
      <c r="H315" s="861"/>
      <c r="I315" s="854"/>
      <c r="J315" s="875"/>
      <c r="K315" s="833" t="s">
        <v>434</v>
      </c>
      <c r="L315" s="1005" t="s">
        <v>598</v>
      </c>
      <c r="M315" s="838"/>
      <c r="N315" s="829"/>
      <c r="O315" s="829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" customHeight="1">
      <c r="A316" s="830"/>
      <c r="B316" s="827"/>
      <c r="C316" s="823"/>
      <c r="D316" s="1000"/>
      <c r="E316" s="1001"/>
      <c r="F316" s="1002"/>
      <c r="G316" s="825"/>
      <c r="H316" s="837" t="s">
        <v>258</v>
      </c>
      <c r="I316" s="835"/>
      <c r="J316" s="835"/>
      <c r="K316" s="834"/>
      <c r="L316" s="1005"/>
      <c r="M316" s="838"/>
      <c r="N316" s="829"/>
      <c r="O316" s="829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" customHeight="1">
      <c r="A317" s="820"/>
      <c r="B317" s="820"/>
      <c r="C317" s="820"/>
      <c r="D317" s="820"/>
      <c r="E317" s="820"/>
      <c r="F317" s="820"/>
      <c r="G317" s="820"/>
      <c r="H317" s="820"/>
      <c r="I317" s="820"/>
      <c r="J317" s="820"/>
      <c r="K317" s="820"/>
      <c r="L317" s="820"/>
      <c r="M317" s="820"/>
      <c r="N317" s="820"/>
      <c r="O317" s="820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" customHeight="1">
      <c r="A318" s="820"/>
      <c r="B318" s="820"/>
      <c r="C318" s="820"/>
      <c r="D318" s="820"/>
      <c r="E318" s="820"/>
      <c r="F318" s="820"/>
      <c r="G318" s="820"/>
      <c r="H318" s="820"/>
      <c r="I318" s="820"/>
      <c r="J318" s="820"/>
      <c r="K318" s="820"/>
      <c r="L318" s="820"/>
      <c r="M318" s="820"/>
      <c r="N318" s="820"/>
      <c r="O318" s="820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" customHeight="1">
      <c r="A319" s="821" t="s">
        <v>607</v>
      </c>
      <c r="B319" s="821"/>
      <c r="C319" s="821"/>
      <c r="D319" s="821"/>
      <c r="E319" s="821"/>
      <c r="F319" s="821"/>
      <c r="G319" s="821"/>
      <c r="H319" s="821"/>
      <c r="I319" s="821"/>
      <c r="J319" s="821"/>
      <c r="K319" s="821"/>
      <c r="L319" s="821"/>
      <c r="M319" s="821"/>
      <c r="N319" s="821"/>
      <c r="O319" s="821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" customHeight="1">
      <c r="A320" s="820"/>
      <c r="B320" s="820"/>
      <c r="C320" s="820"/>
      <c r="D320" s="820"/>
      <c r="E320" s="820"/>
      <c r="F320" s="820"/>
      <c r="G320" s="820"/>
      <c r="H320" s="820"/>
      <c r="I320" s="820"/>
      <c r="J320" s="820"/>
      <c r="K320" s="820"/>
      <c r="L320" s="820"/>
      <c r="M320" s="820"/>
      <c r="N320" s="820"/>
      <c r="O320" s="820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" customHeight="1">
      <c r="A321" s="830"/>
      <c r="B321" s="827"/>
      <c r="C321" s="823"/>
      <c r="D321" s="828"/>
      <c r="E321" s="839"/>
      <c r="F321" s="840"/>
      <c r="G321" s="833"/>
      <c r="H321" s="861"/>
      <c r="I321" s="854"/>
      <c r="J321" s="853"/>
      <c r="K321" s="833" t="s">
        <v>434</v>
      </c>
      <c r="L321" s="836"/>
      <c r="M321" s="838"/>
      <c r="N321" s="829"/>
      <c r="O321" s="829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" customHeight="1">
      <c r="A322" s="820"/>
      <c r="B322" s="820"/>
      <c r="C322" s="820"/>
      <c r="D322" s="820"/>
      <c r="E322" s="820"/>
      <c r="F322" s="820"/>
      <c r="G322" s="820"/>
      <c r="H322" s="820"/>
      <c r="I322" s="820"/>
      <c r="J322" s="820"/>
      <c r="K322" s="820"/>
      <c r="L322" s="820"/>
      <c r="M322" s="820"/>
      <c r="N322" s="820"/>
      <c r="O322" s="820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" customHeight="1">
      <c r="A323" s="820"/>
      <c r="B323" s="820"/>
      <c r="C323" s="820"/>
      <c r="D323" s="820"/>
      <c r="E323" s="820"/>
      <c r="F323" s="820"/>
      <c r="G323" s="820"/>
      <c r="H323" s="820"/>
      <c r="I323" s="820"/>
      <c r="J323" s="820"/>
      <c r="K323" s="820"/>
      <c r="L323" s="820"/>
      <c r="M323" s="820"/>
      <c r="N323" s="820"/>
      <c r="O323" s="820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" customHeight="1">
      <c r="A324" s="821" t="s">
        <v>608</v>
      </c>
      <c r="B324" s="821"/>
      <c r="C324" s="821"/>
      <c r="D324" s="821"/>
      <c r="E324" s="821"/>
      <c r="F324" s="821"/>
      <c r="G324" s="821"/>
      <c r="H324" s="821"/>
      <c r="I324" s="821"/>
      <c r="J324" s="821"/>
      <c r="K324" s="821"/>
      <c r="L324" s="821"/>
      <c r="M324" s="821"/>
      <c r="N324" s="821"/>
      <c r="O324" s="821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" customHeight="1">
      <c r="A325" s="820"/>
      <c r="B325" s="820"/>
      <c r="C325" s="820"/>
      <c r="D325" s="820"/>
      <c r="E325" s="820"/>
      <c r="F325" s="820"/>
      <c r="G325" s="820"/>
      <c r="H325" s="820"/>
      <c r="I325" s="820"/>
      <c r="J325" s="820"/>
      <c r="K325" s="820"/>
      <c r="L325" s="820"/>
      <c r="M325" s="820"/>
      <c r="N325" s="820"/>
      <c r="O325" s="820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" customHeight="1">
      <c r="A326" s="830"/>
      <c r="B326" s="827"/>
      <c r="C326" s="823"/>
      <c r="D326" s="828"/>
      <c r="E326" s="839"/>
      <c r="F326" s="840"/>
      <c r="G326" s="833"/>
      <c r="H326" s="861"/>
      <c r="I326" s="854"/>
      <c r="J326" s="875"/>
      <c r="K326" s="833" t="s">
        <v>434</v>
      </c>
      <c r="L326" s="836"/>
      <c r="M326" s="838"/>
      <c r="N326" s="829"/>
      <c r="O326" s="829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mergeCells count="237"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AD97:AD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  <mergeCell ref="A92:A104"/>
    <mergeCell ref="B93:B103"/>
    <mergeCell ref="C94:C102"/>
    <mergeCell ref="D95:D101"/>
    <mergeCell ref="H95:H101"/>
    <mergeCell ref="E96:E100"/>
    <mergeCell ref="I96:I100"/>
    <mergeCell ref="F97:F99"/>
    <mergeCell ref="O92:AC92"/>
    <mergeCell ref="O93:AC93"/>
    <mergeCell ref="O94:AC94"/>
    <mergeCell ref="O95:AC95"/>
    <mergeCell ref="O96:AC96"/>
    <mergeCell ref="AA97:AA98"/>
    <mergeCell ref="AB97:AB98"/>
    <mergeCell ref="J97:J99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dataValidations count="24">
    <dataValidation type="textLength" operator="lessThanOrEqual" allowBlank="1" showInputMessage="1" showErrorMessage="1" errorTitle="Ошибка" error="Допускается ввод не более 900 символов!" sqref="E4 J9 R9:S9 J14 R14:S14 O32 O48 O64:V64 O80 O95:AC95 W111:W118 W128:W135 W145:W152 M166:M170 M181 AC193 AB197 W202:X202 E205 U209:X209 M213:P213 M217:P217 F222:F223 F226:F227 F230:F231 F234:F237 F241:H241 K241 E246:E247 E256 E261 G261 E266 I266 E271 G271 I271 G276 I276:I277 E277 I281 I293:I295 E304:G304">
      <formula1>900</formula1>
    </dataValidation>
    <dataValidation type="decimal" allowBlank="1" showErrorMessage="1" errorTitle="Ошибка" error="Допускается ввод только действительных чисел!" sqref="P97:R97 Q166:Q169 AD166:AG166 P181 AC181:AF181 Y193 X197:X198 J315 J326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G9 K9 O9 K14 O14 S34:S35 U34:U35 S50:S51 U50:U51 S66:S67 U66:U67 S82:S83 U82:U83 Z97:Z98 AB97:AB98 Z106 AB106 S117:S118 U117:U118 S134:S135 U134:U135 S151:S152 U151:U152 N166 R166 V166 Z166 AI166 AK166 AI172:AI174 Q181 U181 Y181 AH181 AJ181 Q197 U197 Y197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34 T34:T35 R50 T50:T51 R66 T66:T67 R82 T82:T83 Y97 AA97:AA98 Y106 AA106 R117:R118 T117:T118 R134:R135 T134:T135 R151:R152 T151:T152 AH166 AJ166 AG181 AI181 T202:V202 R209:T209 J213:L213 J217:L217 I241 H309:I309 H315:I315 H321:I321 H326:I326"/>
    <dataValidation allowBlank="1" promptTitle="checkPeriodRange" sqref="Q35 Q51 Q67 Q83 R98:X98 Q118 Q135 Q152 AG167:AL167 AF182:AK182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Q193 H202:S202 F209:Q209 F213:I213 F217:I217">
      <formula1>0</formula1>
      <formula2>9.99999999999999E+23</formula2>
    </dataValidation>
    <dataValidation type="list" allowBlank="1" showInputMessage="1" showErrorMessage="1" prompt="Выберите значение из списка" errorTitle="Ошибка" error="Выберите значение из списка" sqref="G202">
      <formula1>kind_of_heat_transfer</formula1>
    </dataValidation>
    <dataValidation type="list" allowBlank="1" showInputMessage="1" showErrorMessage="1" prompt="Выберите значение из списка" errorTitle="Ошибка" error="Выберите значение из списка" sqref="F202">
      <formula1>kind_of_tariff_unit</formula1>
    </dataValidation>
    <dataValidation type="list" allowBlank="1" showInputMessage="1" prompt="Выберите значение из списка" errorTitle="Ошибка" error="Выберите значение из списка" sqref="O116 O133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33 O49 O65 O81 O96:P96">
      <formula1>kind_of_cons</formula1>
    </dataValidation>
    <dataValidation type="list" allowBlank="1" showInputMessage="1" prompt="Выберите значение из списка" errorTitle="Ошибка" error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prompt="Введите значение признака дифференциации" errorTitle="Ошибка" error="Допускается ввод не более 900 символов!" sqref="M34 M50 M66 M82 M97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errorTitle="Ошибка" error="Выберите значение из списка" sqref="N9:N10 N14:N15">
      <formula1>DESCRIPTION_TERRITORY</formula1>
    </dataValidation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." errorTitle="Ошибка" error="Допускается ввод не более 900 символов!" sqref="J241 F261 H266">
      <formula1>900</formula1>
    </dataValidation>
    <dataValidation type="list" allowBlank="1" showDropDown="1" showInputMessage="1" showErrorMessage="1" prompt="Для выбора выполните двойной щелчок левой клавиши мыши по соответствующей ячейке." error="для выбора выполните двойной щелчок по ячейке" sqref="G281">
      <formula1>"a"</formula1>
    </dataValidation>
    <dataValidation allowBlank="1" sqref="S36:S41 S52:S57 S68:S73 S84:S89 Z99:Z105"/>
    <dataValidation type="list" allowBlank="1" showInputMessage="1" showErrorMessage="1" prompt="Выберите значение из списка" errorTitle="Ошибка" error="Выберите значение из списка" sqref="E241">
      <formula1>kind_of_forms</formula1>
    </dataValidation>
    <dataValidation type="textLength" operator="lessThanOrEqual" allowBlank="1" showInputMessage="1" showErrorMessage="1" prompt="Укажите поставщика" errorTitle="Ошибка" error="Допускается ввод не более 900 символов!" sqref="M106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J309 J321">
      <formula1>kind_of_control_method</formula1>
    </dataValidation>
  </dataValidations>
  <pageMargins left="0.75" right="0.75" top="1" bottom="1" header="0.5" footer="0.5"/>
  <pageSetup orientation="portrait" paperSize="9" r:id="rId2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0ec06de-227a-477c-b6db-6c3780c61823}">
  <sheetPr codeName="TEHSHEET">
    <tabColor indexed="47"/>
  </sheetPr>
  <dimension ref="A1:BA87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2.5714285714286" style="6" customWidth="1"/>
    <col min="2" max="2" width="9.14285714285714" style="143"/>
    <col min="3" max="3" width="9.14285714285714" style="146"/>
    <col min="4" max="4" width="26.5714285714286" style="146" customWidth="1"/>
    <col min="5" max="6" width="26.5714285714286" style="80" customWidth="1"/>
    <col min="7" max="7" width="31.4285714285714" style="80" customWidth="1"/>
    <col min="8" max="8" width="40.8571428571429" style="80" customWidth="1"/>
    <col min="9" max="9" width="14.5714285714286" style="80" customWidth="1"/>
    <col min="10" max="10" width="26.8571428571429" style="80" customWidth="1"/>
    <col min="11" max="11" width="50" style="80" customWidth="1"/>
    <col min="12" max="13" width="10.7142857142857" style="80" customWidth="1"/>
    <col min="14" max="14" width="55.1428571428571" style="80" customWidth="1"/>
    <col min="15" max="15" width="31.8571428571429" style="80" customWidth="1"/>
    <col min="16" max="16" width="23.8571428571429" style="80" customWidth="1"/>
    <col min="17" max="17" width="46.5714285714286" style="80" customWidth="1"/>
    <col min="18" max="18" width="24" style="80" customWidth="1"/>
    <col min="19" max="19" width="20.5714285714286" style="80" customWidth="1"/>
    <col min="20" max="20" width="22" style="80" customWidth="1"/>
    <col min="21" max="22" width="26.4285714285714" style="80" customWidth="1"/>
    <col min="23" max="23" width="8.28571428571429" style="80" hidden="1" customWidth="1"/>
    <col min="24" max="24" width="59.7142857142857" style="80" customWidth="1"/>
    <col min="25" max="25" width="49.1428571428571" style="80" customWidth="1"/>
    <col min="26" max="26" width="11.1428571428571" style="80" customWidth="1"/>
    <col min="27" max="30" width="29" style="80" customWidth="1"/>
    <col min="31" max="31" width="9.14285714285714" style="80"/>
    <col min="32" max="32" width="34.7142857142857" style="80" customWidth="1"/>
    <col min="33" max="33" width="9.14285714285714" style="80"/>
    <col min="34" max="35" width="34.4285714285714" style="80" customWidth="1"/>
    <col min="36" max="36" width="9.14285714285714" style="80"/>
    <col min="37" max="37" width="24.5714285714286" style="80" customWidth="1"/>
    <col min="38" max="38" width="9.14285714285714" style="80"/>
    <col min="39" max="39" width="26.1428571428571" style="80" customWidth="1"/>
    <col min="40" max="40" width="1.71428571428571" style="80" customWidth="1"/>
    <col min="41" max="41" width="9.14285714285714" style="80"/>
    <col min="42" max="42" width="27.2857142857143" style="80" customWidth="1"/>
    <col min="43" max="43" width="29.7142857142857" style="80" customWidth="1"/>
    <col min="44" max="44" width="1.71428571428571" style="80" customWidth="1"/>
    <col min="45" max="45" width="21.4285714285714" style="80" customWidth="1"/>
    <col min="46" max="46" width="1.71428571428571" style="80" customWidth="1"/>
    <col min="47" max="47" width="31.2857142857143" style="80" customWidth="1"/>
    <col min="48" max="48" width="1.71428571428571" style="80" customWidth="1"/>
    <col min="49" max="50" width="9.14285714285714" style="505"/>
    <col min="51" max="51" width="9.14285714285714" style="80"/>
    <col min="52" max="52" width="20" style="80" customWidth="1"/>
    <col min="53" max="53" width="42.8571428571429" style="80" customWidth="1"/>
    <col min="54" max="16384" width="9.14285714285714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511</v>
      </c>
      <c r="AX1" s="506" t="s">
        <v>512</v>
      </c>
      <c r="AZ1" s="1122" t="s">
        <v>543</v>
      </c>
      <c r="BA1" s="1122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896" t="s">
        <v>564</v>
      </c>
      <c r="AQ2" s="42" t="s">
        <v>563</v>
      </c>
      <c r="AS2" s="42" t="s">
        <v>358</v>
      </c>
      <c r="AU2" s="43" t="s">
        <v>374</v>
      </c>
      <c r="AW2" s="507" t="s">
        <v>513</v>
      </c>
      <c r="AX2" s="508" t="s">
        <v>513</v>
      </c>
      <c r="AZ2" s="561" t="s">
        <v>544</v>
      </c>
      <c r="BA2" s="562" t="s">
        <v>545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563</v>
      </c>
      <c r="Y3" s="42" t="s">
        <v>567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896" t="s">
        <v>563</v>
      </c>
      <c r="AQ3" s="42" t="s">
        <v>566</v>
      </c>
      <c r="AS3" s="42" t="s">
        <v>359</v>
      </c>
      <c r="AU3" s="43" t="s">
        <v>375</v>
      </c>
      <c r="AW3" s="507" t="s">
        <v>514</v>
      </c>
      <c r="AX3" s="508" t="s">
        <v>514</v>
      </c>
      <c r="AZ3" s="147" t="s">
        <v>611</v>
      </c>
      <c r="BA3" s="224" t="s">
        <v>610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706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896" t="s">
        <v>566</v>
      </c>
      <c r="AQ4" s="42" t="s">
        <v>565</v>
      </c>
      <c r="AS4" s="42" t="s">
        <v>325</v>
      </c>
      <c r="AU4" s="43" t="s">
        <v>376</v>
      </c>
      <c r="AW4" s="507" t="s">
        <v>515</v>
      </c>
      <c r="AX4" s="508" t="s">
        <v>515</v>
      </c>
      <c r="AZ4" s="147" t="s">
        <v>613</v>
      </c>
      <c r="BA4" s="224" t="s">
        <v>612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896" t="s">
        <v>565</v>
      </c>
      <c r="AQ5" s="42"/>
      <c r="AU5" s="43" t="s">
        <v>377</v>
      </c>
      <c r="AW5" s="507" t="s">
        <v>516</v>
      </c>
      <c r="AX5" s="508" t="s">
        <v>516</v>
      </c>
      <c r="AZ5" s="147" t="s">
        <v>624</v>
      </c>
      <c r="BA5" s="224" t="s">
        <v>623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564</v>
      </c>
      <c r="Y6" s="42" t="s">
        <v>567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517</v>
      </c>
      <c r="AX6" s="508" t="s">
        <v>517</v>
      </c>
      <c r="AZ6" s="826" t="s">
        <v>625</v>
      </c>
      <c r="BA6" s="224" t="s">
        <v>626</v>
      </c>
    </row>
    <row r="7" spans="1:50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518</v>
      </c>
      <c r="AX7" s="508" t="s">
        <v>518</v>
      </c>
    </row>
    <row r="8" spans="1:50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519</v>
      </c>
      <c r="AX8" s="508" t="s">
        <v>519</v>
      </c>
    </row>
    <row r="9" spans="1:50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520</v>
      </c>
      <c r="AX9" s="508" t="s">
        <v>520</v>
      </c>
    </row>
    <row r="10" spans="1:50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565</v>
      </c>
      <c r="Y10" s="42" t="s">
        <v>562</v>
      </c>
      <c r="Z10" s="284"/>
      <c r="AP10" s="231"/>
      <c r="AW10" s="507" t="s">
        <v>521</v>
      </c>
      <c r="AX10" s="508" t="s">
        <v>521</v>
      </c>
    </row>
    <row r="11" spans="1:50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566</v>
      </c>
      <c r="Y11" s="42" t="s">
        <v>562</v>
      </c>
      <c r="Z11" s="284"/>
      <c r="AP11" s="231"/>
      <c r="AW11" s="507" t="s">
        <v>522</v>
      </c>
      <c r="AX11" s="508" t="s">
        <v>522</v>
      </c>
    </row>
    <row r="12" spans="1:15 49:50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15 49:50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14 49:50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14 49:50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14 49:50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24 49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24 49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24 49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14 49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14 49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14 49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2 49:50" ht="21" customHeight="1">
      <c r="A23" s="5" t="s">
        <v>109</v>
      </c>
      <c r="B23" s="42">
        <v>2021</v>
      </c>
      <c r="AW23" s="507" t="s">
        <v>523</v>
      </c>
      <c r="AX23" s="508" t="s">
        <v>523</v>
      </c>
    </row>
    <row r="24" spans="1:2 49:50" ht="21" customHeight="1">
      <c r="A24" s="5" t="s">
        <v>110</v>
      </c>
      <c r="B24" s="42">
        <v>2022</v>
      </c>
      <c r="AW24" s="507" t="s">
        <v>524</v>
      </c>
      <c r="AX24" s="508" t="s">
        <v>524</v>
      </c>
    </row>
    <row r="25" spans="1:2 49:50" ht="11.25">
      <c r="A25" s="5" t="s">
        <v>111</v>
      </c>
      <c r="B25" s="42">
        <v>2023</v>
      </c>
      <c r="AW25" s="507" t="s">
        <v>525</v>
      </c>
      <c r="AX25" s="508" t="s">
        <v>525</v>
      </c>
    </row>
    <row r="26" spans="1:2 50:50" ht="11.25">
      <c r="A26" s="5" t="s">
        <v>112</v>
      </c>
      <c r="B26" s="42">
        <v>2024</v>
      </c>
      <c r="AX26" s="508" t="s">
        <v>526</v>
      </c>
    </row>
    <row r="27" spans="1:2 50:50" ht="11.25">
      <c r="A27" s="5" t="s">
        <v>113</v>
      </c>
      <c r="B27" s="42">
        <v>2025</v>
      </c>
      <c r="AX27" s="508" t="s">
        <v>527</v>
      </c>
    </row>
    <row r="28" spans="1:8 50:50" ht="11.25">
      <c r="A28" s="5" t="s">
        <v>114</v>
      </c>
      <c r="D28" s="367"/>
      <c r="E28" s="368"/>
      <c r="F28" s="368"/>
      <c r="H28" s="369" t="s">
        <v>412</v>
      </c>
      <c r="AX28" s="508" t="s">
        <v>528</v>
      </c>
    </row>
    <row r="29" spans="1:8 50:50" ht="11.25">
      <c r="A29" s="5" t="s">
        <v>115</v>
      </c>
      <c r="D29" s="370" t="s">
        <v>413</v>
      </c>
      <c r="E29" s="371" t="str">
        <f>IF(periodStart="","",periodStart)</f>
        <v>01.01.2023</v>
      </c>
      <c r="F29" s="371" t="str">
        <f>IF(periodEnd="","",periodEnd)</f>
        <v>31.12.2023</v>
      </c>
      <c r="H29" s="372" t="s">
        <v>1741</v>
      </c>
      <c r="AX29" s="508" t="s">
        <v>529</v>
      </c>
    </row>
    <row r="30" spans="1:6 50:50" ht="11.25">
      <c r="A30" s="5" t="s">
        <v>116</v>
      </c>
      <c r="D30" s="373"/>
      <c r="E30" s="374"/>
      <c r="F30" s="374"/>
      <c r="AX30" s="508" t="s">
        <v>530</v>
      </c>
    </row>
    <row r="31" spans="1:8 50:50" ht="12.75">
      <c r="A31" s="5" t="s">
        <v>117</v>
      </c>
      <c r="D31" s="367"/>
      <c r="E31" s="368"/>
      <c r="F31" s="368"/>
      <c r="H31" s="375"/>
      <c r="AX31" s="508" t="s">
        <v>531</v>
      </c>
    </row>
    <row r="32" spans="1:8 50:50" ht="11.25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532</v>
      </c>
    </row>
    <row r="33" spans="1:1 50:50" ht="11.25">
      <c r="A33" s="5" t="s">
        <v>119</v>
      </c>
      <c r="AX33" s="508" t="s">
        <v>533</v>
      </c>
    </row>
    <row r="34" spans="1:1 50:50" ht="11.25">
      <c r="A34" s="5" t="s">
        <v>120</v>
      </c>
      <c r="AX34" s="508" t="s">
        <v>534</v>
      </c>
    </row>
    <row r="35" spans="1:1 50:50" ht="11.25">
      <c r="A35" s="5" t="s">
        <v>121</v>
      </c>
      <c r="AX35" s="508" t="s">
        <v>535</v>
      </c>
    </row>
    <row r="36" spans="1:1 50:50" ht="11.25">
      <c r="A36" s="5" t="s">
        <v>85</v>
      </c>
      <c r="AX36" s="508" t="s">
        <v>536</v>
      </c>
    </row>
    <row r="37" spans="1:1 50:50" ht="11.25">
      <c r="A37" s="5" t="s">
        <v>86</v>
      </c>
      <c r="AX37" s="508" t="s">
        <v>537</v>
      </c>
    </row>
    <row r="38" spans="1:1 50:50" ht="11.25">
      <c r="A38" s="5" t="s">
        <v>87</v>
      </c>
      <c r="AX38" s="508" t="s">
        <v>538</v>
      </c>
    </row>
    <row r="39" spans="1:1 50:50" ht="11.25">
      <c r="A39" s="5" t="s">
        <v>88</v>
      </c>
      <c r="AX39" s="508" t="s">
        <v>486</v>
      </c>
    </row>
    <row r="40" spans="1:1 50:50" ht="11.25">
      <c r="A40" s="5" t="s">
        <v>89</v>
      </c>
      <c r="AX40" s="508" t="s">
        <v>487</v>
      </c>
    </row>
    <row r="41" spans="1:1 50:50" ht="11.25">
      <c r="A41" s="5" t="s">
        <v>90</v>
      </c>
      <c r="AX41" s="508" t="s">
        <v>488</v>
      </c>
    </row>
    <row r="42" spans="1:1 50:50" ht="11.25">
      <c r="A42" s="5" t="s">
        <v>122</v>
      </c>
      <c r="AX42" s="508" t="s">
        <v>489</v>
      </c>
    </row>
    <row r="43" spans="1:1 50:50" ht="11.25">
      <c r="A43" s="5" t="s">
        <v>123</v>
      </c>
      <c r="AX43" s="508" t="s">
        <v>490</v>
      </c>
    </row>
    <row r="44" spans="1:1 50:50" ht="11.25">
      <c r="A44" s="5" t="s">
        <v>124</v>
      </c>
      <c r="AX44" s="508" t="s">
        <v>491</v>
      </c>
    </row>
    <row r="45" spans="1:1 50:50" ht="11.25">
      <c r="A45" s="5" t="s">
        <v>125</v>
      </c>
      <c r="AX45" s="508" t="s">
        <v>492</v>
      </c>
    </row>
    <row r="46" spans="1:1 50:50" ht="11.25">
      <c r="A46" s="5" t="s">
        <v>126</v>
      </c>
      <c r="AX46" s="508" t="s">
        <v>493</v>
      </c>
    </row>
    <row r="47" spans="1:1 50:50" ht="11.25">
      <c r="A47" s="5" t="s">
        <v>147</v>
      </c>
      <c r="AX47" s="508" t="s">
        <v>494</v>
      </c>
    </row>
    <row r="48" spans="1:1 50:50" ht="11.25">
      <c r="A48" s="5" t="s">
        <v>148</v>
      </c>
      <c r="AX48" s="508" t="s">
        <v>495</v>
      </c>
    </row>
    <row r="49" spans="1:1 50:50" ht="11.25">
      <c r="A49" s="5" t="s">
        <v>149</v>
      </c>
      <c r="AX49" s="508" t="s">
        <v>496</v>
      </c>
    </row>
    <row r="50" spans="1:1 50:50" ht="11.25">
      <c r="A50" s="5" t="s">
        <v>127</v>
      </c>
      <c r="AX50" s="508" t="s">
        <v>497</v>
      </c>
    </row>
    <row r="51" spans="1:1 50:50" ht="11.25">
      <c r="A51" s="5" t="s">
        <v>128</v>
      </c>
      <c r="AX51" s="508" t="s">
        <v>498</v>
      </c>
    </row>
    <row r="52" spans="1:1 50:50" ht="11.25">
      <c r="A52" s="5" t="s">
        <v>129</v>
      </c>
      <c r="AX52" s="508" t="s">
        <v>499</v>
      </c>
    </row>
    <row r="53" spans="1:1 50:50" ht="11.25">
      <c r="A53" s="5" t="s">
        <v>130</v>
      </c>
      <c r="AX53" s="508" t="s">
        <v>500</v>
      </c>
    </row>
    <row r="54" spans="1:1 50:50" ht="11.25">
      <c r="A54" s="5" t="s">
        <v>131</v>
      </c>
      <c r="AX54" s="508" t="s">
        <v>501</v>
      </c>
    </row>
    <row r="55" spans="1:1 50:50" ht="11.25">
      <c r="A55" s="5" t="s">
        <v>132</v>
      </c>
      <c r="AX55" s="508" t="s">
        <v>502</v>
      </c>
    </row>
    <row r="56" spans="1:1 50:50" ht="11.25">
      <c r="A56" s="5" t="s">
        <v>133</v>
      </c>
      <c r="AX56" s="508" t="s">
        <v>503</v>
      </c>
    </row>
    <row r="57" spans="1:1 50:50" ht="11.25">
      <c r="A57" s="5" t="s">
        <v>382</v>
      </c>
      <c r="AX57" s="508" t="s">
        <v>504</v>
      </c>
    </row>
    <row r="58" spans="1:1 50:50" ht="11.25">
      <c r="A58" s="5" t="s">
        <v>134</v>
      </c>
      <c r="AX58" s="508" t="s">
        <v>505</v>
      </c>
    </row>
    <row r="59" spans="1:1 50:50" ht="11.25">
      <c r="A59" s="5" t="s">
        <v>135</v>
      </c>
      <c r="AX59" s="508" t="s">
        <v>506</v>
      </c>
    </row>
    <row r="60" spans="1:1 50:50" ht="11.25">
      <c r="A60" s="5" t="s">
        <v>136</v>
      </c>
      <c r="AX60" s="508" t="s">
        <v>507</v>
      </c>
    </row>
    <row r="61" spans="1:1 50:50" ht="11.25">
      <c r="A61" s="5" t="s">
        <v>137</v>
      </c>
      <c r="AX61" s="508" t="s">
        <v>508</v>
      </c>
    </row>
    <row r="62" spans="1:1" ht="11.25">
      <c r="A62" s="5" t="s">
        <v>80</v>
      </c>
    </row>
    <row r="63" spans="1:1" ht="11.25">
      <c r="A63" s="5" t="s">
        <v>138</v>
      </c>
    </row>
    <row r="64" spans="1:1" ht="11.25">
      <c r="A64" s="5" t="s">
        <v>139</v>
      </c>
    </row>
    <row r="65" spans="1:1" ht="11.25">
      <c r="A65" s="5" t="s">
        <v>140</v>
      </c>
    </row>
    <row r="66" spans="1:1" ht="11.25">
      <c r="A66" s="5" t="s">
        <v>141</v>
      </c>
    </row>
    <row r="67" spans="1:1" ht="11.25">
      <c r="A67" s="5" t="s">
        <v>142</v>
      </c>
    </row>
    <row r="68" spans="1:1" ht="11.25">
      <c r="A68" s="5" t="s">
        <v>143</v>
      </c>
    </row>
    <row r="69" spans="1:1" ht="11.25">
      <c r="A69" s="5" t="s">
        <v>144</v>
      </c>
    </row>
    <row r="70" spans="1:1" ht="11.25">
      <c r="A70" s="5" t="s">
        <v>145</v>
      </c>
    </row>
    <row r="71" spans="1:1" ht="11.25">
      <c r="A71" s="5" t="s">
        <v>146</v>
      </c>
    </row>
    <row r="72" spans="1:1" ht="11.25">
      <c r="A72" s="5" t="s">
        <v>150</v>
      </c>
    </row>
    <row r="73" spans="1:1" ht="11.25">
      <c r="A73" s="5" t="s">
        <v>151</v>
      </c>
    </row>
    <row r="74" spans="1:1" ht="11.25">
      <c r="A74" s="5" t="s">
        <v>152</v>
      </c>
    </row>
    <row r="75" spans="1:1" ht="11.25">
      <c r="A75" s="5" t="s">
        <v>153</v>
      </c>
    </row>
    <row r="76" spans="1:1" ht="11.25">
      <c r="A76" s="5" t="s">
        <v>154</v>
      </c>
    </row>
    <row r="77" spans="1:1" ht="11.25">
      <c r="A77" s="5" t="s">
        <v>155</v>
      </c>
    </row>
    <row r="78" spans="1:1" ht="11.25">
      <c r="A78" s="5" t="s">
        <v>156</v>
      </c>
    </row>
    <row r="79" spans="1:1" ht="11.25">
      <c r="A79" s="5" t="s">
        <v>84</v>
      </c>
    </row>
    <row r="80" spans="1:1" ht="11.25">
      <c r="A80" s="5" t="s">
        <v>157</v>
      </c>
    </row>
    <row r="81" spans="1:1" ht="11.25">
      <c r="A81" s="5" t="s">
        <v>158</v>
      </c>
    </row>
    <row r="82" spans="1:1" ht="11.25">
      <c r="A82" s="5" t="s">
        <v>159</v>
      </c>
    </row>
    <row r="83" spans="1:1" ht="11.25">
      <c r="A83" s="5" t="s">
        <v>44</v>
      </c>
    </row>
    <row r="84" spans="1:1" ht="11.25">
      <c r="A84" s="5" t="s">
        <v>45</v>
      </c>
    </row>
    <row r="85" spans="1:1" ht="11.25">
      <c r="A85" s="5" t="s">
        <v>46</v>
      </c>
    </row>
    <row r="86" spans="1:1" ht="11.25">
      <c r="A86" s="5" t="s">
        <v>47</v>
      </c>
    </row>
    <row r="87" spans="1:1" ht="11.25">
      <c r="A87" s="5" t="s">
        <v>48</v>
      </c>
    </row>
  </sheetData>
  <sheetProtection formatColumns="0" formatRows="0"/>
  <mergeCells count="1">
    <mergeCell ref="AZ1:BA1"/>
  </mergeCells>
  <pageMargins left="0.75" right="0.75" top="1" bottom="1" header="0.5" footer="0.5"/>
  <pageSetup orientation="portrait" paperSize="9" r:id="rId2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96a7c1-88b7-47a4-9782-e324fa049856}">
  <sheetPr codeName="modListTempFilter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bd813d-885f-412a-beb9-efe283e10514}">
  <sheetPr codeName="modCheckCyan">
    <tabColor indexed="47"/>
  </sheetPr>
  <dimension ref="A1:A86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876">
        <f>IF('Форма 1.10'!$F$10="",1,0)</f>
        <v>0</v>
      </c>
    </row>
    <row r="2" spans="1:1" ht="11.25">
      <c r="A2" s="876">
        <f>IF('Форма 1.10'!$G$10="",1,0)</f>
        <v>0</v>
      </c>
    </row>
    <row r="3" spans="1:1" ht="11.25">
      <c r="A3" s="876">
        <f>IF('Форма 1.10'!$F$11="",1,0)</f>
        <v>0</v>
      </c>
    </row>
    <row r="4" spans="1:1" ht="11.25">
      <c r="A4" s="876">
        <f>IF('Форма 1.10'!$G$11="",1,0)</f>
        <v>0</v>
      </c>
    </row>
    <row r="5" spans="1:1" ht="11.25">
      <c r="A5" s="876">
        <f>IF('Форма 1.10'!$F$12="",1,0)</f>
        <v>0</v>
      </c>
    </row>
    <row r="6" spans="1:1" ht="11.25">
      <c r="A6" s="876">
        <f>IF('Форма 1.10'!$G$12="",1,0)</f>
        <v>0</v>
      </c>
    </row>
    <row r="7" spans="1:1" ht="11.25">
      <c r="A7" s="876">
        <f>IF('Форма 1.10'!$F$13="",1,0)</f>
        <v>0</v>
      </c>
    </row>
    <row r="8" spans="1:1" ht="11.25">
      <c r="A8" s="876">
        <f>IF('Форма 1.10'!$G$13="",1,0)</f>
        <v>0</v>
      </c>
    </row>
    <row r="9" spans="1:1" ht="11.25">
      <c r="A9" s="876">
        <f>IF('Форма 1.11.1'!$J$15="",1,0)</f>
        <v>0</v>
      </c>
    </row>
    <row r="10" spans="1:1" ht="11.25">
      <c r="A10" s="876">
        <f>IF('Форма 1.11.1'!$H$17="",1,0)</f>
        <v>0</v>
      </c>
    </row>
    <row r="11" spans="1:1" ht="11.25">
      <c r="A11" s="876">
        <f>IF('Форма 1.11.1'!$I$17="",1,0)</f>
        <v>0</v>
      </c>
    </row>
    <row r="12" spans="1:1" ht="11.25">
      <c r="A12" s="876">
        <f>IF('Форма 1.11.1'!$J$17="",1,0)</f>
        <v>0</v>
      </c>
    </row>
    <row r="13" spans="1:1" ht="11.25">
      <c r="A13" s="876">
        <f>IF('Форма 1.11.1'!$H$22="",1,0)</f>
        <v>0</v>
      </c>
    </row>
    <row r="14" spans="1:1" ht="11.25">
      <c r="A14" s="876">
        <f>IF('Форма 1.11.1'!$I$22="",1,0)</f>
        <v>0</v>
      </c>
    </row>
    <row r="15" spans="1:1" ht="11.25">
      <c r="A15" s="876">
        <f>IF('Форма 1.11.1'!$J$22="",1,0)</f>
        <v>0</v>
      </c>
    </row>
    <row r="16" spans="1:1" ht="11.25">
      <c r="A16" s="876">
        <f>IF('Форма 1.11.1'!$H$25="",1,0)</f>
        <v>0</v>
      </c>
    </row>
    <row r="17" spans="1:1" ht="11.25">
      <c r="A17" s="876">
        <f>IF('Форма 1.11.1'!$I$25="",1,0)</f>
        <v>0</v>
      </c>
    </row>
    <row r="18" spans="1:1" ht="11.25">
      <c r="A18" s="876">
        <f>IF('Форма 1.11.1'!$J$25="",1,0)</f>
        <v>0</v>
      </c>
    </row>
    <row r="19" spans="1:1" ht="11.25">
      <c r="A19" s="876">
        <f>IF('Форма 1.11.1'!$H$28="",1,0)</f>
        <v>0</v>
      </c>
    </row>
    <row r="20" spans="1:1" ht="11.25">
      <c r="A20" s="876">
        <f>IF('Форма 1.11.1'!$I$28="",1,0)</f>
        <v>0</v>
      </c>
    </row>
    <row r="21" spans="1:1" ht="11.25">
      <c r="A21" s="876">
        <f>IF('Форма 1.11.1'!$J$28="",1,0)</f>
        <v>0</v>
      </c>
    </row>
    <row r="22" spans="1:1" ht="11.25">
      <c r="A22" s="876">
        <f>IF('Форма 1.11.1'!$H$31="",1,0)</f>
        <v>0</v>
      </c>
    </row>
    <row r="23" spans="1:1" ht="11.25">
      <c r="A23" s="876">
        <f>IF('Форма 1.11.1'!$I$31="",1,0)</f>
        <v>0</v>
      </c>
    </row>
    <row r="24" spans="1:1" ht="11.25">
      <c r="A24" s="876">
        <f>IF('Форма 1.11.1'!$J$31="",1,0)</f>
        <v>0</v>
      </c>
    </row>
    <row r="25" spans="1:1" ht="11.25">
      <c r="A25" s="876">
        <f>IF('Форма 1.11.2 | Т-транс'!$O$22="",1,0)</f>
        <v>1</v>
      </c>
    </row>
    <row r="26" spans="1:1" ht="11.25">
      <c r="A26" s="876">
        <f>IF('Форма 1.11.2 | Т-транс'!$R$23="",1,0)</f>
        <v>1</v>
      </c>
    </row>
    <row r="27" spans="1:1" ht="11.25">
      <c r="A27" s="876">
        <f>IF('Форма 1.11.2 | Т-транс'!$T$23="",1,0)</f>
        <v>1</v>
      </c>
    </row>
    <row r="28" spans="1:1" ht="11.25">
      <c r="A28" s="876">
        <f>IF('Форма 1.11.2 | Т-транс'!$S$23="",1,0)</f>
        <v>0</v>
      </c>
    </row>
    <row r="29" spans="1:1" ht="11.25">
      <c r="A29" s="876">
        <f>IF('Форма 1.11.2 | Т-транс'!$U$23="",1,0)</f>
        <v>0</v>
      </c>
    </row>
    <row r="30" spans="1:1" ht="11.25">
      <c r="A30" s="876">
        <f>IF('Форма 1.11.2 | Т-гор.вода'!$O$22="",1,0)</f>
        <v>0</v>
      </c>
    </row>
    <row r="31" spans="1:1" ht="11.25">
      <c r="A31" s="876">
        <f>IF('Форма 1.11.2 | Т-гор.вода'!$Y$23="",1,0)</f>
        <v>0</v>
      </c>
    </row>
    <row r="32" spans="1:1" ht="11.25">
      <c r="A32" s="876">
        <f>IF('Форма 1.11.2 | Т-гор.вода'!$AA$23="",1,0)</f>
        <v>0</v>
      </c>
    </row>
    <row r="33" spans="1:1" ht="11.25">
      <c r="A33" s="876">
        <f>IF('Форма 1.11.2 | Т-гор.вода'!$Z$23="",1,0)</f>
        <v>0</v>
      </c>
    </row>
    <row r="34" spans="1:1" ht="11.25">
      <c r="A34" s="876">
        <f>IF('Форма 1.11.2 | Т-гор.вода'!$AB$23="",1,0)</f>
        <v>0</v>
      </c>
    </row>
    <row r="35" spans="1:1" ht="11.25">
      <c r="A35" s="876">
        <f>IF('Форма 1.11.3 | Т-подкл(инд)'!$M$22="",1,0)</f>
        <v>1</v>
      </c>
    </row>
    <row r="36" spans="1:1" ht="11.25">
      <c r="A36" s="876">
        <f>IF('Форма 1.11.3 | Т-подкл(инд)'!$Q$22="",1,0)</f>
        <v>1</v>
      </c>
    </row>
    <row r="37" spans="1:1" ht="11.25">
      <c r="A37" s="876">
        <f>IF('Форма 1.11.3 | Т-подкл(инд)'!$AD$22="",1,0)</f>
        <v>1</v>
      </c>
    </row>
    <row r="38" spans="1:1" ht="11.25">
      <c r="A38" s="876">
        <f>IF('Форма 1.11.3 | Т-подкл(инд)'!$AE$22="",1,0)</f>
        <v>1</v>
      </c>
    </row>
    <row r="39" spans="1:1" ht="11.25">
      <c r="A39" s="876">
        <f>IF('Форма 1.11.3 | Т-подкл(инд)'!$AF$22="",1,0)</f>
        <v>1</v>
      </c>
    </row>
    <row r="40" spans="1:1" ht="11.25">
      <c r="A40" s="876">
        <f>IF('Форма 1.11.3 | Т-подкл(инд)'!$AG$22="",1,0)</f>
        <v>1</v>
      </c>
    </row>
    <row r="41" spans="1:1" ht="11.25">
      <c r="A41" s="876">
        <f>IF('Форма 1.11.3 | Т-подкл(инд)'!$AH$22="",1,0)</f>
        <v>1</v>
      </c>
    </row>
    <row r="42" spans="1:1" ht="11.25">
      <c r="A42" s="876">
        <f>IF('Форма 1.11.3 | Т-подкл(инд)'!$AJ$22="",1,0)</f>
        <v>1</v>
      </c>
    </row>
    <row r="43" spans="1:1" ht="11.25">
      <c r="A43" s="876">
        <f>IF('Форма 1.11.3 | Т-подкл(инд)'!$N$22="",1,0)</f>
        <v>0</v>
      </c>
    </row>
    <row r="44" spans="1:1" ht="11.25">
      <c r="A44" s="876">
        <f>IF('Форма 1.11.3 | Т-подкл(инд)'!$R$22="",1,0)</f>
        <v>0</v>
      </c>
    </row>
    <row r="45" spans="1:1" ht="11.25">
      <c r="A45" s="876">
        <f>IF('Форма 1.11.3 | Т-подкл(инд)'!$V$22="",1,0)</f>
        <v>0</v>
      </c>
    </row>
    <row r="46" spans="1:1" ht="11.25">
      <c r="A46" s="876">
        <f>IF('Форма 1.11.3 | Т-подкл(инд)'!$Z$22="",1,0)</f>
        <v>0</v>
      </c>
    </row>
    <row r="47" spans="1:1" ht="11.25">
      <c r="A47" s="876">
        <f>IF('Форма 1.11.3 | Т-подкл(инд)'!$AI$22="",1,0)</f>
        <v>0</v>
      </c>
    </row>
    <row r="48" spans="1:1" ht="11.25">
      <c r="A48" s="876">
        <f>IF('Форма 1.11.3 | Т-подкл(инд)'!$AK$22="",1,0)</f>
        <v>0</v>
      </c>
    </row>
    <row r="49" spans="1:1" ht="11.25">
      <c r="A49" s="876">
        <f>IF('Форма 1.11.3 | Т-подкл'!$P$22="",1,0)</f>
        <v>1</v>
      </c>
    </row>
    <row r="50" spans="1:1" ht="11.25">
      <c r="A50" s="876">
        <f>IF('Форма 1.11.3 | Т-подкл'!$AC$22="",1,0)</f>
        <v>1</v>
      </c>
    </row>
    <row r="51" spans="1:1" ht="11.25">
      <c r="A51" s="876">
        <f>IF('Форма 1.11.3 | Т-подкл'!$AD$22="",1,0)</f>
        <v>1</v>
      </c>
    </row>
    <row r="52" spans="1:1" ht="11.25">
      <c r="A52" s="876">
        <f>IF('Форма 1.11.3 | Т-подкл'!$AE$22="",1,0)</f>
        <v>1</v>
      </c>
    </row>
    <row r="53" spans="1:1" ht="11.25">
      <c r="A53" s="876">
        <f>IF('Форма 1.11.3 | Т-подкл'!$AF$22="",1,0)</f>
        <v>1</v>
      </c>
    </row>
    <row r="54" spans="1:1" ht="11.25">
      <c r="A54" s="876">
        <f>IF('Форма 1.11.3 | Т-подкл'!$AG$22="",1,0)</f>
        <v>1</v>
      </c>
    </row>
    <row r="55" spans="1:1" ht="11.25">
      <c r="A55" s="876">
        <f>IF('Форма 1.11.3 | Т-подкл'!$AI$22="",1,0)</f>
        <v>1</v>
      </c>
    </row>
    <row r="56" spans="1:1" ht="11.25">
      <c r="A56" s="876">
        <f>IF('Форма 1.11.3 | Т-подкл'!$Q$22="",1,0)</f>
        <v>0</v>
      </c>
    </row>
    <row r="57" spans="1:1" ht="11.25">
      <c r="A57" s="876">
        <f>IF('Форма 1.11.3 | Т-подкл'!$U$22="",1,0)</f>
        <v>0</v>
      </c>
    </row>
    <row r="58" spans="1:1" ht="11.25">
      <c r="A58" s="876">
        <f>IF('Форма 1.11.3 | Т-подкл'!$Y$22="",1,0)</f>
        <v>0</v>
      </c>
    </row>
    <row r="59" spans="1:1" ht="11.25">
      <c r="A59" s="876">
        <f>IF('Форма 1.11.3 | Т-подкл'!$AH$22="",1,0)</f>
        <v>0</v>
      </c>
    </row>
    <row r="60" spans="1:1" ht="11.25">
      <c r="A60" s="876">
        <f>IF('Форма 1.11.3 | Т-подкл'!$AJ$22="",1,0)</f>
        <v>0</v>
      </c>
    </row>
    <row r="61" spans="1:1" ht="11.25">
      <c r="A61" s="876">
        <f>IF('Форма 1.0.2'!$E$12="",1,0)</f>
        <v>1</v>
      </c>
    </row>
    <row r="62" spans="1:1" ht="11.25">
      <c r="A62" s="876">
        <f>IF('Форма 1.0.2'!$F$12="",1,0)</f>
        <v>1</v>
      </c>
    </row>
    <row r="63" spans="1:1" ht="11.25">
      <c r="A63" s="876">
        <f>IF('Форма 1.0.2'!$G$12="",1,0)</f>
        <v>1</v>
      </c>
    </row>
    <row r="64" spans="1:1" ht="11.25">
      <c r="A64" s="876">
        <f>IF('Форма 1.0.2'!$H$12="",1,0)</f>
        <v>1</v>
      </c>
    </row>
    <row r="65" spans="1:1" ht="11.25">
      <c r="A65" s="876">
        <f>IF('Форма 1.0.2'!$I$12="",1,0)</f>
        <v>1</v>
      </c>
    </row>
    <row r="66" spans="1:1" ht="11.25">
      <c r="A66" s="876">
        <f>IF('Форма 1.0.2'!$J$12="",1,0)</f>
        <v>1</v>
      </c>
    </row>
    <row r="67" spans="1:1" ht="11.25">
      <c r="A67" s="876">
        <f>IF('Сведения об изменении'!$E$12="",1,0)</f>
        <v>1</v>
      </c>
    </row>
    <row r="68" spans="1:1" ht="11.25">
      <c r="A68" s="879">
        <f>IF(Территории!$E$12="",1,0)</f>
        <v>0</v>
      </c>
    </row>
    <row r="69" spans="1:1" ht="11.25">
      <c r="A69" s="879">
        <f>IF('Перечень тарифов'!$E$21="",1,0)</f>
        <v>0</v>
      </c>
    </row>
    <row r="70" spans="1:1" ht="11.25">
      <c r="A70" s="879">
        <f>IF('Перечень тарифов'!$F$21="",1,0)</f>
        <v>0</v>
      </c>
    </row>
    <row r="71" spans="1:1" ht="11.25">
      <c r="A71" s="879">
        <f>IF('Перечень тарифов'!$G$21="",1,0)</f>
        <v>0</v>
      </c>
    </row>
    <row r="72" spans="1:1" ht="11.25">
      <c r="A72" s="879">
        <f>IF('Перечень тарифов'!$K$21="",1,0)</f>
        <v>0</v>
      </c>
    </row>
    <row r="73" spans="1:1" ht="11.25">
      <c r="A73" s="879">
        <f>IF('Перечень тарифов'!$O$21="",1,0)</f>
        <v>0</v>
      </c>
    </row>
    <row r="74" spans="1:1" ht="11.25">
      <c r="A74" s="879">
        <f>IF('Перечень тарифов'!$G$11="",1,0)</f>
        <v>0</v>
      </c>
    </row>
    <row r="75" spans="1:1" ht="11.25">
      <c r="A75" s="879">
        <f>IF('Форма 1.11.1'!$K$20="",1,0)</f>
        <v>0</v>
      </c>
    </row>
    <row r="76" spans="1:1" ht="11.25">
      <c r="A76" s="879">
        <f>IF('Форма 1.11.2 | Т-гор.вода'!$O$27="",1,0)</f>
        <v>0</v>
      </c>
    </row>
    <row r="77" spans="1:1" ht="11.25">
      <c r="A77" s="879">
        <f>IF('Форма 1.11.2 | Т-гор.вода'!$Y$28="",1,0)</f>
        <v>0</v>
      </c>
    </row>
    <row r="78" spans="1:1" ht="11.25">
      <c r="A78" s="879">
        <f>IF('Форма 1.11.2 | Т-гор.вода'!$AA$28="",1,0)</f>
        <v>0</v>
      </c>
    </row>
    <row r="79" spans="1:1" ht="11.25">
      <c r="A79" s="879">
        <f>IF('Форма 1.11.2 | Т-гор.вода'!$Z$28="",1,0)</f>
        <v>0</v>
      </c>
    </row>
    <row r="80" spans="1:1" ht="11.25">
      <c r="A80" s="879">
        <f>IF('Форма 1.11.2 | Т-гор.вода'!$AB$28="",1,0)</f>
        <v>0</v>
      </c>
    </row>
    <row r="81" spans="1:1" ht="11.25">
      <c r="A81" s="879">
        <f>IF('Форма 1.11.2 | Т-гор.вода'!$Q$23="",1,0)</f>
        <v>0</v>
      </c>
    </row>
    <row r="82" spans="1:1" ht="11.25">
      <c r="A82" s="879">
        <f>IF('Форма 1.11.2 | Т-гор.вода'!$R$23="",1,0)</f>
        <v>0</v>
      </c>
    </row>
    <row r="83" spans="1:1" ht="11.25">
      <c r="A83" s="879">
        <f>IF('Форма 1.11.2 | Т-гор.вода'!$P$23="",1,0)</f>
        <v>0</v>
      </c>
    </row>
    <row r="84" spans="1:1" ht="11.25">
      <c r="A84" s="879">
        <f>IF('Форма 1.11.2 | Т-гор.вода'!$Q$28="",1,0)</f>
        <v>0</v>
      </c>
    </row>
    <row r="85" spans="1:1" ht="11.25">
      <c r="A85" s="879">
        <f>IF('Форма 1.11.2 | Т-гор.вода'!$R$28="",1,0)</f>
        <v>0</v>
      </c>
    </row>
    <row r="86" spans="1:1" ht="11.25">
      <c r="A86" s="879">
        <f>IF('Форма 1.11.2 | Т-гор.вода'!$P$28="",1,0)</f>
        <v>0</v>
      </c>
    </row>
  </sheetData>
  <sheetProtection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967097-8033-4390-b2f6-3665d308a69f}">
  <sheetPr codeName="REESTR_LINK">
    <tabColor indexed="47"/>
  </sheetPr>
  <dimension ref="A1:C3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896"/>
  </cols>
  <sheetData>
    <row r="1" spans="1:3" ht="11.25">
      <c r="A1" s="896" t="s">
        <v>475</v>
      </c>
      <c r="B1" s="896" t="s">
        <v>476</v>
      </c>
      <c r="C1" s="896" t="s">
        <v>62</v>
      </c>
    </row>
    <row r="2" spans="1:3" ht="11.25">
      <c r="A2" s="896">
        <v>4189678</v>
      </c>
      <c r="B2" s="896" t="s">
        <v>902</v>
      </c>
      <c r="C2" s="896" t="s">
        <v>903</v>
      </c>
    </row>
    <row r="3" spans="1:3" ht="11.25">
      <c r="A3" s="896">
        <v>4190415</v>
      </c>
      <c r="B3" s="896" t="s">
        <v>904</v>
      </c>
      <c r="C3" s="896" t="s">
        <v>903</v>
      </c>
    </row>
  </sheetData>
  <sheetProtection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8d64f9-4c4f-435b-a6c7-578b4d654263}">
  <sheetPr codeName="REESTR_DS">
    <tabColor rgb="FFFFCC99"/>
  </sheetPr>
  <dimension ref="B3:B6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356"/>
    <col min="2" max="2" width="66" style="356" customWidth="1"/>
    <col min="3" max="16384" width="9.14285714285714" style="356"/>
  </cols>
  <sheetData>
    <row r="3" spans="2:2" ht="22.5">
      <c r="B3" s="450" t="s">
        <v>1735</v>
      </c>
    </row>
    <row r="4" spans="2:2" ht="11.25">
      <c r="B4" s="450" t="s">
        <v>479</v>
      </c>
    </row>
    <row r="5" spans="2:2" ht="11.25">
      <c r="B5" s="450" t="s">
        <v>480</v>
      </c>
    </row>
    <row r="6" spans="2:2" ht="11.25">
      <c r="B6" s="450" t="s">
        <v>481</v>
      </c>
    </row>
  </sheetData>
  <sheetProtection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82be8e-2dc9-42bd-ab68-5fe1165106b8}">
  <sheetPr codeName="Instruction">
    <tabColor rgb="FFCCCCFF"/>
  </sheetPr>
  <dimension ref="A1:AA113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.28571428571429" customWidth="1"/>
    <col min="2" max="2" width="8.71428571428571" customWidth="1"/>
    <col min="3" max="3" width="22.2857142857143" customWidth="1"/>
    <col min="4" max="4" width="4.28571428571429" customWidth="1"/>
    <col min="5" max="6" width="4.42857142857143" customWidth="1"/>
    <col min="7" max="7" width="4.57142857142857" customWidth="1"/>
    <col min="8" max="25" width="4.42857142857143" customWidth="1"/>
    <col min="26" max="33" width="9.14285714285714" style="77" customWidth="1"/>
  </cols>
  <sheetData>
    <row r="1" spans="27:27" ht="3" customHeight="1">
      <c r="AA1" s="77" t="s">
        <v>223</v>
      </c>
    </row>
    <row r="2" spans="2:23" ht="16.5" customHeight="1">
      <c r="B2" s="904" t="str">
        <f>"Код отчёта: "&amp;GetCode()</f>
        <v>Код отчёта: FAS.JKH.OPEN.INFO.REQUEST.GVS</v>
      </c>
      <c r="C2" s="904"/>
      <c r="D2" s="904"/>
      <c r="E2" s="904"/>
      <c r="F2" s="904"/>
      <c r="G2" s="904"/>
      <c r="Q2" s="328"/>
      <c r="R2" s="328"/>
      <c r="S2" s="328"/>
      <c r="T2" s="328"/>
      <c r="U2" s="328"/>
      <c r="V2" s="328"/>
      <c r="W2" s="328"/>
    </row>
    <row r="3" spans="2:25" ht="18" customHeight="1">
      <c r="B3" s="905" t="str">
        <f>"Версия "&amp;GetVersion()</f>
        <v>Версия 1.0.2</v>
      </c>
      <c r="C3" s="905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4:25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2:25" ht="42.75" customHeight="1">
      <c r="B5" s="909" t="s">
        <v>557</v>
      </c>
      <c r="C5" s="910"/>
      <c r="D5" s="910"/>
      <c r="E5" s="910"/>
      <c r="F5" s="910"/>
      <c r="G5" s="910"/>
      <c r="H5" s="910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</row>
    <row r="6" spans="1:25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5" ht="15" customHeight="1">
      <c r="A7" s="41"/>
      <c r="B7" s="76"/>
      <c r="C7" s="75"/>
      <c r="D7" s="58"/>
      <c r="E7" s="906" t="s">
        <v>550</v>
      </c>
      <c r="F7" s="906"/>
      <c r="G7" s="906"/>
      <c r="H7" s="906"/>
      <c r="I7" s="906"/>
      <c r="J7" s="906"/>
      <c r="K7" s="906"/>
      <c r="L7" s="906"/>
      <c r="M7" s="906"/>
      <c r="N7" s="906"/>
      <c r="O7" s="906"/>
      <c r="P7" s="906"/>
      <c r="Q7" s="906"/>
      <c r="R7" s="906"/>
      <c r="S7" s="906"/>
      <c r="T7" s="906"/>
      <c r="U7" s="906"/>
      <c r="V7" s="906"/>
      <c r="W7" s="906"/>
      <c r="X7" s="906"/>
      <c r="Y7" s="57"/>
    </row>
    <row r="8" spans="1:25" ht="15" customHeight="1">
      <c r="A8" s="41"/>
      <c r="B8" s="76"/>
      <c r="C8" s="75"/>
      <c r="D8" s="58"/>
      <c r="E8" s="906"/>
      <c r="F8" s="906"/>
      <c r="G8" s="906"/>
      <c r="H8" s="906"/>
      <c r="I8" s="906"/>
      <c r="J8" s="906"/>
      <c r="K8" s="906"/>
      <c r="L8" s="906"/>
      <c r="M8" s="906"/>
      <c r="N8" s="906"/>
      <c r="O8" s="906"/>
      <c r="P8" s="906"/>
      <c r="Q8" s="906"/>
      <c r="R8" s="906"/>
      <c r="S8" s="906"/>
      <c r="T8" s="906"/>
      <c r="U8" s="906"/>
      <c r="V8" s="906"/>
      <c r="W8" s="906"/>
      <c r="X8" s="906"/>
      <c r="Y8" s="57"/>
    </row>
    <row r="9" spans="1:25" ht="15" customHeight="1">
      <c r="A9" s="41"/>
      <c r="B9" s="76"/>
      <c r="C9" s="75"/>
      <c r="D9" s="58"/>
      <c r="E9" s="906"/>
      <c r="F9" s="906"/>
      <c r="G9" s="906"/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6"/>
      <c r="T9" s="906"/>
      <c r="U9" s="906"/>
      <c r="V9" s="906"/>
      <c r="W9" s="906"/>
      <c r="X9" s="906"/>
      <c r="Y9" s="57"/>
    </row>
    <row r="10" spans="1:25" ht="10.5" customHeight="1">
      <c r="A10" s="41"/>
      <c r="B10" s="76"/>
      <c r="C10" s="75"/>
      <c r="D10" s="58"/>
      <c r="E10" s="906"/>
      <c r="F10" s="906"/>
      <c r="G10" s="906"/>
      <c r="H10" s="906"/>
      <c r="I10" s="906"/>
      <c r="J10" s="906"/>
      <c r="K10" s="906"/>
      <c r="L10" s="906"/>
      <c r="M10" s="906"/>
      <c r="N10" s="906"/>
      <c r="O10" s="906"/>
      <c r="P10" s="906"/>
      <c r="Q10" s="906"/>
      <c r="R10" s="906"/>
      <c r="S10" s="906"/>
      <c r="T10" s="906"/>
      <c r="U10" s="906"/>
      <c r="V10" s="906"/>
      <c r="W10" s="906"/>
      <c r="X10" s="906"/>
      <c r="Y10" s="57"/>
    </row>
    <row r="11" spans="1:25" ht="27" customHeight="1">
      <c r="A11" s="41"/>
      <c r="B11" s="76"/>
      <c r="C11" s="75"/>
      <c r="D11" s="58"/>
      <c r="E11" s="906"/>
      <c r="F11" s="906"/>
      <c r="G11" s="906"/>
      <c r="H11" s="906"/>
      <c r="I11" s="906"/>
      <c r="J11" s="906"/>
      <c r="K11" s="906"/>
      <c r="L11" s="906"/>
      <c r="M11" s="906"/>
      <c r="N11" s="906"/>
      <c r="O11" s="906"/>
      <c r="P11" s="906"/>
      <c r="Q11" s="906"/>
      <c r="R11" s="906"/>
      <c r="S11" s="906"/>
      <c r="T11" s="906"/>
      <c r="U11" s="906"/>
      <c r="V11" s="906"/>
      <c r="W11" s="906"/>
      <c r="X11" s="906"/>
      <c r="Y11" s="57"/>
    </row>
    <row r="12" spans="1:25" ht="12" customHeight="1">
      <c r="A12" s="41"/>
      <c r="B12" s="76"/>
      <c r="C12" s="75"/>
      <c r="D12" s="58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6"/>
      <c r="P12" s="906"/>
      <c r="Q12" s="906"/>
      <c r="R12" s="906"/>
      <c r="S12" s="906"/>
      <c r="T12" s="906"/>
      <c r="U12" s="906"/>
      <c r="V12" s="906"/>
      <c r="W12" s="906"/>
      <c r="X12" s="906"/>
      <c r="Y12" s="57"/>
    </row>
    <row r="13" spans="1:25" ht="38.25" customHeight="1">
      <c r="A13" s="41"/>
      <c r="B13" s="76"/>
      <c r="C13" s="75"/>
      <c r="D13" s="58"/>
      <c r="E13" s="906"/>
      <c r="F13" s="906"/>
      <c r="G13" s="906"/>
      <c r="H13" s="906"/>
      <c r="I13" s="906"/>
      <c r="J13" s="906"/>
      <c r="K13" s="906"/>
      <c r="L13" s="906"/>
      <c r="M13" s="906"/>
      <c r="N13" s="906"/>
      <c r="O13" s="906"/>
      <c r="P13" s="906"/>
      <c r="Q13" s="906"/>
      <c r="R13" s="906"/>
      <c r="S13" s="906"/>
      <c r="T13" s="906"/>
      <c r="U13" s="906"/>
      <c r="V13" s="906"/>
      <c r="W13" s="906"/>
      <c r="X13" s="906"/>
      <c r="Y13" s="71"/>
    </row>
    <row r="14" spans="1:25" ht="15" customHeight="1">
      <c r="A14" s="41"/>
      <c r="B14" s="76"/>
      <c r="C14" s="75"/>
      <c r="D14" s="58"/>
      <c r="E14" s="906"/>
      <c r="F14" s="906"/>
      <c r="G14" s="906"/>
      <c r="H14" s="906"/>
      <c r="I14" s="906"/>
      <c r="J14" s="906"/>
      <c r="K14" s="906"/>
      <c r="L14" s="906"/>
      <c r="M14" s="906"/>
      <c r="N14" s="906"/>
      <c r="O14" s="906"/>
      <c r="P14" s="906"/>
      <c r="Q14" s="906"/>
      <c r="R14" s="906"/>
      <c r="S14" s="906"/>
      <c r="T14" s="906"/>
      <c r="U14" s="906"/>
      <c r="V14" s="906"/>
      <c r="W14" s="906"/>
      <c r="X14" s="906"/>
      <c r="Y14" s="57"/>
    </row>
    <row r="15" spans="1:25" ht="15">
      <c r="A15" s="41"/>
      <c r="B15" s="76"/>
      <c r="C15" s="75"/>
      <c r="D15" s="58"/>
      <c r="E15" s="906"/>
      <c r="F15" s="906"/>
      <c r="G15" s="906"/>
      <c r="H15" s="906"/>
      <c r="I15" s="906"/>
      <c r="J15" s="906"/>
      <c r="K15" s="906"/>
      <c r="L15" s="906"/>
      <c r="M15" s="906"/>
      <c r="N15" s="906"/>
      <c r="O15" s="906"/>
      <c r="P15" s="906"/>
      <c r="Q15" s="906"/>
      <c r="R15" s="906"/>
      <c r="S15" s="906"/>
      <c r="T15" s="906"/>
      <c r="U15" s="906"/>
      <c r="V15" s="906"/>
      <c r="W15" s="906"/>
      <c r="X15" s="906"/>
      <c r="Y15" s="57"/>
    </row>
    <row r="16" spans="1:25" ht="15">
      <c r="A16" s="41"/>
      <c r="B16" s="76"/>
      <c r="C16" s="75"/>
      <c r="D16" s="58"/>
      <c r="E16" s="906"/>
      <c r="F16" s="906"/>
      <c r="G16" s="906"/>
      <c r="H16" s="906"/>
      <c r="I16" s="906"/>
      <c r="J16" s="906"/>
      <c r="K16" s="906"/>
      <c r="L16" s="906"/>
      <c r="M16" s="906"/>
      <c r="N16" s="906"/>
      <c r="O16" s="906"/>
      <c r="P16" s="906"/>
      <c r="Q16" s="906"/>
      <c r="R16" s="906"/>
      <c r="S16" s="906"/>
      <c r="T16" s="906"/>
      <c r="U16" s="906"/>
      <c r="V16" s="906"/>
      <c r="W16" s="906"/>
      <c r="X16" s="906"/>
      <c r="Y16" s="57"/>
    </row>
    <row r="17" spans="1:25" ht="15" customHeight="1">
      <c r="A17" s="41"/>
      <c r="B17" s="76"/>
      <c r="C17" s="75"/>
      <c r="D17" s="58"/>
      <c r="E17" s="906"/>
      <c r="F17" s="906"/>
      <c r="G17" s="906"/>
      <c r="H17" s="906"/>
      <c r="I17" s="906"/>
      <c r="J17" s="906"/>
      <c r="K17" s="906"/>
      <c r="L17" s="906"/>
      <c r="M17" s="906"/>
      <c r="N17" s="906"/>
      <c r="O17" s="906"/>
      <c r="P17" s="906"/>
      <c r="Q17" s="906"/>
      <c r="R17" s="906"/>
      <c r="S17" s="906"/>
      <c r="T17" s="906"/>
      <c r="U17" s="906"/>
      <c r="V17" s="906"/>
      <c r="W17" s="906"/>
      <c r="X17" s="906"/>
      <c r="Y17" s="57"/>
    </row>
    <row r="18" spans="1:25" ht="15">
      <c r="A18" s="41"/>
      <c r="B18" s="76"/>
      <c r="C18" s="75"/>
      <c r="D18" s="58"/>
      <c r="E18" s="906"/>
      <c r="F18" s="906"/>
      <c r="G18" s="906"/>
      <c r="H18" s="906"/>
      <c r="I18" s="906"/>
      <c r="J18" s="906"/>
      <c r="K18" s="906"/>
      <c r="L18" s="906"/>
      <c r="M18" s="906"/>
      <c r="N18" s="906"/>
      <c r="O18" s="906"/>
      <c r="P18" s="906"/>
      <c r="Q18" s="906"/>
      <c r="R18" s="906"/>
      <c r="S18" s="906"/>
      <c r="T18" s="906"/>
      <c r="U18" s="906"/>
      <c r="V18" s="906"/>
      <c r="W18" s="906"/>
      <c r="X18" s="906"/>
      <c r="Y18" s="57"/>
    </row>
    <row r="19" spans="1:25" ht="59.25" customHeight="1">
      <c r="A19" s="41"/>
      <c r="B19" s="76"/>
      <c r="C19" s="75"/>
      <c r="D19" s="64"/>
      <c r="E19" s="906"/>
      <c r="F19" s="906"/>
      <c r="G19" s="906"/>
      <c r="H19" s="906"/>
      <c r="I19" s="906"/>
      <c r="J19" s="906"/>
      <c r="K19" s="906"/>
      <c r="L19" s="906"/>
      <c r="M19" s="906"/>
      <c r="N19" s="906"/>
      <c r="O19" s="906"/>
      <c r="P19" s="906"/>
      <c r="Q19" s="906"/>
      <c r="R19" s="906"/>
      <c r="S19" s="906"/>
      <c r="T19" s="906"/>
      <c r="U19" s="906"/>
      <c r="V19" s="906"/>
      <c r="W19" s="906"/>
      <c r="X19" s="906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customHeight="1" hidden="1">
      <c r="A21" s="41"/>
      <c r="B21" s="76"/>
      <c r="C21" s="75"/>
      <c r="D21" s="59"/>
      <c r="E21" s="70" t="s">
        <v>221</v>
      </c>
      <c r="F21" s="912" t="s">
        <v>237</v>
      </c>
      <c r="G21" s="913"/>
      <c r="H21" s="913"/>
      <c r="I21" s="913"/>
      <c r="J21" s="913"/>
      <c r="K21" s="913"/>
      <c r="L21" s="913"/>
      <c r="M21" s="913"/>
      <c r="N21" s="58"/>
      <c r="O21" s="69" t="s">
        <v>221</v>
      </c>
      <c r="P21" s="914" t="s">
        <v>222</v>
      </c>
      <c r="Q21" s="915"/>
      <c r="R21" s="915"/>
      <c r="S21" s="915"/>
      <c r="T21" s="915"/>
      <c r="U21" s="915"/>
      <c r="V21" s="915"/>
      <c r="W21" s="915"/>
      <c r="X21" s="915"/>
      <c r="Y21" s="57"/>
    </row>
    <row r="22" spans="1:25" ht="14.25" customHeight="1" hidden="1">
      <c r="A22" s="41"/>
      <c r="B22" s="76"/>
      <c r="C22" s="75"/>
      <c r="D22" s="59"/>
      <c r="E22" s="91" t="s">
        <v>221</v>
      </c>
      <c r="F22" s="912" t="s">
        <v>224</v>
      </c>
      <c r="G22" s="913"/>
      <c r="H22" s="913"/>
      <c r="I22" s="913"/>
      <c r="J22" s="913"/>
      <c r="K22" s="913"/>
      <c r="L22" s="913"/>
      <c r="M22" s="913"/>
      <c r="N22" s="58"/>
      <c r="O22" s="72" t="s">
        <v>221</v>
      </c>
      <c r="P22" s="914" t="s">
        <v>548</v>
      </c>
      <c r="Q22" s="915"/>
      <c r="R22" s="915"/>
      <c r="S22" s="915"/>
      <c r="T22" s="915"/>
      <c r="U22" s="915"/>
      <c r="V22" s="915"/>
      <c r="W22" s="915"/>
      <c r="X22" s="915"/>
      <c r="Y22" s="57"/>
    </row>
    <row r="23" spans="1:25" ht="27" customHeight="1" hidden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07"/>
      <c r="Q23" s="907"/>
      <c r="R23" s="907"/>
      <c r="S23" s="907"/>
      <c r="T23" s="907"/>
      <c r="U23" s="907"/>
      <c r="V23" s="907"/>
      <c r="W23" s="907"/>
      <c r="X23" s="58"/>
      <c r="Y23" s="57"/>
    </row>
    <row r="24" spans="1:25" ht="10.5" customHeight="1" hidden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customHeight="1" hidden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customHeight="1" hidden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customHeight="1" hidden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customHeight="1" hidden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customHeight="1" hidden="1">
      <c r="A35" s="41"/>
      <c r="B35" s="76"/>
      <c r="C35" s="75"/>
      <c r="D35" s="59"/>
      <c r="E35" s="911" t="s">
        <v>398</v>
      </c>
      <c r="F35" s="911"/>
      <c r="G35" s="911"/>
      <c r="H35" s="911"/>
      <c r="I35" s="911"/>
      <c r="J35" s="911"/>
      <c r="K35" s="911"/>
      <c r="L35" s="911"/>
      <c r="M35" s="911"/>
      <c r="N35" s="911"/>
      <c r="O35" s="911"/>
      <c r="P35" s="911"/>
      <c r="Q35" s="911"/>
      <c r="R35" s="911"/>
      <c r="S35" s="911"/>
      <c r="T35" s="911"/>
      <c r="U35" s="911"/>
      <c r="V35" s="911"/>
      <c r="W35" s="911"/>
      <c r="X35" s="911"/>
      <c r="Y35" s="57"/>
    </row>
    <row r="36" spans="1:25" ht="38.25" customHeight="1" hidden="1">
      <c r="A36" s="41"/>
      <c r="B36" s="76"/>
      <c r="C36" s="75"/>
      <c r="D36" s="59"/>
      <c r="E36" s="911"/>
      <c r="F36" s="911"/>
      <c r="G36" s="911"/>
      <c r="H36" s="911"/>
      <c r="I36" s="911"/>
      <c r="J36" s="911"/>
      <c r="K36" s="911"/>
      <c r="L36" s="911"/>
      <c r="M36" s="911"/>
      <c r="N36" s="911"/>
      <c r="O36" s="911"/>
      <c r="P36" s="911"/>
      <c r="Q36" s="911"/>
      <c r="R36" s="911"/>
      <c r="S36" s="911"/>
      <c r="T36" s="911"/>
      <c r="U36" s="911"/>
      <c r="V36" s="911"/>
      <c r="W36" s="911"/>
      <c r="X36" s="911"/>
      <c r="Y36" s="57"/>
    </row>
    <row r="37" spans="1:25" ht="9.75" customHeight="1" hidden="1">
      <c r="A37" s="41"/>
      <c r="B37" s="76"/>
      <c r="C37" s="75"/>
      <c r="D37" s="59"/>
      <c r="E37" s="911"/>
      <c r="F37" s="911"/>
      <c r="G37" s="911"/>
      <c r="H37" s="911"/>
      <c r="I37" s="911"/>
      <c r="J37" s="911"/>
      <c r="K37" s="911"/>
      <c r="L37" s="911"/>
      <c r="M37" s="911"/>
      <c r="N37" s="911"/>
      <c r="O37" s="911"/>
      <c r="P37" s="911"/>
      <c r="Q37" s="911"/>
      <c r="R37" s="911"/>
      <c r="S37" s="911"/>
      <c r="T37" s="911"/>
      <c r="U37" s="911"/>
      <c r="V37" s="911"/>
      <c r="W37" s="911"/>
      <c r="X37" s="911"/>
      <c r="Y37" s="57"/>
    </row>
    <row r="38" spans="1:25" ht="51" customHeight="1" hidden="1">
      <c r="A38" s="41"/>
      <c r="B38" s="76"/>
      <c r="C38" s="75"/>
      <c r="D38" s="59"/>
      <c r="E38" s="911"/>
      <c r="F38" s="911"/>
      <c r="G38" s="911"/>
      <c r="H38" s="911"/>
      <c r="I38" s="911"/>
      <c r="J38" s="911"/>
      <c r="K38" s="911"/>
      <c r="L38" s="911"/>
      <c r="M38" s="911"/>
      <c r="N38" s="911"/>
      <c r="O38" s="911"/>
      <c r="P38" s="911"/>
      <c r="Q38" s="911"/>
      <c r="R38" s="911"/>
      <c r="S38" s="911"/>
      <c r="T38" s="911"/>
      <c r="U38" s="911"/>
      <c r="V38" s="911"/>
      <c r="W38" s="911"/>
      <c r="X38" s="911"/>
      <c r="Y38" s="57"/>
    </row>
    <row r="39" spans="1:25" ht="15" customHeight="1" hidden="1">
      <c r="A39" s="41"/>
      <c r="B39" s="76"/>
      <c r="C39" s="75"/>
      <c r="D39" s="59"/>
      <c r="E39" s="911"/>
      <c r="F39" s="911"/>
      <c r="G39" s="911"/>
      <c r="H39" s="911"/>
      <c r="I39" s="911"/>
      <c r="J39" s="911"/>
      <c r="K39" s="911"/>
      <c r="L39" s="911"/>
      <c r="M39" s="911"/>
      <c r="N39" s="911"/>
      <c r="O39" s="911"/>
      <c r="P39" s="911"/>
      <c r="Q39" s="911"/>
      <c r="R39" s="911"/>
      <c r="S39" s="911"/>
      <c r="T39" s="911"/>
      <c r="U39" s="911"/>
      <c r="V39" s="911"/>
      <c r="W39" s="911"/>
      <c r="X39" s="911"/>
      <c r="Y39" s="57"/>
    </row>
    <row r="40" spans="1:25" ht="12" customHeight="1" hidden="1">
      <c r="A40" s="41"/>
      <c r="B40" s="76"/>
      <c r="C40" s="75"/>
      <c r="D40" s="59"/>
      <c r="E40" s="916"/>
      <c r="F40" s="917"/>
      <c r="G40" s="917"/>
      <c r="H40" s="917"/>
      <c r="I40" s="917"/>
      <c r="J40" s="917"/>
      <c r="K40" s="917"/>
      <c r="L40" s="917"/>
      <c r="M40" s="917"/>
      <c r="N40" s="917"/>
      <c r="O40" s="917"/>
      <c r="P40" s="917"/>
      <c r="Q40" s="917"/>
      <c r="R40" s="917"/>
      <c r="S40" s="917"/>
      <c r="T40" s="917"/>
      <c r="U40" s="917"/>
      <c r="V40" s="917"/>
      <c r="W40" s="917"/>
      <c r="X40" s="917"/>
      <c r="Y40" s="57"/>
    </row>
    <row r="41" spans="1:25" ht="38.25" customHeight="1" hidden="1">
      <c r="A41" s="41"/>
      <c r="B41" s="76"/>
      <c r="C41" s="75"/>
      <c r="D41" s="59"/>
      <c r="E41" s="911"/>
      <c r="F41" s="911"/>
      <c r="G41" s="911"/>
      <c r="H41" s="911"/>
      <c r="I41" s="911"/>
      <c r="J41" s="911"/>
      <c r="K41" s="911"/>
      <c r="L41" s="911"/>
      <c r="M41" s="911"/>
      <c r="N41" s="911"/>
      <c r="O41" s="911"/>
      <c r="P41" s="911"/>
      <c r="Q41" s="911"/>
      <c r="R41" s="911"/>
      <c r="S41" s="911"/>
      <c r="T41" s="911"/>
      <c r="U41" s="911"/>
      <c r="V41" s="911"/>
      <c r="W41" s="911"/>
      <c r="X41" s="911"/>
      <c r="Y41" s="57"/>
    </row>
    <row r="42" spans="1:25" ht="15" hidden="1">
      <c r="A42" s="41"/>
      <c r="B42" s="76"/>
      <c r="C42" s="75"/>
      <c r="D42" s="59"/>
      <c r="E42" s="911"/>
      <c r="F42" s="911"/>
      <c r="G42" s="911"/>
      <c r="H42" s="911"/>
      <c r="I42" s="911"/>
      <c r="J42" s="911"/>
      <c r="K42" s="911"/>
      <c r="L42" s="911"/>
      <c r="M42" s="911"/>
      <c r="N42" s="911"/>
      <c r="O42" s="911"/>
      <c r="P42" s="911"/>
      <c r="Q42" s="911"/>
      <c r="R42" s="911"/>
      <c r="S42" s="911"/>
      <c r="T42" s="911"/>
      <c r="U42" s="911"/>
      <c r="V42" s="911"/>
      <c r="W42" s="911"/>
      <c r="X42" s="911"/>
      <c r="Y42" s="57"/>
    </row>
    <row r="43" spans="1:25" ht="15" hidden="1">
      <c r="A43" s="41"/>
      <c r="B43" s="76"/>
      <c r="C43" s="75"/>
      <c r="D43" s="59"/>
      <c r="E43" s="911"/>
      <c r="F43" s="911"/>
      <c r="G43" s="911"/>
      <c r="H43" s="911"/>
      <c r="I43" s="911"/>
      <c r="J43" s="911"/>
      <c r="K43" s="911"/>
      <c r="L43" s="911"/>
      <c r="M43" s="911"/>
      <c r="N43" s="911"/>
      <c r="O43" s="911"/>
      <c r="P43" s="911"/>
      <c r="Q43" s="911"/>
      <c r="R43" s="911"/>
      <c r="S43" s="911"/>
      <c r="T43" s="911"/>
      <c r="U43" s="911"/>
      <c r="V43" s="911"/>
      <c r="W43" s="911"/>
      <c r="X43" s="911"/>
      <c r="Y43" s="57"/>
    </row>
    <row r="44" spans="1:25" ht="33.75" customHeight="1" hidden="1">
      <c r="A44" s="41"/>
      <c r="B44" s="76"/>
      <c r="C44" s="75"/>
      <c r="D44" s="64"/>
      <c r="E44" s="911"/>
      <c r="F44" s="911"/>
      <c r="G44" s="911"/>
      <c r="H44" s="911"/>
      <c r="I44" s="911"/>
      <c r="J44" s="911"/>
      <c r="K44" s="911"/>
      <c r="L44" s="911"/>
      <c r="M44" s="911"/>
      <c r="N44" s="911"/>
      <c r="O44" s="911"/>
      <c r="P44" s="911"/>
      <c r="Q44" s="911"/>
      <c r="R44" s="911"/>
      <c r="S44" s="911"/>
      <c r="T44" s="911"/>
      <c r="U44" s="911"/>
      <c r="V44" s="911"/>
      <c r="W44" s="911"/>
      <c r="X44" s="911"/>
      <c r="Y44" s="57"/>
    </row>
    <row r="45" spans="1:25" ht="15" hidden="1">
      <c r="A45" s="41"/>
      <c r="B45" s="76"/>
      <c r="C45" s="75"/>
      <c r="D45" s="64"/>
      <c r="E45" s="911"/>
      <c r="F45" s="911"/>
      <c r="G45" s="911"/>
      <c r="H45" s="911"/>
      <c r="I45" s="911"/>
      <c r="J45" s="911"/>
      <c r="K45" s="911"/>
      <c r="L45" s="911"/>
      <c r="M45" s="911"/>
      <c r="N45" s="911"/>
      <c r="O45" s="911"/>
      <c r="P45" s="911"/>
      <c r="Q45" s="911"/>
      <c r="R45" s="911"/>
      <c r="S45" s="911"/>
      <c r="T45" s="911"/>
      <c r="U45" s="911"/>
      <c r="V45" s="911"/>
      <c r="W45" s="911"/>
      <c r="X45" s="911"/>
      <c r="Y45" s="57"/>
    </row>
    <row r="46" spans="1:25" ht="24" customHeight="1" hidden="1">
      <c r="A46" s="41"/>
      <c r="B46" s="76"/>
      <c r="C46" s="75"/>
      <c r="D46" s="59"/>
      <c r="E46" s="922" t="s">
        <v>220</v>
      </c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922"/>
      <c r="U46" s="922"/>
      <c r="V46" s="922"/>
      <c r="W46" s="922"/>
      <c r="X46" s="922"/>
      <c r="Y46" s="57"/>
    </row>
    <row r="47" spans="1:25" ht="37.5" customHeight="1" hidden="1">
      <c r="A47" s="41"/>
      <c r="B47" s="76"/>
      <c r="C47" s="75"/>
      <c r="D47" s="59"/>
      <c r="E47" s="922"/>
      <c r="F47" s="922"/>
      <c r="G47" s="922"/>
      <c r="H47" s="922"/>
      <c r="I47" s="922"/>
      <c r="J47" s="922"/>
      <c r="K47" s="922"/>
      <c r="L47" s="922"/>
      <c r="M47" s="922"/>
      <c r="N47" s="922"/>
      <c r="O47" s="922"/>
      <c r="P47" s="922"/>
      <c r="Q47" s="922"/>
      <c r="R47" s="922"/>
      <c r="S47" s="922"/>
      <c r="T47" s="922"/>
      <c r="U47" s="922"/>
      <c r="V47" s="922"/>
      <c r="W47" s="922"/>
      <c r="X47" s="922"/>
      <c r="Y47" s="57"/>
    </row>
    <row r="48" spans="1:25" ht="24" customHeight="1" hidden="1">
      <c r="A48" s="41"/>
      <c r="B48" s="76"/>
      <c r="C48" s="75"/>
      <c r="D48" s="59"/>
      <c r="E48" s="922"/>
      <c r="F48" s="922"/>
      <c r="G48" s="922"/>
      <c r="H48" s="922"/>
      <c r="I48" s="922"/>
      <c r="J48" s="922"/>
      <c r="K48" s="922"/>
      <c r="L48" s="922"/>
      <c r="M48" s="922"/>
      <c r="N48" s="922"/>
      <c r="O48" s="922"/>
      <c r="P48" s="922"/>
      <c r="Q48" s="922"/>
      <c r="R48" s="922"/>
      <c r="S48" s="922"/>
      <c r="T48" s="922"/>
      <c r="U48" s="922"/>
      <c r="V48" s="922"/>
      <c r="W48" s="922"/>
      <c r="X48" s="922"/>
      <c r="Y48" s="57"/>
    </row>
    <row r="49" spans="1:25" ht="51" customHeight="1" hidden="1">
      <c r="A49" s="41"/>
      <c r="B49" s="76"/>
      <c r="C49" s="75"/>
      <c r="D49" s="59"/>
      <c r="E49" s="922"/>
      <c r="F49" s="922"/>
      <c r="G49" s="922"/>
      <c r="H49" s="922"/>
      <c r="I49" s="922"/>
      <c r="J49" s="922"/>
      <c r="K49" s="922"/>
      <c r="L49" s="922"/>
      <c r="M49" s="922"/>
      <c r="N49" s="922"/>
      <c r="O49" s="922"/>
      <c r="P49" s="922"/>
      <c r="Q49" s="922"/>
      <c r="R49" s="922"/>
      <c r="S49" s="922"/>
      <c r="T49" s="922"/>
      <c r="U49" s="922"/>
      <c r="V49" s="922"/>
      <c r="W49" s="922"/>
      <c r="X49" s="922"/>
      <c r="Y49" s="57"/>
    </row>
    <row r="50" spans="1:25" ht="15" hidden="1">
      <c r="A50" s="41"/>
      <c r="B50" s="76"/>
      <c r="C50" s="75"/>
      <c r="D50" s="59"/>
      <c r="E50" s="922"/>
      <c r="F50" s="922"/>
      <c r="G50" s="922"/>
      <c r="H50" s="922"/>
      <c r="I50" s="922"/>
      <c r="J50" s="922"/>
      <c r="K50" s="922"/>
      <c r="L50" s="922"/>
      <c r="M50" s="922"/>
      <c r="N50" s="922"/>
      <c r="O50" s="922"/>
      <c r="P50" s="922"/>
      <c r="Q50" s="922"/>
      <c r="R50" s="922"/>
      <c r="S50" s="922"/>
      <c r="T50" s="922"/>
      <c r="U50" s="922"/>
      <c r="V50" s="922"/>
      <c r="W50" s="922"/>
      <c r="X50" s="922"/>
      <c r="Y50" s="57"/>
    </row>
    <row r="51" spans="1:25" ht="15" hidden="1">
      <c r="A51" s="41"/>
      <c r="B51" s="76"/>
      <c r="C51" s="75"/>
      <c r="D51" s="59"/>
      <c r="E51" s="922"/>
      <c r="F51" s="922"/>
      <c r="G51" s="922"/>
      <c r="H51" s="922"/>
      <c r="I51" s="922"/>
      <c r="J51" s="922"/>
      <c r="K51" s="922"/>
      <c r="L51" s="922"/>
      <c r="M51" s="922"/>
      <c r="N51" s="922"/>
      <c r="O51" s="922"/>
      <c r="P51" s="922"/>
      <c r="Q51" s="922"/>
      <c r="R51" s="922"/>
      <c r="S51" s="922"/>
      <c r="T51" s="922"/>
      <c r="U51" s="922"/>
      <c r="V51" s="922"/>
      <c r="W51" s="922"/>
      <c r="X51" s="922"/>
      <c r="Y51" s="57"/>
    </row>
    <row r="52" spans="1:25" ht="15" hidden="1">
      <c r="A52" s="41"/>
      <c r="B52" s="76"/>
      <c r="C52" s="75"/>
      <c r="D52" s="59"/>
      <c r="E52" s="922"/>
      <c r="F52" s="922"/>
      <c r="G52" s="922"/>
      <c r="H52" s="922"/>
      <c r="I52" s="922"/>
      <c r="J52" s="922"/>
      <c r="K52" s="922"/>
      <c r="L52" s="922"/>
      <c r="M52" s="922"/>
      <c r="N52" s="922"/>
      <c r="O52" s="922"/>
      <c r="P52" s="922"/>
      <c r="Q52" s="922"/>
      <c r="R52" s="922"/>
      <c r="S52" s="922"/>
      <c r="T52" s="922"/>
      <c r="U52" s="922"/>
      <c r="V52" s="922"/>
      <c r="W52" s="922"/>
      <c r="X52" s="922"/>
      <c r="Y52" s="57"/>
    </row>
    <row r="53" spans="1:25" ht="15" hidden="1">
      <c r="A53" s="41"/>
      <c r="B53" s="76"/>
      <c r="C53" s="75"/>
      <c r="D53" s="59"/>
      <c r="E53" s="922"/>
      <c r="F53" s="922"/>
      <c r="G53" s="922"/>
      <c r="H53" s="922"/>
      <c r="I53" s="922"/>
      <c r="J53" s="922"/>
      <c r="K53" s="922"/>
      <c r="L53" s="922"/>
      <c r="M53" s="922"/>
      <c r="N53" s="922"/>
      <c r="O53" s="922"/>
      <c r="P53" s="922"/>
      <c r="Q53" s="922"/>
      <c r="R53" s="922"/>
      <c r="S53" s="922"/>
      <c r="T53" s="922"/>
      <c r="U53" s="922"/>
      <c r="V53" s="922"/>
      <c r="W53" s="922"/>
      <c r="X53" s="922"/>
      <c r="Y53" s="57"/>
    </row>
    <row r="54" spans="1:25" ht="15" hidden="1">
      <c r="A54" s="41"/>
      <c r="B54" s="76"/>
      <c r="C54" s="75"/>
      <c r="D54" s="59"/>
      <c r="E54" s="922"/>
      <c r="F54" s="922"/>
      <c r="G54" s="922"/>
      <c r="H54" s="922"/>
      <c r="I54" s="922"/>
      <c r="J54" s="922"/>
      <c r="K54" s="922"/>
      <c r="L54" s="922"/>
      <c r="M54" s="922"/>
      <c r="N54" s="922"/>
      <c r="O54" s="922"/>
      <c r="P54" s="922"/>
      <c r="Q54" s="922"/>
      <c r="R54" s="922"/>
      <c r="S54" s="922"/>
      <c r="T54" s="922"/>
      <c r="U54" s="922"/>
      <c r="V54" s="922"/>
      <c r="W54" s="922"/>
      <c r="X54" s="922"/>
      <c r="Y54" s="57"/>
    </row>
    <row r="55" spans="1:25" ht="15" hidden="1">
      <c r="A55" s="41"/>
      <c r="B55" s="76"/>
      <c r="C55" s="75"/>
      <c r="D55" s="59"/>
      <c r="E55" s="922"/>
      <c r="F55" s="922"/>
      <c r="G55" s="922"/>
      <c r="H55" s="922"/>
      <c r="I55" s="922"/>
      <c r="J55" s="922"/>
      <c r="K55" s="922"/>
      <c r="L55" s="922"/>
      <c r="M55" s="922"/>
      <c r="N55" s="922"/>
      <c r="O55" s="922"/>
      <c r="P55" s="922"/>
      <c r="Q55" s="922"/>
      <c r="R55" s="922"/>
      <c r="S55" s="922"/>
      <c r="T55" s="922"/>
      <c r="U55" s="922"/>
      <c r="V55" s="922"/>
      <c r="W55" s="922"/>
      <c r="X55" s="922"/>
      <c r="Y55" s="57"/>
    </row>
    <row r="56" spans="1:25" ht="25.5" customHeight="1" hidden="1">
      <c r="A56" s="41"/>
      <c r="B56" s="76"/>
      <c r="C56" s="75"/>
      <c r="D56" s="64"/>
      <c r="E56" s="922"/>
      <c r="F56" s="922"/>
      <c r="G56" s="922"/>
      <c r="H56" s="922"/>
      <c r="I56" s="922"/>
      <c r="J56" s="922"/>
      <c r="K56" s="922"/>
      <c r="L56" s="922"/>
      <c r="M56" s="922"/>
      <c r="N56" s="922"/>
      <c r="O56" s="922"/>
      <c r="P56" s="922"/>
      <c r="Q56" s="922"/>
      <c r="R56" s="922"/>
      <c r="S56" s="922"/>
      <c r="T56" s="922"/>
      <c r="U56" s="922"/>
      <c r="V56" s="922"/>
      <c r="W56" s="922"/>
      <c r="X56" s="922"/>
      <c r="Y56" s="57"/>
    </row>
    <row r="57" spans="1:25" ht="15" hidden="1">
      <c r="A57" s="41"/>
      <c r="B57" s="76"/>
      <c r="C57" s="75"/>
      <c r="D57" s="64"/>
      <c r="E57" s="922"/>
      <c r="F57" s="922"/>
      <c r="G57" s="922"/>
      <c r="H57" s="922"/>
      <c r="I57" s="922"/>
      <c r="J57" s="922"/>
      <c r="K57" s="922"/>
      <c r="L57" s="922"/>
      <c r="M57" s="922"/>
      <c r="N57" s="922"/>
      <c r="O57" s="922"/>
      <c r="P57" s="922"/>
      <c r="Q57" s="922"/>
      <c r="R57" s="922"/>
      <c r="S57" s="922"/>
      <c r="T57" s="922"/>
      <c r="U57" s="922"/>
      <c r="V57" s="922"/>
      <c r="W57" s="922"/>
      <c r="X57" s="922"/>
      <c r="Y57" s="57"/>
    </row>
    <row r="58" spans="1:25" ht="15" customHeight="1" hidden="1">
      <c r="A58" s="41"/>
      <c r="B58" s="76"/>
      <c r="C58" s="75"/>
      <c r="D58" s="59"/>
      <c r="E58" s="908" t="s">
        <v>399</v>
      </c>
      <c r="F58" s="908"/>
      <c r="G58" s="908"/>
      <c r="H58" s="908"/>
      <c r="I58" s="908"/>
      <c r="J58" s="908"/>
      <c r="K58" s="908"/>
      <c r="L58" s="908"/>
      <c r="M58" s="908"/>
      <c r="N58" s="908"/>
      <c r="O58" s="908"/>
      <c r="P58" s="908"/>
      <c r="Q58" s="908"/>
      <c r="R58" s="908"/>
      <c r="S58" s="908"/>
      <c r="T58" s="908"/>
      <c r="U58" s="908"/>
      <c r="V58" s="328"/>
      <c r="W58" s="328"/>
      <c r="X58" s="328"/>
      <c r="Y58" s="57"/>
    </row>
    <row r="59" spans="1:25" ht="15" customHeight="1" hidden="1">
      <c r="A59" s="41"/>
      <c r="B59" s="76"/>
      <c r="C59" s="75"/>
      <c r="D59" s="59"/>
      <c r="E59" s="923"/>
      <c r="F59" s="923"/>
      <c r="G59" s="923"/>
      <c r="H59" s="916"/>
      <c r="I59" s="917"/>
      <c r="J59" s="917"/>
      <c r="K59" s="917"/>
      <c r="L59" s="917"/>
      <c r="M59" s="917"/>
      <c r="N59" s="917"/>
      <c r="O59" s="917"/>
      <c r="P59" s="917"/>
      <c r="Q59" s="917"/>
      <c r="R59" s="917"/>
      <c r="S59" s="917"/>
      <c r="T59" s="917"/>
      <c r="U59" s="917"/>
      <c r="V59" s="917"/>
      <c r="W59" s="917"/>
      <c r="X59" s="917"/>
      <c r="Y59" s="57"/>
    </row>
    <row r="60" spans="1:25" ht="15" customHeight="1" hidden="1">
      <c r="A60" s="41"/>
      <c r="B60" s="76"/>
      <c r="C60" s="75"/>
      <c r="D60" s="59"/>
      <c r="E60" s="919"/>
      <c r="F60" s="919"/>
      <c r="G60" s="919"/>
      <c r="H60" s="921"/>
      <c r="I60" s="921"/>
      <c r="J60" s="921"/>
      <c r="K60" s="921"/>
      <c r="L60" s="921"/>
      <c r="M60" s="921"/>
      <c r="N60" s="921"/>
      <c r="O60" s="921"/>
      <c r="P60" s="921"/>
      <c r="Q60" s="921"/>
      <c r="R60" s="921"/>
      <c r="S60" s="921"/>
      <c r="T60" s="921"/>
      <c r="U60" s="921"/>
      <c r="V60" s="921"/>
      <c r="W60" s="921"/>
      <c r="X60" s="921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21"/>
      <c r="I61" s="921"/>
      <c r="J61" s="921"/>
      <c r="K61" s="921"/>
      <c r="L61" s="921"/>
      <c r="M61" s="921"/>
      <c r="N61" s="921"/>
      <c r="O61" s="921"/>
      <c r="P61" s="921"/>
      <c r="Q61" s="921"/>
      <c r="R61" s="921"/>
      <c r="S61" s="921"/>
      <c r="T61" s="921"/>
      <c r="U61" s="921"/>
      <c r="V61" s="921"/>
      <c r="W61" s="921"/>
      <c r="X61" s="921"/>
      <c r="Y61" s="57"/>
    </row>
    <row r="62" spans="1:25" ht="27.75" customHeight="1" hidden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customHeight="1" hidden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08" t="s">
        <v>400</v>
      </c>
      <c r="F70" s="908"/>
      <c r="G70" s="908"/>
      <c r="H70" s="908"/>
      <c r="I70" s="908"/>
      <c r="J70" s="908"/>
      <c r="K70" s="908"/>
      <c r="L70" s="908"/>
      <c r="M70" s="908"/>
      <c r="N70" s="908"/>
      <c r="O70" s="908"/>
      <c r="P70" s="908"/>
      <c r="Q70" s="908"/>
      <c r="R70" s="908"/>
      <c r="S70" s="908"/>
      <c r="T70" s="908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08" t="s">
        <v>547</v>
      </c>
      <c r="F71" s="908"/>
      <c r="G71" s="908"/>
      <c r="H71" s="908"/>
      <c r="I71" s="908"/>
      <c r="J71" s="908"/>
      <c r="K71" s="908"/>
      <c r="L71" s="908"/>
      <c r="M71" s="908"/>
      <c r="N71" s="908"/>
      <c r="O71" s="908"/>
      <c r="P71" s="908"/>
      <c r="Q71" s="908"/>
      <c r="R71" s="908"/>
      <c r="S71" s="908"/>
      <c r="T71" s="908"/>
      <c r="U71" s="565"/>
      <c r="V71" s="565"/>
      <c r="W71" s="565"/>
      <c r="X71" s="565"/>
      <c r="Y71" s="57"/>
    </row>
    <row r="72" spans="1:25" ht="40.5" customHeight="1" hidden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customHeight="1" hidden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customHeight="1" hidden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customHeight="1" hidden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customHeight="1" hidden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customHeight="1" hidden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customHeight="1" hidden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08" t="s">
        <v>399</v>
      </c>
      <c r="F81" s="908"/>
      <c r="G81" s="908"/>
      <c r="H81" s="908"/>
      <c r="I81" s="908"/>
      <c r="J81" s="908"/>
      <c r="K81" s="908"/>
      <c r="L81" s="908"/>
      <c r="M81" s="908"/>
      <c r="N81" s="908"/>
      <c r="O81" s="908"/>
      <c r="P81" s="908"/>
      <c r="Q81" s="908"/>
      <c r="R81" s="908"/>
      <c r="S81" s="908"/>
      <c r="T81" s="908"/>
      <c r="U81" s="908"/>
      <c r="V81" s="328"/>
      <c r="W81" s="328"/>
      <c r="X81" s="328"/>
      <c r="Y81" s="57"/>
    </row>
    <row r="82" spans="1:25" ht="15" customHeight="1" hidden="1">
      <c r="A82" s="41"/>
      <c r="B82" s="76"/>
      <c r="C82" s="75"/>
      <c r="D82" s="59"/>
      <c r="E82" s="919"/>
      <c r="F82" s="919"/>
      <c r="G82" s="919"/>
      <c r="H82" s="916"/>
      <c r="I82" s="917"/>
      <c r="J82" s="917"/>
      <c r="K82" s="917"/>
      <c r="L82" s="917"/>
      <c r="M82" s="917"/>
      <c r="N82" s="917"/>
      <c r="O82" s="917"/>
      <c r="P82" s="917"/>
      <c r="Q82" s="917"/>
      <c r="R82" s="917"/>
      <c r="S82" s="917"/>
      <c r="T82" s="917"/>
      <c r="U82" s="917"/>
      <c r="V82" s="917"/>
      <c r="W82" s="917"/>
      <c r="X82" s="917"/>
      <c r="Y82" s="57"/>
    </row>
    <row r="83" spans="1:25" ht="15" customHeight="1" hidden="1">
      <c r="A83" s="41"/>
      <c r="B83" s="76"/>
      <c r="C83" s="75"/>
      <c r="D83" s="59"/>
      <c r="Y83" s="57"/>
    </row>
    <row r="84" spans="1:25" ht="15" customHeight="1" hidden="1">
      <c r="A84" s="41"/>
      <c r="B84" s="76"/>
      <c r="C84" s="75"/>
      <c r="D84" s="59"/>
      <c r="E84" s="68"/>
      <c r="F84" s="66"/>
      <c r="G84" s="67"/>
      <c r="H84" s="921"/>
      <c r="I84" s="921"/>
      <c r="J84" s="921"/>
      <c r="K84" s="921"/>
      <c r="L84" s="921"/>
      <c r="M84" s="921"/>
      <c r="N84" s="921"/>
      <c r="O84" s="921"/>
      <c r="P84" s="921"/>
      <c r="Q84" s="921"/>
      <c r="R84" s="921"/>
      <c r="S84" s="921"/>
      <c r="T84" s="921"/>
      <c r="U84" s="921"/>
      <c r="V84" s="921"/>
      <c r="W84" s="921"/>
      <c r="X84" s="921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customHeight="1" hidden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5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5" ht="25.5" customHeight="1" hidden="1">
      <c r="A98" s="41"/>
      <c r="B98" s="76"/>
      <c r="C98" s="75"/>
      <c r="D98" s="59"/>
      <c r="E98" s="920" t="s">
        <v>219</v>
      </c>
      <c r="F98" s="920"/>
      <c r="G98" s="920"/>
      <c r="H98" s="920"/>
      <c r="I98" s="920"/>
      <c r="J98" s="920"/>
      <c r="K98" s="920"/>
      <c r="L98" s="920"/>
      <c r="M98" s="920"/>
      <c r="N98" s="920"/>
      <c r="O98" s="920"/>
      <c r="P98" s="920"/>
      <c r="Q98" s="920"/>
      <c r="R98" s="920"/>
      <c r="S98" s="920"/>
      <c r="T98" s="920"/>
      <c r="U98" s="920"/>
      <c r="V98" s="920"/>
      <c r="W98" s="920"/>
      <c r="X98" s="920"/>
      <c r="Y98" s="57"/>
    </row>
    <row r="99" spans="1:25" ht="15" customHeight="1" hidden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customHeight="1" hidden="1">
      <c r="A100" s="41"/>
      <c r="B100" s="76"/>
      <c r="C100" s="75"/>
      <c r="D100" s="59"/>
      <c r="E100" s="62"/>
      <c r="F100" s="918" t="s">
        <v>218</v>
      </c>
      <c r="G100" s="918"/>
      <c r="H100" s="918"/>
      <c r="I100" s="918"/>
      <c r="J100" s="918"/>
      <c r="K100" s="918"/>
      <c r="L100" s="918"/>
      <c r="M100" s="918"/>
      <c r="N100" s="918"/>
      <c r="O100" s="918"/>
      <c r="P100" s="918"/>
      <c r="Q100" s="918"/>
      <c r="R100" s="918"/>
      <c r="S100" s="918"/>
      <c r="T100" s="60"/>
      <c r="U100" s="58"/>
      <c r="V100" s="58"/>
      <c r="W100" s="58"/>
      <c r="X100" s="58"/>
      <c r="Y100" s="57"/>
      <c r="AA100" s="77" t="s">
        <v>216</v>
      </c>
    </row>
    <row r="101" spans="1:25" ht="15" customHeight="1" hidden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5" ht="15" hidden="1">
      <c r="A102" s="41"/>
      <c r="B102" s="76"/>
      <c r="C102" s="75"/>
      <c r="D102" s="59"/>
      <c r="E102" s="58"/>
      <c r="F102" s="918" t="s">
        <v>217</v>
      </c>
      <c r="G102" s="918"/>
      <c r="H102" s="918"/>
      <c r="I102" s="918"/>
      <c r="J102" s="918"/>
      <c r="K102" s="918"/>
      <c r="L102" s="918"/>
      <c r="M102" s="918"/>
      <c r="N102" s="918"/>
      <c r="O102" s="918"/>
      <c r="P102" s="918"/>
      <c r="Q102" s="918"/>
      <c r="R102" s="918"/>
      <c r="S102" s="918"/>
      <c r="T102" s="918"/>
      <c r="U102" s="918"/>
      <c r="V102" s="918"/>
      <c r="W102" s="918"/>
      <c r="X102" s="918"/>
      <c r="Y102" s="57"/>
    </row>
    <row r="103" spans="1:25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5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5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5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5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5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5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5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5" ht="30" customHeight="1" hidden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5" ht="31.5" customHeight="1" hidden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password="FA9C" sheet="1" objects="1" scenarios="1" formatColumns="0" formatRows="0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GVS.pdf" display="Инструкция по работе с отчетной формой"/>
  </hyperlinks>
  <pageMargins left="0.7" right="0.7" top="0.75" bottom="0.75" header="0.3" footer="0.3"/>
  <pageSetup orientation="portrait" paperSize="9" r:id="rId5"/>
  <headerFooter alignWithMargins="0"/>
  <drawing r:id="rId1"/>
  <legacyDrawing r:id="rId4"/>
  <oleObjects>
    <mc:AlternateContent xmlns:mc="http://schemas.openxmlformats.org/markup-compatibility/2006">
      <mc:Choice Requires="x14">
        <oleObject progId="Word.Document.8" shapeId="193537" r:id="rId2">
          <objectPr defaultSize="0" r:id="rId3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2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0607f78-fcda-40f2-8859-3d3c9c35cc39}">
  <sheetPr codeName="modHTTP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645e8f-adb9-47a2-865f-c0b5772d175e}">
  <sheetPr codeName="modfrmRezimChoos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387"/>
    <col min="2" max="16384" width="9.14285714285714" style="239"/>
  </cols>
  <sheetData/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03272e0-5cf1-406f-8d17-733660b2e02f}">
  <sheetPr codeName="modSheetMain">
    <tabColor rgb="FFFFCC99"/>
  </sheetPr>
  <dimension ref="A1:E8"/>
  <sheetViews>
    <sheetView showGridLines="0" workbookViewId="0" topLeftCell="A1">
      <selection pane="topLeft" activeCell="A1" sqref="A1"/>
    </sheetView>
  </sheetViews>
  <sheetFormatPr defaultColWidth="9.14285714285714" defaultRowHeight="15"/>
  <cols>
    <col min="1" max="1" width="38.4285714285714" style="325" customWidth="1"/>
    <col min="2" max="16384" width="9.14285714285714" style="325"/>
  </cols>
  <sheetData>
    <row r="1" spans="1:5" ht="15">
      <c r="A1" s="326" t="s">
        <v>396</v>
      </c>
      <c r="B1" s="326" t="s">
        <v>397</v>
      </c>
      <c r="C1" s="326"/>
      <c r="D1" s="326"/>
      <c r="E1" s="326"/>
    </row>
    <row r="2" spans="1:5" ht="15">
      <c r="A2" s="326"/>
      <c r="B2" s="326"/>
      <c r="C2" s="326"/>
      <c r="D2" s="326"/>
      <c r="E2" s="326"/>
    </row>
    <row r="3" spans="1:5" ht="15">
      <c r="A3" s="326"/>
      <c r="B3" s="326"/>
      <c r="C3" s="326"/>
      <c r="D3" s="326"/>
      <c r="E3" s="326"/>
    </row>
    <row r="4" spans="1:5" ht="15">
      <c r="A4" s="326"/>
      <c r="B4" s="326"/>
      <c r="C4" s="326"/>
      <c r="D4" s="326"/>
      <c r="E4" s="326"/>
    </row>
    <row r="5" spans="1:5" ht="15">
      <c r="A5" s="326"/>
      <c r="B5" s="326"/>
      <c r="C5" s="326"/>
      <c r="D5" s="326"/>
      <c r="E5" s="326"/>
    </row>
    <row r="6" spans="1:5" ht="15">
      <c r="A6" s="326"/>
      <c r="B6" s="326"/>
      <c r="C6" s="326"/>
      <c r="D6" s="326"/>
      <c r="E6" s="326"/>
    </row>
    <row r="7" spans="1:5" ht="15">
      <c r="A7" s="326"/>
      <c r="B7" s="326"/>
      <c r="C7" s="326"/>
      <c r="D7" s="326"/>
      <c r="E7" s="326"/>
    </row>
    <row r="8" spans="1:5" ht="1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ac9624-8e6b-4113-8b61-4c18d5ad4881}">
  <sheetPr codeName="REESTR_VT">
    <tabColor indexed="47"/>
  </sheetPr>
  <dimension ref="A1:B5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896"/>
    <col min="2" max="2" width="65.2857142857143" style="896" customWidth="1"/>
    <col min="3" max="3" width="41" style="896" customWidth="1"/>
    <col min="4" max="16384" width="9.14285714285714" style="896"/>
  </cols>
  <sheetData>
    <row r="1" spans="1:2" ht="11.25">
      <c r="A1" s="896" t="s">
        <v>311</v>
      </c>
      <c r="B1" s="896" t="s">
        <v>312</v>
      </c>
    </row>
    <row r="2" spans="1:2" ht="11.25">
      <c r="A2" s="896">
        <v>4213767</v>
      </c>
      <c r="B2" s="896" t="s">
        <v>564</v>
      </c>
    </row>
    <row r="3" spans="1:2" ht="11.25">
      <c r="A3" s="896">
        <v>4213768</v>
      </c>
      <c r="B3" s="896" t="s">
        <v>563</v>
      </c>
    </row>
    <row r="4" spans="1:2" ht="11.25">
      <c r="A4" s="896">
        <v>4213769</v>
      </c>
      <c r="B4" s="896" t="s">
        <v>566</v>
      </c>
    </row>
    <row r="5" spans="1:2" ht="11.25">
      <c r="A5" s="896">
        <v>4213770</v>
      </c>
      <c r="B5" s="896" t="s">
        <v>565</v>
      </c>
    </row>
  </sheetData>
  <sheetProtection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63d8f1-1477-4fe0-9190-ea6fe12de89d}">
  <sheetPr codeName="REESTR_VED">
    <tabColor indexed="47"/>
  </sheetPr>
  <dimension ref="A1:B4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896"/>
    <col min="2" max="2" width="65.2857142857143" style="896" customWidth="1"/>
    <col min="3" max="3" width="41" style="896" customWidth="1"/>
    <col min="4" max="16384" width="9.14285714285714" style="896"/>
  </cols>
  <sheetData>
    <row r="1" spans="1:2" ht="11.25">
      <c r="A1" s="896" t="s">
        <v>311</v>
      </c>
      <c r="B1" s="896" t="s">
        <v>313</v>
      </c>
    </row>
    <row r="2" spans="1:2" ht="11.25">
      <c r="A2" s="896">
        <v>4189706</v>
      </c>
      <c r="B2" s="896" t="s">
        <v>702</v>
      </c>
    </row>
    <row r="3" spans="1:2" ht="11.25">
      <c r="A3" s="896">
        <v>4189705</v>
      </c>
      <c r="B3" s="896" t="s">
        <v>703</v>
      </c>
    </row>
    <row r="4" spans="1:2" ht="11.25">
      <c r="A4" s="896">
        <v>4189707</v>
      </c>
      <c r="B4" s="896" t="s">
        <v>704</v>
      </c>
    </row>
  </sheetData>
  <sheetProtection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dcfdf3-6db5-4f41-ad10-76e6fdcfced0}">
  <sheetPr codeName="modfrmReestrObj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2.75"/>
  <cols>
    <col min="1" max="16384" width="9.14285714285714" style="229"/>
  </cols>
  <sheetData>
    <row r="1" spans="1:1" ht="12.75">
      <c r="A1" s="52"/>
    </row>
  </sheetData>
  <sheetProtection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6a0df3-52b3-4a1b-92dc-7382eb3ee051}">
  <sheetPr codeName="AllSheetsInThisWorkbook">
    <tabColor indexed="47"/>
  </sheetPr>
  <dimension ref="A1:B215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6.2857142857143" style="2" customWidth="1"/>
    <col min="2" max="2" width="21.1428571428571" style="2" customWidth="1"/>
    <col min="3" max="16384" width="9.14285714285714" style="1"/>
  </cols>
  <sheetData>
    <row r="1" spans="1:2" ht="11.25">
      <c r="A1" s="3" t="s">
        <v>57</v>
      </c>
      <c r="B1" s="3" t="s">
        <v>58</v>
      </c>
    </row>
    <row r="2" spans="1:2" ht="11.25">
      <c r="A2" t="s">
        <v>635</v>
      </c>
      <c r="B2" t="s">
        <v>684</v>
      </c>
    </row>
    <row r="3" spans="1:2" ht="11.25">
      <c r="A3" t="s">
        <v>636</v>
      </c>
      <c r="B3" t="s">
        <v>676</v>
      </c>
    </row>
    <row r="4" spans="1:2" ht="11.25">
      <c r="A4" t="s">
        <v>637</v>
      </c>
      <c r="B4" t="s">
        <v>655</v>
      </c>
    </row>
    <row r="5" spans="1:2" ht="11.25">
      <c r="A5" t="s">
        <v>638</v>
      </c>
      <c r="B5" t="s">
        <v>656</v>
      </c>
    </row>
    <row r="6" spans="1:2" ht="11.25">
      <c r="A6" t="s">
        <v>639</v>
      </c>
      <c r="B6" t="s">
        <v>657</v>
      </c>
    </row>
    <row r="7" spans="1:2" ht="11.25">
      <c r="A7" t="s">
        <v>640</v>
      </c>
      <c r="B7" t="s">
        <v>658</v>
      </c>
    </row>
    <row r="8" spans="1:2" ht="11.25">
      <c r="A8" t="s">
        <v>641</v>
      </c>
      <c r="B8" t="s">
        <v>659</v>
      </c>
    </row>
    <row r="9" spans="1:2" ht="11.25">
      <c r="A9" t="s">
        <v>642</v>
      </c>
      <c r="B9" t="s">
        <v>660</v>
      </c>
    </row>
    <row r="10" spans="1:2" ht="11.25">
      <c r="A10" t="s">
        <v>643</v>
      </c>
      <c r="B10" t="s">
        <v>661</v>
      </c>
    </row>
    <row r="11" spans="1:2" ht="11.25">
      <c r="A11" t="s">
        <v>644</v>
      </c>
      <c r="B11" t="s">
        <v>662</v>
      </c>
    </row>
    <row r="12" spans="1:2" ht="11.25">
      <c r="A12" t="s">
        <v>645</v>
      </c>
      <c r="B12" t="s">
        <v>663</v>
      </c>
    </row>
    <row r="13" spans="1:2" ht="11.25">
      <c r="A13" t="s">
        <v>646</v>
      </c>
      <c r="B13" t="s">
        <v>664</v>
      </c>
    </row>
    <row r="14" spans="1:2" ht="11.25">
      <c r="A14" t="s">
        <v>647</v>
      </c>
      <c r="B14" t="s">
        <v>665</v>
      </c>
    </row>
    <row r="15" spans="1:2" ht="11.25">
      <c r="A15" t="s">
        <v>648</v>
      </c>
      <c r="B15" t="s">
        <v>666</v>
      </c>
    </row>
    <row r="16" spans="1:2" ht="11.25">
      <c r="A16" t="s">
        <v>649</v>
      </c>
      <c r="B16" t="s">
        <v>667</v>
      </c>
    </row>
    <row r="17" spans="1:2" ht="11.25">
      <c r="A17" t="s">
        <v>650</v>
      </c>
      <c r="B17" t="s">
        <v>668</v>
      </c>
    </row>
    <row r="18" spans="1:2" ht="11.25">
      <c r="A18" t="s">
        <v>651</v>
      </c>
      <c r="B18" t="s">
        <v>669</v>
      </c>
    </row>
    <row r="19" spans="1:2" ht="11.25">
      <c r="A19" t="s">
        <v>652</v>
      </c>
      <c r="B19" t="s">
        <v>670</v>
      </c>
    </row>
    <row r="20" spans="1:2" ht="11.25">
      <c r="A20" t="s">
        <v>653</v>
      </c>
      <c r="B20" t="s">
        <v>671</v>
      </c>
    </row>
    <row r="21" spans="1:2" ht="11.25">
      <c r="A21" t="s">
        <v>654</v>
      </c>
      <c r="B21" t="s">
        <v>672</v>
      </c>
    </row>
    <row r="22" spans="1:2" ht="11.25">
      <c r="A22"/>
      <c r="B22" t="s">
        <v>673</v>
      </c>
    </row>
    <row r="23" spans="1:2" ht="11.25">
      <c r="A23"/>
      <c r="B23" t="s">
        <v>674</v>
      </c>
    </row>
    <row r="24" spans="1:2" ht="11.25">
      <c r="A24"/>
      <c r="B24" t="s">
        <v>675</v>
      </c>
    </row>
    <row r="25" spans="1:2" ht="11.25">
      <c r="A25"/>
      <c r="B25" t="s">
        <v>677</v>
      </c>
    </row>
    <row r="26" spans="1:2" ht="11.25">
      <c r="A26"/>
      <c r="B26" t="s">
        <v>678</v>
      </c>
    </row>
    <row r="27" spans="1:2" ht="11.25">
      <c r="A27"/>
      <c r="B27" t="s">
        <v>679</v>
      </c>
    </row>
    <row r="28" spans="1:2" ht="11.25">
      <c r="A28"/>
      <c r="B28" t="s">
        <v>680</v>
      </c>
    </row>
    <row r="29" spans="1:2" ht="11.25">
      <c r="A29"/>
      <c r="B29" t="s">
        <v>681</v>
      </c>
    </row>
    <row r="30" spans="1:2" ht="11.25">
      <c r="A30"/>
      <c r="B30" t="s">
        <v>682</v>
      </c>
    </row>
    <row r="31" spans="1:2" ht="11.25">
      <c r="A31"/>
      <c r="B31" t="s">
        <v>683</v>
      </c>
    </row>
    <row r="32" spans="1:2" ht="11.25">
      <c r="A32"/>
      <c r="B32" t="s">
        <v>685</v>
      </c>
    </row>
    <row r="33" spans="1:2" ht="11.25">
      <c r="A33"/>
      <c r="B33" t="s">
        <v>686</v>
      </c>
    </row>
    <row r="34" spans="1:2" ht="11.25">
      <c r="A34"/>
      <c r="B34" t="s">
        <v>687</v>
      </c>
    </row>
    <row r="35" spans="1:2" ht="11.25">
      <c r="A35"/>
      <c r="B35" t="s">
        <v>688</v>
      </c>
    </row>
    <row r="36" spans="1:2" ht="11.25">
      <c r="A36"/>
      <c r="B36" t="s">
        <v>689</v>
      </c>
    </row>
    <row r="37" spans="1:2" ht="11.25">
      <c r="A37"/>
      <c r="B37" t="s">
        <v>690</v>
      </c>
    </row>
    <row r="38" spans="1:2" ht="11.25">
      <c r="A38"/>
      <c r="B38" t="s">
        <v>691</v>
      </c>
    </row>
    <row r="39" spans="1:2" ht="11.25">
      <c r="A39"/>
      <c r="B39" t="s">
        <v>692</v>
      </c>
    </row>
    <row r="40" spans="1:2" ht="11.25">
      <c r="A40"/>
      <c r="B40" t="s">
        <v>693</v>
      </c>
    </row>
    <row r="41" spans="1:2" ht="11.25">
      <c r="A41"/>
      <c r="B41" t="s">
        <v>694</v>
      </c>
    </row>
    <row r="42" spans="1:2" ht="11.25">
      <c r="A42"/>
      <c r="B42" t="s">
        <v>695</v>
      </c>
    </row>
    <row r="43" spans="1:2" ht="11.25">
      <c r="A43"/>
      <c r="B43"/>
    </row>
    <row r="44" spans="1:2" ht="11.25">
      <c r="A44"/>
      <c r="B44"/>
    </row>
    <row r="45" spans="1:2" ht="11.25">
      <c r="A45"/>
      <c r="B45"/>
    </row>
    <row r="46" spans="1:2" ht="11.25">
      <c r="A46"/>
      <c r="B46"/>
    </row>
    <row r="47" spans="1:2" ht="11.25">
      <c r="A47"/>
      <c r="B47"/>
    </row>
    <row r="48" spans="1:2" ht="11.25">
      <c r="A48"/>
      <c r="B48"/>
    </row>
    <row r="49" spans="1:2" ht="11.25">
      <c r="A49"/>
      <c r="B49"/>
    </row>
    <row r="50" spans="1:2" ht="11.25">
      <c r="A50"/>
      <c r="B50"/>
    </row>
    <row r="51" spans="1:2" ht="11.25">
      <c r="A51"/>
      <c r="B51"/>
    </row>
    <row r="52" spans="1:2" ht="11.25">
      <c r="A52"/>
      <c r="B52"/>
    </row>
    <row r="53" spans="1:2" ht="11.25">
      <c r="A53"/>
      <c r="B53"/>
    </row>
    <row r="54" spans="1:2" ht="11.25">
      <c r="A54"/>
      <c r="B54"/>
    </row>
    <row r="55" spans="1:2" ht="11.25">
      <c r="A55"/>
      <c r="B55"/>
    </row>
    <row r="56" spans="1:2" ht="11.25">
      <c r="A56"/>
      <c r="B56"/>
    </row>
    <row r="57" spans="1:2" ht="11.25">
      <c r="A57"/>
      <c r="B57"/>
    </row>
    <row r="58" spans="1:2" ht="11.25">
      <c r="A58"/>
      <c r="B58"/>
    </row>
    <row r="59" spans="1:2" ht="11.25">
      <c r="A59"/>
      <c r="B59"/>
    </row>
    <row r="60" spans="1:2" ht="11.25">
      <c r="A60"/>
      <c r="B60"/>
    </row>
    <row r="61" spans="1:2" ht="11.25">
      <c r="A61"/>
      <c r="B61"/>
    </row>
    <row r="62" spans="1:2" ht="11.25">
      <c r="A62"/>
      <c r="B62"/>
    </row>
    <row r="63" spans="1:2" ht="11.25">
      <c r="A63"/>
      <c r="B63"/>
    </row>
    <row r="64" spans="1:2" ht="11.25">
      <c r="A64"/>
      <c r="B64"/>
    </row>
    <row r="65" spans="1:2" ht="11.25">
      <c r="A65"/>
      <c r="B65"/>
    </row>
    <row r="66" spans="1:2" ht="11.25">
      <c r="A66"/>
      <c r="B66"/>
    </row>
    <row r="67" spans="1:2" ht="11.25">
      <c r="A67"/>
      <c r="B67"/>
    </row>
    <row r="68" spans="1:2" ht="11.25">
      <c r="A68"/>
      <c r="B68"/>
    </row>
    <row r="69" spans="1:2" ht="11.25">
      <c r="A69"/>
      <c r="B69"/>
    </row>
    <row r="70" spans="1:2" ht="11.25">
      <c r="A70"/>
      <c r="B70"/>
    </row>
    <row r="71" spans="1:2" ht="11.25">
      <c r="A71"/>
      <c r="B71"/>
    </row>
    <row r="72" spans="1:2" ht="11.25">
      <c r="A72"/>
      <c r="B72"/>
    </row>
    <row r="73" spans="1:2" ht="11.25">
      <c r="A73"/>
      <c r="B73"/>
    </row>
    <row r="74" spans="1:2" ht="11.25">
      <c r="A74"/>
      <c r="B74"/>
    </row>
    <row r="75" spans="1:2" ht="11.25">
      <c r="A75"/>
      <c r="B75"/>
    </row>
    <row r="76" spans="1:2" ht="11.25">
      <c r="A76"/>
      <c r="B76"/>
    </row>
    <row r="77" spans="1:2" ht="11.25">
      <c r="A77"/>
      <c r="B77"/>
    </row>
    <row r="78" spans="1:2" ht="11.25">
      <c r="A78"/>
      <c r="B78"/>
    </row>
    <row r="79" spans="1:2" ht="11.25">
      <c r="A79"/>
      <c r="B79"/>
    </row>
    <row r="80" spans="1:2" ht="11.25">
      <c r="A80"/>
      <c r="B80"/>
    </row>
    <row r="81" spans="1:2" ht="11.25">
      <c r="A81"/>
      <c r="B81"/>
    </row>
    <row r="82" spans="1:2" ht="11.25">
      <c r="A82"/>
      <c r="B82"/>
    </row>
    <row r="83" spans="1:2" ht="11.25">
      <c r="A83"/>
      <c r="B83"/>
    </row>
    <row r="84" spans="1:2" ht="11.25">
      <c r="A84"/>
      <c r="B84"/>
    </row>
    <row r="85" spans="1:2" ht="11.25">
      <c r="A85"/>
      <c r="B85"/>
    </row>
    <row r="86" spans="1:2" ht="11.25">
      <c r="A86"/>
      <c r="B86"/>
    </row>
    <row r="87" spans="1:2" ht="11.25">
      <c r="A87"/>
      <c r="B87"/>
    </row>
    <row r="88" spans="1:2" ht="11.25">
      <c r="A88"/>
      <c r="B88"/>
    </row>
    <row r="89" spans="1:2" ht="11.25">
      <c r="A89"/>
      <c r="B89"/>
    </row>
    <row r="90" spans="1:2" ht="11.25">
      <c r="A90"/>
      <c r="B90"/>
    </row>
    <row r="91" spans="1:2" ht="11.25">
      <c r="A91"/>
      <c r="B91"/>
    </row>
    <row r="92" spans="1:2" ht="11.25">
      <c r="A92"/>
      <c r="B92"/>
    </row>
    <row r="93" spans="1:2" ht="11.25">
      <c r="A93"/>
      <c r="B93"/>
    </row>
    <row r="94" spans="1:2" ht="11.25">
      <c r="A94"/>
      <c r="B94"/>
    </row>
    <row r="95" spans="1:2" ht="11.25">
      <c r="A95"/>
      <c r="B95"/>
    </row>
    <row r="96" spans="1:2" ht="11.25">
      <c r="A96"/>
      <c r="B96"/>
    </row>
    <row r="97" spans="1:2" ht="11.25">
      <c r="A97"/>
      <c r="B97"/>
    </row>
    <row r="98" spans="1:2" ht="11.25">
      <c r="A98"/>
      <c r="B98"/>
    </row>
    <row r="99" spans="1:2" ht="11.25">
      <c r="A99"/>
      <c r="B99"/>
    </row>
    <row r="100" spans="1:2" ht="11.25">
      <c r="A100"/>
      <c r="B100"/>
    </row>
    <row r="101" spans="1:2" ht="11.25">
      <c r="A101"/>
      <c r="B101"/>
    </row>
    <row r="102" spans="1:2" ht="11.25">
      <c r="A102"/>
      <c r="B102"/>
    </row>
    <row r="103" spans="1:2" ht="11.25">
      <c r="A103"/>
      <c r="B103"/>
    </row>
    <row r="104" spans="1:2" ht="11.25">
      <c r="A104"/>
      <c r="B104"/>
    </row>
    <row r="105" spans="1:2" ht="11.25">
      <c r="A105"/>
      <c r="B105"/>
    </row>
    <row r="106" spans="1:2" ht="11.25">
      <c r="A106"/>
      <c r="B106"/>
    </row>
    <row r="107" spans="1:2" ht="11.25">
      <c r="A107"/>
      <c r="B107"/>
    </row>
    <row r="108" spans="1:2" ht="11.25">
      <c r="A108"/>
      <c r="B108"/>
    </row>
    <row r="109" spans="1:2" ht="11.25">
      <c r="A109"/>
      <c r="B109"/>
    </row>
    <row r="110" spans="1:2" ht="11.25">
      <c r="A110"/>
      <c r="B110"/>
    </row>
    <row r="111" spans="1:2" ht="11.25">
      <c r="A111"/>
      <c r="B111"/>
    </row>
    <row r="112" spans="1:2" ht="11.25">
      <c r="A112"/>
      <c r="B112"/>
    </row>
    <row r="113" spans="1:2" ht="11.25">
      <c r="A113"/>
      <c r="B113"/>
    </row>
    <row r="114" spans="1:2" ht="11.25">
      <c r="A114"/>
      <c r="B114"/>
    </row>
    <row r="115" spans="1:2" ht="11.25">
      <c r="A115"/>
      <c r="B115"/>
    </row>
    <row r="116" spans="1:2" ht="11.25">
      <c r="A116"/>
      <c r="B116"/>
    </row>
    <row r="117" spans="1:2" ht="11.25">
      <c r="A117"/>
      <c r="B117"/>
    </row>
    <row r="118" spans="1:2" ht="11.25">
      <c r="A118"/>
      <c r="B118"/>
    </row>
    <row r="119" spans="1:2" ht="11.25">
      <c r="A119"/>
      <c r="B119"/>
    </row>
    <row r="120" spans="1:2" ht="11.25">
      <c r="A120"/>
      <c r="B120"/>
    </row>
    <row r="121" spans="1:2" ht="11.25">
      <c r="A121"/>
      <c r="B121"/>
    </row>
    <row r="122" spans="1:2" ht="11.25">
      <c r="A122"/>
      <c r="B122"/>
    </row>
    <row r="123" spans="1:2" ht="11.25">
      <c r="A123"/>
      <c r="B123"/>
    </row>
    <row r="124" spans="1:2" ht="11.25">
      <c r="A124"/>
      <c r="B124"/>
    </row>
    <row r="125" spans="1:2" ht="11.25">
      <c r="A125"/>
      <c r="B125"/>
    </row>
    <row r="126" spans="1:2" ht="11.25">
      <c r="A126"/>
      <c r="B126"/>
    </row>
    <row r="127" spans="1:2" ht="11.25">
      <c r="A127"/>
      <c r="B127"/>
    </row>
    <row r="128" spans="1:2" ht="11.25">
      <c r="A128"/>
      <c r="B128"/>
    </row>
    <row r="129" spans="1:2" ht="11.25">
      <c r="A129"/>
      <c r="B129"/>
    </row>
    <row r="130" spans="1:2" ht="11.25">
      <c r="A130"/>
      <c r="B130"/>
    </row>
    <row r="131" spans="1:2" ht="11.25">
      <c r="A131"/>
      <c r="B131"/>
    </row>
    <row r="132" spans="1:2" ht="11.25">
      <c r="A132"/>
      <c r="B132"/>
    </row>
    <row r="133" spans="1:2" ht="11.25">
      <c r="A133"/>
      <c r="B133"/>
    </row>
    <row r="134" spans="1:2" ht="11.25">
      <c r="A134"/>
      <c r="B134"/>
    </row>
    <row r="135" spans="1:2" ht="11.25">
      <c r="A135"/>
      <c r="B135"/>
    </row>
    <row r="136" spans="1:2" ht="11.25">
      <c r="A136"/>
      <c r="B136"/>
    </row>
    <row r="137" spans="1:2" ht="11.25">
      <c r="A137"/>
      <c r="B137"/>
    </row>
    <row r="138" spans="1:2" ht="11.25">
      <c r="A138"/>
      <c r="B138"/>
    </row>
    <row r="139" spans="1:2" ht="11.25">
      <c r="A139"/>
      <c r="B139"/>
    </row>
    <row r="140" spans="1:2" ht="11.25">
      <c r="A140"/>
      <c r="B140"/>
    </row>
    <row r="141" spans="1:2" ht="11.25">
      <c r="A141"/>
      <c r="B141"/>
    </row>
    <row r="142" spans="1:2" ht="11.25">
      <c r="A142"/>
      <c r="B142"/>
    </row>
    <row r="143" spans="1:2" ht="11.25">
      <c r="A143"/>
      <c r="B143"/>
    </row>
    <row r="144" spans="1:2" ht="11.25">
      <c r="A144"/>
      <c r="B144"/>
    </row>
    <row r="145" spans="1:2" ht="11.25">
      <c r="A145"/>
      <c r="B145"/>
    </row>
    <row r="146" spans="1:2" ht="11.25">
      <c r="A146"/>
      <c r="B146"/>
    </row>
    <row r="147" spans="1:2" ht="11.25">
      <c r="A147"/>
      <c r="B147"/>
    </row>
    <row r="148" spans="1:2" ht="11.25">
      <c r="A148"/>
      <c r="B148"/>
    </row>
    <row r="149" spans="1:2" ht="11.25">
      <c r="A149"/>
      <c r="B149"/>
    </row>
    <row r="150" spans="1:2" ht="11.25">
      <c r="A150"/>
      <c r="B150"/>
    </row>
    <row r="151" spans="1:2" ht="11.25">
      <c r="A151"/>
      <c r="B151"/>
    </row>
    <row r="152" spans="1:2" ht="11.25">
      <c r="A152"/>
      <c r="B152"/>
    </row>
    <row r="153" spans="1:2" ht="11.25">
      <c r="A153"/>
      <c r="B153"/>
    </row>
    <row r="154" spans="1:2" ht="11.25">
      <c r="A154"/>
      <c r="B154"/>
    </row>
    <row r="155" spans="1:2" ht="11.25">
      <c r="A155"/>
      <c r="B155"/>
    </row>
    <row r="156" spans="1:2" ht="11.25">
      <c r="A156"/>
      <c r="B156"/>
    </row>
    <row r="157" spans="1:2" ht="11.25">
      <c r="A157"/>
      <c r="B157"/>
    </row>
    <row r="158" spans="1:2" ht="11.25">
      <c r="A158"/>
      <c r="B158"/>
    </row>
    <row r="159" spans="1:2" ht="11.25">
      <c r="A159"/>
      <c r="B159"/>
    </row>
    <row r="160" spans="1:2" ht="11.25">
      <c r="A160"/>
      <c r="B160"/>
    </row>
    <row r="161" spans="1:2" ht="11.25">
      <c r="A161"/>
      <c r="B161"/>
    </row>
    <row r="162" spans="1:2" ht="11.25">
      <c r="A162"/>
      <c r="B162"/>
    </row>
    <row r="163" spans="1:2" ht="11.25">
      <c r="A163"/>
      <c r="B163"/>
    </row>
    <row r="164" spans="1:2" ht="11.25">
      <c r="A164"/>
      <c r="B164"/>
    </row>
    <row r="165" spans="1:2" ht="11.25">
      <c r="A165"/>
      <c r="B165"/>
    </row>
    <row r="166" spans="1:2" ht="11.25">
      <c r="A166"/>
      <c r="B166"/>
    </row>
    <row r="167" spans="1:2" ht="11.25">
      <c r="A167"/>
      <c r="B167"/>
    </row>
    <row r="168" spans="1:2" ht="11.25">
      <c r="A168"/>
      <c r="B168"/>
    </row>
    <row r="169" spans="1:2" ht="11.25">
      <c r="A169"/>
      <c r="B169"/>
    </row>
    <row r="170" spans="1:2" ht="11.25">
      <c r="A170"/>
      <c r="B170"/>
    </row>
    <row r="171" spans="1:2" ht="11.25">
      <c r="A171"/>
      <c r="B171"/>
    </row>
    <row r="172" spans="1:2" ht="11.25">
      <c r="A172"/>
      <c r="B172"/>
    </row>
    <row r="173" spans="1:2" ht="11.25">
      <c r="A173"/>
      <c r="B173"/>
    </row>
    <row r="174" spans="1:2" ht="11.25">
      <c r="A174"/>
      <c r="B174"/>
    </row>
    <row r="175" spans="1:2" ht="11.25">
      <c r="A175"/>
      <c r="B175"/>
    </row>
    <row r="176" spans="1:2" ht="11.25">
      <c r="A176"/>
      <c r="B176"/>
    </row>
    <row r="177" spans="1:2" ht="11.25">
      <c r="A177"/>
      <c r="B177"/>
    </row>
    <row r="178" spans="1:2" ht="11.25">
      <c r="A178"/>
      <c r="B178"/>
    </row>
    <row r="179" spans="1:2" ht="11.25">
      <c r="A179"/>
      <c r="B179"/>
    </row>
    <row r="180" spans="1:2" ht="11.25">
      <c r="A180"/>
      <c r="B180"/>
    </row>
    <row r="181" spans="1:2" ht="11.25">
      <c r="A181"/>
      <c r="B181"/>
    </row>
    <row r="182" spans="1:2" ht="11.25">
      <c r="A182"/>
      <c r="B182"/>
    </row>
    <row r="183" spans="1:2" ht="11.25">
      <c r="A183"/>
      <c r="B183"/>
    </row>
    <row r="184" spans="1:2" ht="11.25">
      <c r="A184"/>
      <c r="B184"/>
    </row>
    <row r="185" spans="1:2" ht="11.25">
      <c r="A185"/>
      <c r="B185"/>
    </row>
    <row r="186" spans="1:2" ht="11.25">
      <c r="A186"/>
      <c r="B186"/>
    </row>
    <row r="187" spans="1:2" ht="11.25">
      <c r="A187"/>
      <c r="B187"/>
    </row>
    <row r="188" spans="1:2" ht="11.25">
      <c r="A188"/>
      <c r="B188"/>
    </row>
    <row r="189" spans="1:2" ht="11.25">
      <c r="A189"/>
      <c r="B189"/>
    </row>
    <row r="190" spans="1:2" ht="11.25">
      <c r="A190"/>
      <c r="B190"/>
    </row>
    <row r="191" spans="1:2" ht="11.25">
      <c r="A191"/>
      <c r="B191"/>
    </row>
    <row r="192" spans="1:2" ht="11.25">
      <c r="A192"/>
      <c r="B192"/>
    </row>
    <row r="193" spans="1:2" ht="11.25">
      <c r="A193"/>
      <c r="B193"/>
    </row>
    <row r="194" spans="1:2" ht="11.25">
      <c r="A194"/>
      <c r="B194"/>
    </row>
    <row r="195" spans="1:2" ht="11.25">
      <c r="A195"/>
      <c r="B195"/>
    </row>
    <row r="196" spans="1:2" ht="11.25">
      <c r="A196"/>
      <c r="B196"/>
    </row>
    <row r="197" spans="1:2" ht="11.25">
      <c r="A197"/>
      <c r="B197"/>
    </row>
    <row r="198" spans="1:2" ht="11.25">
      <c r="A198"/>
      <c r="B198"/>
    </row>
    <row r="199" spans="1:2" ht="11.25">
      <c r="A199"/>
      <c r="B199"/>
    </row>
    <row r="200" spans="1:2" ht="11.25">
      <c r="A200"/>
      <c r="B200"/>
    </row>
    <row r="201" spans="1:2" ht="11.25">
      <c r="A201"/>
      <c r="B201"/>
    </row>
    <row r="202" spans="1:2" ht="11.25">
      <c r="A202"/>
      <c r="B202"/>
    </row>
    <row r="203" spans="1:2" ht="11.25">
      <c r="A203"/>
      <c r="B203"/>
    </row>
    <row r="204" spans="1:2" ht="11.25">
      <c r="A204"/>
      <c r="B204"/>
    </row>
    <row r="205" spans="1:2" ht="11.25">
      <c r="A205"/>
      <c r="B205"/>
    </row>
    <row r="206" spans="1:2" ht="11.25">
      <c r="A206"/>
      <c r="B206"/>
    </row>
    <row r="207" spans="1:2" ht="11.25">
      <c r="A207"/>
      <c r="B207"/>
    </row>
    <row r="208" spans="1:2" ht="11.25">
      <c r="A208"/>
      <c r="B208"/>
    </row>
    <row r="209" spans="1:2" ht="11.25">
      <c r="A209"/>
      <c r="B209"/>
    </row>
    <row r="210" spans="1:2" ht="11.25">
      <c r="A210"/>
      <c r="B210"/>
    </row>
    <row r="211" spans="1:2" ht="11.25">
      <c r="A211"/>
      <c r="B211"/>
    </row>
    <row r="212" spans="1:2" ht="11.25">
      <c r="A212"/>
      <c r="B212"/>
    </row>
    <row r="213" spans="1:2" ht="11.25">
      <c r="A213"/>
      <c r="B213"/>
    </row>
    <row r="214" spans="1:2" ht="11.25">
      <c r="A214"/>
      <c r="B214"/>
    </row>
    <row r="215" spans="1:2" ht="11.25">
      <c r="A215"/>
      <c r="B215"/>
    </row>
  </sheetData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8398dd-3f80-430e-8cc7-dbed9035a1e0}">
  <sheetPr codeName="TSH_et_union_vert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caf1ae-8e6a-4fbd-834d-fb85e5d9403e}">
  <sheetPr codeName="modInstruction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720a9d-40cc-41d3-b0d4-dca0a2ec739f}">
  <sheetPr codeName="modRegion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9b6907-4dcc-46b7-a653-dd8b6ff5a92d}">
  <sheetPr codeName="modUpdTemplLogger">
    <tabColor indexed="24"/>
  </sheetPr>
  <dimension ref="A1:D1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0.7142857142857" style="11" customWidth="1"/>
    <col min="2" max="2" width="80.7142857142857" style="11" customWidth="1"/>
    <col min="3" max="3" width="30.7142857142857" style="11" customWidth="1"/>
    <col min="4" max="16384" width="9.14285714285714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3" ht="11.25">
      <c r="A2" s="895">
        <v>44680.298761574071</v>
      </c>
      <c r="B2" s="11" t="s">
        <v>707</v>
      </c>
      <c r="C2" s="11" t="s">
        <v>424</v>
      </c>
    </row>
    <row r="3" spans="1:3" ht="11.25">
      <c r="A3" s="895">
        <v>44680.298773148148</v>
      </c>
      <c r="B3" s="11" t="s">
        <v>708</v>
      </c>
      <c r="C3" s="11" t="s">
        <v>424</v>
      </c>
    </row>
    <row r="4" spans="1:3" ht="11.25">
      <c r="A4" s="895">
        <v>44680.303043981483</v>
      </c>
      <c r="B4" s="11" t="s">
        <v>707</v>
      </c>
      <c r="C4" s="11" t="s">
        <v>424</v>
      </c>
    </row>
    <row r="5" spans="1:3" ht="11.25">
      <c r="A5" s="895">
        <v>44680.303055555552</v>
      </c>
      <c r="B5" s="11" t="s">
        <v>708</v>
      </c>
      <c r="C5" s="11" t="s">
        <v>424</v>
      </c>
    </row>
    <row r="6" spans="1:3" ht="11.25">
      <c r="A6" s="895">
        <v>44680.303217592591</v>
      </c>
      <c r="B6" s="11" t="s">
        <v>707</v>
      </c>
      <c r="C6" s="11" t="s">
        <v>424</v>
      </c>
    </row>
    <row r="7" spans="1:3" ht="11.25">
      <c r="A7" s="895">
        <v>44680.303229166668</v>
      </c>
      <c r="B7" s="11" t="s">
        <v>708</v>
      </c>
      <c r="C7" s="11" t="s">
        <v>424</v>
      </c>
    </row>
    <row r="8" spans="1:3" ht="11.25">
      <c r="A8" s="895">
        <v>44680.30574074074</v>
      </c>
      <c r="B8" s="11" t="s">
        <v>707</v>
      </c>
      <c r="C8" s="11" t="s">
        <v>424</v>
      </c>
    </row>
    <row r="9" spans="1:3" ht="11.25">
      <c r="A9" s="895">
        <v>44680.305752314816</v>
      </c>
      <c r="B9" s="11" t="s">
        <v>708</v>
      </c>
      <c r="C9" s="11" t="s">
        <v>424</v>
      </c>
    </row>
    <row r="10" spans="1:3" ht="11.25">
      <c r="A10" s="895">
        <v>44680.405925925923</v>
      </c>
      <c r="B10" s="11" t="s">
        <v>707</v>
      </c>
      <c r="C10" s="11" t="s">
        <v>424</v>
      </c>
    </row>
    <row r="11" spans="1:3" ht="11.25">
      <c r="A11" s="895">
        <v>44680.405949074076</v>
      </c>
      <c r="B11" s="11" t="s">
        <v>708</v>
      </c>
      <c r="C11" s="11" t="s">
        <v>424</v>
      </c>
    </row>
  </sheetData>
  <sheetProtection password="FA9C" sheet="1" objects="1" scenarios="1" formatColumns="0" formatRows="0" autoFilter="0"/>
  <pageMargins left="0.75" right="0.75" top="1" bottom="1" header="0.5" footer="0.5"/>
  <pageSetup orientation="portrait" paperSize="9" r:id="rId2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11ffb0-b8e1-4979-9cc0-cbf5e7a3884b}">
  <sheetPr codeName="modReestr">
    <tabColor indexed="47"/>
  </sheetPr>
  <dimension ref="A1:A19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49.1428571428571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acf1c2-d04d-4de1-b914-7ac5c0e68a4b}">
  <sheetPr codeName="modfrmReestr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15"/>
    <col min="2" max="16384" width="9.14285714285714" style="16"/>
  </cols>
  <sheetData/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1ab032-819f-46d5-88da-94db54c3068f}">
  <sheetPr codeName="modUpdTemplMain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26" width="9.14285714285714" style="7"/>
    <col min="27" max="36" width="9.14285714285714" style="8"/>
    <col min="37" max="16384" width="9.14285714285714" style="7"/>
  </cols>
  <sheetData/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7d4567-d361-4629-8101-705b1c0f3e83}">
  <sheetPr codeName="TSH_REESTR_ORG">
    <tabColor indexed="47"/>
  </sheetPr>
  <dimension ref="A1:J224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2" width="9.14285714285714" style="4"/>
    <col min="3" max="3" width="20.7142857142857" style="4" customWidth="1"/>
    <col min="4" max="4" width="25.1428571428571" style="4" customWidth="1"/>
    <col min="5" max="16384" width="9.14285714285714" style="4"/>
  </cols>
  <sheetData>
    <row r="1" spans="1:9" ht="11.25">
      <c r="A1" s="4" t="s">
        <v>901</v>
      </c>
      <c r="B1" s="4" t="s">
        <v>907</v>
      </c>
      <c r="C1" s="4" t="s">
        <v>908</v>
      </c>
      <c r="D1" s="4" t="s">
        <v>909</v>
      </c>
      <c r="E1" s="4" t="s">
        <v>910</v>
      </c>
      <c r="F1" s="4" t="s">
        <v>911</v>
      </c>
      <c r="G1" s="4" t="s">
        <v>912</v>
      </c>
      <c r="H1" s="4" t="s">
        <v>913</v>
      </c>
      <c r="I1" s="4" t="s">
        <v>914</v>
      </c>
    </row>
    <row r="2" spans="1:10" ht="11.25">
      <c r="A2" s="4">
        <v>1</v>
      </c>
      <c r="B2" s="4" t="s">
        <v>915</v>
      </c>
      <c r="C2" s="4" t="s">
        <v>145</v>
      </c>
      <c r="D2" s="4" t="s">
        <v>916</v>
      </c>
      <c r="E2" s="4" t="s">
        <v>917</v>
      </c>
      <c r="F2" s="4" t="s">
        <v>918</v>
      </c>
      <c r="G2" s="4" t="s">
        <v>919</v>
      </c>
      <c r="H2" s="4" t="s">
        <v>920</v>
      </c>
      <c r="J2" s="4" t="s">
        <v>1725</v>
      </c>
    </row>
    <row r="3" spans="1:10" ht="11.25">
      <c r="A3" s="4">
        <v>2</v>
      </c>
      <c r="B3" s="4" t="s">
        <v>915</v>
      </c>
      <c r="C3" s="4" t="s">
        <v>145</v>
      </c>
      <c r="D3" s="4" t="s">
        <v>921</v>
      </c>
      <c r="E3" s="4" t="s">
        <v>922</v>
      </c>
      <c r="F3" s="4" t="s">
        <v>923</v>
      </c>
      <c r="G3" s="4" t="s">
        <v>924</v>
      </c>
      <c r="J3" s="4" t="s">
        <v>1725</v>
      </c>
    </row>
    <row r="4" spans="1:10" ht="11.25">
      <c r="A4" s="4">
        <v>3</v>
      </c>
      <c r="B4" s="4" t="s">
        <v>915</v>
      </c>
      <c r="C4" s="4" t="s">
        <v>145</v>
      </c>
      <c r="D4" s="4" t="s">
        <v>925</v>
      </c>
      <c r="E4" s="4" t="s">
        <v>926</v>
      </c>
      <c r="F4" s="4" t="s">
        <v>927</v>
      </c>
      <c r="G4" s="4" t="s">
        <v>928</v>
      </c>
      <c r="J4" s="4" t="s">
        <v>1725</v>
      </c>
    </row>
    <row r="5" spans="1:10" ht="11.25">
      <c r="A5" s="4">
        <v>4</v>
      </c>
      <c r="B5" s="4" t="s">
        <v>915</v>
      </c>
      <c r="C5" s="4" t="s">
        <v>145</v>
      </c>
      <c r="D5" s="4" t="s">
        <v>929</v>
      </c>
      <c r="E5" s="4" t="s">
        <v>930</v>
      </c>
      <c r="F5" s="4" t="s">
        <v>931</v>
      </c>
      <c r="G5" s="4" t="s">
        <v>932</v>
      </c>
      <c r="J5" s="4" t="s">
        <v>1725</v>
      </c>
    </row>
    <row r="6" spans="1:10" ht="11.25">
      <c r="A6" s="4">
        <v>5</v>
      </c>
      <c r="B6" s="4" t="s">
        <v>915</v>
      </c>
      <c r="C6" s="4" t="s">
        <v>145</v>
      </c>
      <c r="D6" s="4" t="s">
        <v>933</v>
      </c>
      <c r="E6" s="4" t="s">
        <v>934</v>
      </c>
      <c r="F6" s="4" t="s">
        <v>935</v>
      </c>
      <c r="G6" s="4" t="s">
        <v>928</v>
      </c>
      <c r="J6" s="4" t="s">
        <v>1725</v>
      </c>
    </row>
    <row r="7" spans="1:10" ht="11.25">
      <c r="A7" s="4">
        <v>6</v>
      </c>
      <c r="B7" s="4" t="s">
        <v>915</v>
      </c>
      <c r="C7" s="4" t="s">
        <v>145</v>
      </c>
      <c r="D7" s="4" t="s">
        <v>936</v>
      </c>
      <c r="E7" s="4" t="s">
        <v>937</v>
      </c>
      <c r="F7" s="4" t="s">
        <v>938</v>
      </c>
      <c r="G7" s="4" t="s">
        <v>939</v>
      </c>
      <c r="J7" s="4" t="s">
        <v>1725</v>
      </c>
    </row>
    <row r="8" spans="1:10" ht="11.25">
      <c r="A8" s="4">
        <v>7</v>
      </c>
      <c r="B8" s="4" t="s">
        <v>915</v>
      </c>
      <c r="C8" s="4" t="s">
        <v>145</v>
      </c>
      <c r="D8" s="4" t="s">
        <v>940</v>
      </c>
      <c r="E8" s="4" t="s">
        <v>941</v>
      </c>
      <c r="F8" s="4" t="s">
        <v>942</v>
      </c>
      <c r="G8" s="4" t="s">
        <v>943</v>
      </c>
      <c r="J8" s="4" t="s">
        <v>1725</v>
      </c>
    </row>
    <row r="9" spans="1:10" ht="11.25">
      <c r="A9" s="4">
        <v>8</v>
      </c>
      <c r="B9" s="4" t="s">
        <v>915</v>
      </c>
      <c r="C9" s="4" t="s">
        <v>145</v>
      </c>
      <c r="D9" s="4" t="s">
        <v>944</v>
      </c>
      <c r="E9" s="4" t="s">
        <v>945</v>
      </c>
      <c r="F9" s="4" t="s">
        <v>946</v>
      </c>
      <c r="G9" s="4" t="s">
        <v>947</v>
      </c>
      <c r="H9" s="4" t="s">
        <v>948</v>
      </c>
      <c r="J9" s="4" t="s">
        <v>1725</v>
      </c>
    </row>
    <row r="10" spans="1:10" ht="11.25">
      <c r="A10" s="4">
        <v>9</v>
      </c>
      <c r="B10" s="4" t="s">
        <v>915</v>
      </c>
      <c r="C10" s="4" t="s">
        <v>145</v>
      </c>
      <c r="D10" s="4" t="s">
        <v>949</v>
      </c>
      <c r="E10" s="4" t="s">
        <v>950</v>
      </c>
      <c r="F10" s="4" t="s">
        <v>951</v>
      </c>
      <c r="G10" s="4" t="s">
        <v>952</v>
      </c>
      <c r="H10" s="4" t="s">
        <v>953</v>
      </c>
      <c r="J10" s="4" t="s">
        <v>1725</v>
      </c>
    </row>
    <row r="11" spans="1:10" ht="11.25">
      <c r="A11" s="4">
        <v>10</v>
      </c>
      <c r="B11" s="4" t="s">
        <v>915</v>
      </c>
      <c r="C11" s="4" t="s">
        <v>145</v>
      </c>
      <c r="D11" s="4" t="s">
        <v>954</v>
      </c>
      <c r="E11" s="4" t="s">
        <v>955</v>
      </c>
      <c r="F11" s="4" t="s">
        <v>956</v>
      </c>
      <c r="G11" s="4" t="s">
        <v>957</v>
      </c>
      <c r="H11" s="4" t="s">
        <v>958</v>
      </c>
      <c r="J11" s="4" t="s">
        <v>1725</v>
      </c>
    </row>
    <row r="12" spans="1:10" ht="11.25">
      <c r="A12" s="4">
        <v>11</v>
      </c>
      <c r="B12" s="4" t="s">
        <v>915</v>
      </c>
      <c r="C12" s="4" t="s">
        <v>145</v>
      </c>
      <c r="D12" s="4" t="s">
        <v>959</v>
      </c>
      <c r="E12" s="4" t="s">
        <v>960</v>
      </c>
      <c r="F12" s="4" t="s">
        <v>961</v>
      </c>
      <c r="G12" s="4" t="s">
        <v>943</v>
      </c>
      <c r="H12" s="4" t="s">
        <v>962</v>
      </c>
      <c r="J12" s="4" t="s">
        <v>1725</v>
      </c>
    </row>
    <row r="13" spans="1:10" ht="11.25">
      <c r="A13" s="4">
        <v>12</v>
      </c>
      <c r="B13" s="4" t="s">
        <v>915</v>
      </c>
      <c r="C13" s="4" t="s">
        <v>145</v>
      </c>
      <c r="D13" s="4" t="s">
        <v>963</v>
      </c>
      <c r="E13" s="4" t="s">
        <v>964</v>
      </c>
      <c r="F13" s="4" t="s">
        <v>961</v>
      </c>
      <c r="G13" s="4" t="s">
        <v>965</v>
      </c>
      <c r="J13" s="4" t="s">
        <v>1725</v>
      </c>
    </row>
    <row r="14" spans="1:10" ht="11.25">
      <c r="A14" s="4">
        <v>13</v>
      </c>
      <c r="B14" s="4" t="s">
        <v>915</v>
      </c>
      <c r="C14" s="4" t="s">
        <v>145</v>
      </c>
      <c r="D14" s="4" t="s">
        <v>966</v>
      </c>
      <c r="E14" s="4" t="s">
        <v>967</v>
      </c>
      <c r="F14" s="4" t="s">
        <v>961</v>
      </c>
      <c r="G14" s="4" t="s">
        <v>968</v>
      </c>
      <c r="J14" s="4" t="s">
        <v>1725</v>
      </c>
    </row>
    <row r="15" spans="1:10" ht="11.25">
      <c r="A15" s="4">
        <v>14</v>
      </c>
      <c r="B15" s="4" t="s">
        <v>915</v>
      </c>
      <c r="C15" s="4" t="s">
        <v>145</v>
      </c>
      <c r="D15" s="4" t="s">
        <v>969</v>
      </c>
      <c r="E15" s="4" t="s">
        <v>970</v>
      </c>
      <c r="F15" s="4" t="s">
        <v>961</v>
      </c>
      <c r="G15" s="4" t="s">
        <v>971</v>
      </c>
      <c r="J15" s="4" t="s">
        <v>1725</v>
      </c>
    </row>
    <row r="16" spans="1:10" ht="11.25">
      <c r="A16" s="4">
        <v>15</v>
      </c>
      <c r="B16" s="4" t="s">
        <v>915</v>
      </c>
      <c r="C16" s="4" t="s">
        <v>145</v>
      </c>
      <c r="D16" s="4" t="s">
        <v>972</v>
      </c>
      <c r="E16" s="4" t="s">
        <v>973</v>
      </c>
      <c r="F16" s="4" t="s">
        <v>961</v>
      </c>
      <c r="G16" s="4" t="s">
        <v>974</v>
      </c>
      <c r="J16" s="4" t="s">
        <v>1725</v>
      </c>
    </row>
    <row r="17" spans="1:10" ht="11.25">
      <c r="A17" s="4">
        <v>16</v>
      </c>
      <c r="B17" s="4" t="s">
        <v>915</v>
      </c>
      <c r="C17" s="4" t="s">
        <v>145</v>
      </c>
      <c r="D17" s="4" t="s">
        <v>975</v>
      </c>
      <c r="E17" s="4" t="s">
        <v>976</v>
      </c>
      <c r="F17" s="4" t="s">
        <v>961</v>
      </c>
      <c r="G17" s="4" t="s">
        <v>977</v>
      </c>
      <c r="J17" s="4" t="s">
        <v>1725</v>
      </c>
    </row>
    <row r="18" spans="1:10" ht="11.25">
      <c r="A18" s="4">
        <v>17</v>
      </c>
      <c r="B18" s="4" t="s">
        <v>915</v>
      </c>
      <c r="C18" s="4" t="s">
        <v>145</v>
      </c>
      <c r="D18" s="4" t="s">
        <v>978</v>
      </c>
      <c r="E18" s="4" t="s">
        <v>979</v>
      </c>
      <c r="F18" s="4" t="s">
        <v>961</v>
      </c>
      <c r="G18" s="4" t="s">
        <v>980</v>
      </c>
      <c r="J18" s="4" t="s">
        <v>1725</v>
      </c>
    </row>
    <row r="19" spans="1:10" ht="11.25">
      <c r="A19" s="4">
        <v>18</v>
      </c>
      <c r="B19" s="4" t="s">
        <v>915</v>
      </c>
      <c r="C19" s="4" t="s">
        <v>145</v>
      </c>
      <c r="D19" s="4" t="s">
        <v>981</v>
      </c>
      <c r="E19" s="4" t="s">
        <v>982</v>
      </c>
      <c r="F19" s="4" t="s">
        <v>983</v>
      </c>
      <c r="G19" s="4" t="s">
        <v>984</v>
      </c>
      <c r="H19" s="4" t="s">
        <v>985</v>
      </c>
      <c r="J19" s="4" t="s">
        <v>1725</v>
      </c>
    </row>
    <row r="20" spans="1:10" ht="11.25">
      <c r="A20" s="4">
        <v>19</v>
      </c>
      <c r="B20" s="4" t="s">
        <v>915</v>
      </c>
      <c r="C20" s="4" t="s">
        <v>145</v>
      </c>
      <c r="D20" s="4" t="s">
        <v>986</v>
      </c>
      <c r="E20" s="4" t="s">
        <v>987</v>
      </c>
      <c r="F20" s="4" t="s">
        <v>988</v>
      </c>
      <c r="G20" s="4" t="s">
        <v>984</v>
      </c>
      <c r="J20" s="4" t="s">
        <v>1725</v>
      </c>
    </row>
    <row r="21" spans="1:10" ht="11.25">
      <c r="A21" s="4">
        <v>20</v>
      </c>
      <c r="B21" s="4" t="s">
        <v>915</v>
      </c>
      <c r="C21" s="4" t="s">
        <v>145</v>
      </c>
      <c r="D21" s="4" t="s">
        <v>989</v>
      </c>
      <c r="E21" s="4" t="s">
        <v>990</v>
      </c>
      <c r="F21" s="4" t="s">
        <v>991</v>
      </c>
      <c r="G21" s="4" t="s">
        <v>992</v>
      </c>
      <c r="H21" s="4" t="s">
        <v>993</v>
      </c>
      <c r="J21" s="4" t="s">
        <v>1725</v>
      </c>
    </row>
    <row r="22" spans="1:10" ht="11.25">
      <c r="A22" s="4">
        <v>21</v>
      </c>
      <c r="B22" s="4" t="s">
        <v>915</v>
      </c>
      <c r="C22" s="4" t="s">
        <v>145</v>
      </c>
      <c r="D22" s="4" t="s">
        <v>994</v>
      </c>
      <c r="E22" s="4" t="s">
        <v>995</v>
      </c>
      <c r="F22" s="4" t="s">
        <v>996</v>
      </c>
      <c r="G22" s="4" t="s">
        <v>997</v>
      </c>
      <c r="J22" s="4" t="s">
        <v>1725</v>
      </c>
    </row>
    <row r="23" spans="1:10" ht="11.25">
      <c r="A23" s="4">
        <v>22</v>
      </c>
      <c r="B23" s="4" t="s">
        <v>915</v>
      </c>
      <c r="C23" s="4" t="s">
        <v>145</v>
      </c>
      <c r="D23" s="4" t="s">
        <v>998</v>
      </c>
      <c r="E23" s="4" t="s">
        <v>999</v>
      </c>
      <c r="F23" s="4" t="s">
        <v>996</v>
      </c>
      <c r="G23" s="4" t="s">
        <v>1000</v>
      </c>
      <c r="J23" s="4" t="s">
        <v>1725</v>
      </c>
    </row>
    <row r="24" spans="1:10" ht="11.25">
      <c r="A24" s="4">
        <v>23</v>
      </c>
      <c r="B24" s="4" t="s">
        <v>915</v>
      </c>
      <c r="C24" s="4" t="s">
        <v>145</v>
      </c>
      <c r="D24" s="4" t="s">
        <v>1001</v>
      </c>
      <c r="E24" s="4" t="s">
        <v>1002</v>
      </c>
      <c r="F24" s="4" t="s">
        <v>996</v>
      </c>
      <c r="G24" s="4" t="s">
        <v>1003</v>
      </c>
      <c r="J24" s="4" t="s">
        <v>1725</v>
      </c>
    </row>
    <row r="25" spans="1:10" ht="11.25">
      <c r="A25" s="4">
        <v>24</v>
      </c>
      <c r="B25" s="4" t="s">
        <v>915</v>
      </c>
      <c r="C25" s="4" t="s">
        <v>145</v>
      </c>
      <c r="D25" s="4" t="s">
        <v>1004</v>
      </c>
      <c r="E25" s="4" t="s">
        <v>1005</v>
      </c>
      <c r="F25" s="4" t="s">
        <v>996</v>
      </c>
      <c r="G25" s="4" t="s">
        <v>1006</v>
      </c>
      <c r="J25" s="4" t="s">
        <v>1725</v>
      </c>
    </row>
    <row r="26" spans="1:10" ht="11.25">
      <c r="A26" s="4">
        <v>25</v>
      </c>
      <c r="B26" s="4" t="s">
        <v>915</v>
      </c>
      <c r="C26" s="4" t="s">
        <v>145</v>
      </c>
      <c r="D26" s="4" t="s">
        <v>1007</v>
      </c>
      <c r="E26" s="4" t="s">
        <v>1008</v>
      </c>
      <c r="F26" s="4" t="s">
        <v>996</v>
      </c>
      <c r="G26" s="4" t="s">
        <v>1009</v>
      </c>
      <c r="J26" s="4" t="s">
        <v>1725</v>
      </c>
    </row>
    <row r="27" spans="1:10" ht="11.25">
      <c r="A27" s="4">
        <v>26</v>
      </c>
      <c r="B27" s="4" t="s">
        <v>915</v>
      </c>
      <c r="C27" s="4" t="s">
        <v>145</v>
      </c>
      <c r="D27" s="4" t="s">
        <v>1010</v>
      </c>
      <c r="E27" s="4" t="s">
        <v>1011</v>
      </c>
      <c r="F27" s="4" t="s">
        <v>996</v>
      </c>
      <c r="G27" s="4" t="s">
        <v>1012</v>
      </c>
      <c r="J27" s="4" t="s">
        <v>1725</v>
      </c>
    </row>
    <row r="28" spans="1:10" ht="11.25">
      <c r="A28" s="4">
        <v>27</v>
      </c>
      <c r="B28" s="4" t="s">
        <v>915</v>
      </c>
      <c r="C28" s="4" t="s">
        <v>145</v>
      </c>
      <c r="D28" s="4" t="s">
        <v>1013</v>
      </c>
      <c r="E28" s="4" t="s">
        <v>1014</v>
      </c>
      <c r="F28" s="4" t="s">
        <v>996</v>
      </c>
      <c r="G28" s="4" t="s">
        <v>1015</v>
      </c>
      <c r="J28" s="4" t="s">
        <v>1725</v>
      </c>
    </row>
    <row r="29" spans="1:10" ht="11.25">
      <c r="A29" s="4">
        <v>28</v>
      </c>
      <c r="B29" s="4" t="s">
        <v>915</v>
      </c>
      <c r="C29" s="4" t="s">
        <v>145</v>
      </c>
      <c r="D29" s="4" t="s">
        <v>1016</v>
      </c>
      <c r="E29" s="4" t="s">
        <v>1017</v>
      </c>
      <c r="F29" s="4" t="s">
        <v>996</v>
      </c>
      <c r="G29" s="4" t="s">
        <v>1018</v>
      </c>
      <c r="J29" s="4" t="s">
        <v>1725</v>
      </c>
    </row>
    <row r="30" spans="1:10" ht="11.25">
      <c r="A30" s="4">
        <v>29</v>
      </c>
      <c r="B30" s="4" t="s">
        <v>915</v>
      </c>
      <c r="C30" s="4" t="s">
        <v>145</v>
      </c>
      <c r="D30" s="4" t="s">
        <v>1019</v>
      </c>
      <c r="E30" s="4" t="s">
        <v>1020</v>
      </c>
      <c r="F30" s="4" t="s">
        <v>996</v>
      </c>
      <c r="G30" s="4" t="s">
        <v>1021</v>
      </c>
      <c r="J30" s="4" t="s">
        <v>1725</v>
      </c>
    </row>
    <row r="31" spans="1:10" ht="11.25">
      <c r="A31" s="4">
        <v>30</v>
      </c>
      <c r="B31" s="4" t="s">
        <v>915</v>
      </c>
      <c r="C31" s="4" t="s">
        <v>145</v>
      </c>
      <c r="D31" s="4" t="s">
        <v>1022</v>
      </c>
      <c r="E31" s="4" t="s">
        <v>1023</v>
      </c>
      <c r="F31" s="4" t="s">
        <v>996</v>
      </c>
      <c r="G31" s="4" t="s">
        <v>1024</v>
      </c>
      <c r="J31" s="4" t="s">
        <v>1725</v>
      </c>
    </row>
    <row r="32" spans="1:10" ht="11.25">
      <c r="A32" s="4">
        <v>31</v>
      </c>
      <c r="B32" s="4" t="s">
        <v>915</v>
      </c>
      <c r="C32" s="4" t="s">
        <v>145</v>
      </c>
      <c r="D32" s="4" t="s">
        <v>1025</v>
      </c>
      <c r="E32" s="4" t="s">
        <v>1026</v>
      </c>
      <c r="F32" s="4" t="s">
        <v>996</v>
      </c>
      <c r="G32" s="4" t="s">
        <v>1027</v>
      </c>
      <c r="J32" s="4" t="s">
        <v>1725</v>
      </c>
    </row>
    <row r="33" spans="1:10" ht="11.25">
      <c r="A33" s="4">
        <v>32</v>
      </c>
      <c r="B33" s="4" t="s">
        <v>915</v>
      </c>
      <c r="C33" s="4" t="s">
        <v>145</v>
      </c>
      <c r="D33" s="4" t="s">
        <v>1028</v>
      </c>
      <c r="E33" s="4" t="s">
        <v>1029</v>
      </c>
      <c r="F33" s="4" t="s">
        <v>996</v>
      </c>
      <c r="G33" s="4" t="s">
        <v>1030</v>
      </c>
      <c r="J33" s="4" t="s">
        <v>1725</v>
      </c>
    </row>
    <row r="34" spans="1:10" ht="11.25">
      <c r="A34" s="4">
        <v>33</v>
      </c>
      <c r="B34" s="4" t="s">
        <v>915</v>
      </c>
      <c r="C34" s="4" t="s">
        <v>145</v>
      </c>
      <c r="D34" s="4" t="s">
        <v>1031</v>
      </c>
      <c r="E34" s="4" t="s">
        <v>1032</v>
      </c>
      <c r="F34" s="4" t="s">
        <v>931</v>
      </c>
      <c r="G34" s="4" t="s">
        <v>1033</v>
      </c>
      <c r="J34" s="4" t="s">
        <v>1725</v>
      </c>
    </row>
    <row r="35" spans="1:10" ht="11.25">
      <c r="A35" s="4">
        <v>34</v>
      </c>
      <c r="B35" s="4" t="s">
        <v>915</v>
      </c>
      <c r="C35" s="4" t="s">
        <v>145</v>
      </c>
      <c r="D35" s="4" t="s">
        <v>1034</v>
      </c>
      <c r="E35" s="4" t="s">
        <v>1035</v>
      </c>
      <c r="F35" s="4" t="s">
        <v>1036</v>
      </c>
      <c r="G35" s="4" t="s">
        <v>1037</v>
      </c>
      <c r="J35" s="4" t="s">
        <v>1725</v>
      </c>
    </row>
    <row r="36" spans="1:10" ht="11.25">
      <c r="A36" s="4">
        <v>35</v>
      </c>
      <c r="B36" s="4" t="s">
        <v>915</v>
      </c>
      <c r="C36" s="4" t="s">
        <v>145</v>
      </c>
      <c r="D36" s="4" t="s">
        <v>1038</v>
      </c>
      <c r="E36" s="4" t="s">
        <v>1039</v>
      </c>
      <c r="F36" s="4" t="s">
        <v>1040</v>
      </c>
      <c r="G36" s="4" t="s">
        <v>1041</v>
      </c>
      <c r="J36" s="4" t="s">
        <v>1725</v>
      </c>
    </row>
    <row r="37" spans="1:10" ht="11.25">
      <c r="A37" s="4">
        <v>36</v>
      </c>
      <c r="B37" s="4" t="s">
        <v>915</v>
      </c>
      <c r="C37" s="4" t="s">
        <v>145</v>
      </c>
      <c r="D37" s="4" t="s">
        <v>1042</v>
      </c>
      <c r="E37" s="4" t="s">
        <v>1043</v>
      </c>
      <c r="F37" s="4" t="s">
        <v>1044</v>
      </c>
      <c r="G37" s="4" t="s">
        <v>928</v>
      </c>
      <c r="J37" s="4" t="s">
        <v>1725</v>
      </c>
    </row>
    <row r="38" spans="1:10" ht="11.25">
      <c r="A38" s="4">
        <v>37</v>
      </c>
      <c r="B38" s="4" t="s">
        <v>915</v>
      </c>
      <c r="C38" s="4" t="s">
        <v>145</v>
      </c>
      <c r="D38" s="4" t="s">
        <v>1045</v>
      </c>
      <c r="E38" s="4" t="s">
        <v>1046</v>
      </c>
      <c r="F38" s="4" t="s">
        <v>1047</v>
      </c>
      <c r="G38" s="4" t="s">
        <v>943</v>
      </c>
      <c r="J38" s="4" t="s">
        <v>1725</v>
      </c>
    </row>
    <row r="39" spans="1:10" ht="11.25">
      <c r="A39" s="4">
        <v>38</v>
      </c>
      <c r="B39" s="4" t="s">
        <v>915</v>
      </c>
      <c r="C39" s="4" t="s">
        <v>145</v>
      </c>
      <c r="D39" s="4" t="s">
        <v>1048</v>
      </c>
      <c r="E39" s="4" t="s">
        <v>1049</v>
      </c>
      <c r="F39" s="4" t="s">
        <v>1050</v>
      </c>
      <c r="G39" s="4" t="s">
        <v>1051</v>
      </c>
      <c r="J39" s="4" t="s">
        <v>1725</v>
      </c>
    </row>
    <row r="40" spans="1:10" ht="11.25">
      <c r="A40" s="4">
        <v>39</v>
      </c>
      <c r="B40" s="4" t="s">
        <v>915</v>
      </c>
      <c r="C40" s="4" t="s">
        <v>145</v>
      </c>
      <c r="D40" s="4" t="s">
        <v>1052</v>
      </c>
      <c r="E40" s="4" t="s">
        <v>1053</v>
      </c>
      <c r="F40" s="4" t="s">
        <v>1054</v>
      </c>
      <c r="G40" s="4" t="s">
        <v>1051</v>
      </c>
      <c r="H40" s="4" t="s">
        <v>1055</v>
      </c>
      <c r="J40" s="4" t="s">
        <v>1725</v>
      </c>
    </row>
    <row r="41" spans="1:10" ht="11.25">
      <c r="A41" s="4">
        <v>40</v>
      </c>
      <c r="B41" s="4" t="s">
        <v>915</v>
      </c>
      <c r="C41" s="4" t="s">
        <v>145</v>
      </c>
      <c r="D41" s="4" t="s">
        <v>1056</v>
      </c>
      <c r="E41" s="4" t="s">
        <v>1057</v>
      </c>
      <c r="F41" s="4" t="s">
        <v>1058</v>
      </c>
      <c r="G41" s="4" t="s">
        <v>1059</v>
      </c>
      <c r="H41" s="4" t="s">
        <v>1060</v>
      </c>
      <c r="J41" s="4" t="s">
        <v>1725</v>
      </c>
    </row>
    <row r="42" spans="1:10" ht="11.25">
      <c r="A42" s="4">
        <v>41</v>
      </c>
      <c r="B42" s="4" t="s">
        <v>915</v>
      </c>
      <c r="C42" s="4" t="s">
        <v>145</v>
      </c>
      <c r="D42" s="4" t="s">
        <v>1061</v>
      </c>
      <c r="E42" s="4" t="s">
        <v>1062</v>
      </c>
      <c r="F42" s="4" t="s">
        <v>1063</v>
      </c>
      <c r="G42" s="4" t="s">
        <v>1051</v>
      </c>
      <c r="H42" s="4" t="s">
        <v>1064</v>
      </c>
      <c r="J42" s="4" t="s">
        <v>1725</v>
      </c>
    </row>
    <row r="43" spans="1:10" ht="11.25">
      <c r="A43" s="4">
        <v>42</v>
      </c>
      <c r="B43" s="4" t="s">
        <v>915</v>
      </c>
      <c r="C43" s="4" t="s">
        <v>145</v>
      </c>
      <c r="D43" s="4" t="s">
        <v>1065</v>
      </c>
      <c r="E43" s="4" t="s">
        <v>1066</v>
      </c>
      <c r="F43" s="4" t="s">
        <v>1067</v>
      </c>
      <c r="G43" s="4" t="s">
        <v>1068</v>
      </c>
      <c r="H43" s="4" t="s">
        <v>1069</v>
      </c>
      <c r="J43" s="4" t="s">
        <v>1725</v>
      </c>
    </row>
    <row r="44" spans="1:10" ht="11.25">
      <c r="A44" s="4">
        <v>43</v>
      </c>
      <c r="B44" s="4" t="s">
        <v>915</v>
      </c>
      <c r="C44" s="4" t="s">
        <v>145</v>
      </c>
      <c r="D44" s="4" t="s">
        <v>1070</v>
      </c>
      <c r="E44" s="4" t="s">
        <v>1071</v>
      </c>
      <c r="F44" s="4" t="s">
        <v>1072</v>
      </c>
      <c r="G44" s="4" t="s">
        <v>1068</v>
      </c>
      <c r="J44" s="4" t="s">
        <v>1725</v>
      </c>
    </row>
    <row r="45" spans="1:10" ht="11.25">
      <c r="A45" s="4">
        <v>44</v>
      </c>
      <c r="B45" s="4" t="s">
        <v>915</v>
      </c>
      <c r="C45" s="4" t="s">
        <v>145</v>
      </c>
      <c r="D45" s="4" t="s">
        <v>1073</v>
      </c>
      <c r="E45" s="4" t="s">
        <v>1074</v>
      </c>
      <c r="F45" s="4" t="s">
        <v>1075</v>
      </c>
      <c r="G45" s="4" t="s">
        <v>928</v>
      </c>
      <c r="J45" s="4" t="s">
        <v>1725</v>
      </c>
    </row>
    <row r="46" spans="1:10" ht="11.25">
      <c r="A46" s="4">
        <v>45</v>
      </c>
      <c r="B46" s="4" t="s">
        <v>915</v>
      </c>
      <c r="C46" s="4" t="s">
        <v>145</v>
      </c>
      <c r="D46" s="4" t="s">
        <v>1076</v>
      </c>
      <c r="E46" s="4" t="s">
        <v>1077</v>
      </c>
      <c r="F46" s="4" t="s">
        <v>1078</v>
      </c>
      <c r="G46" s="4" t="s">
        <v>1079</v>
      </c>
      <c r="J46" s="4" t="s">
        <v>1725</v>
      </c>
    </row>
    <row r="47" spans="1:10" ht="11.25">
      <c r="A47" s="4">
        <v>46</v>
      </c>
      <c r="B47" s="4" t="s">
        <v>915</v>
      </c>
      <c r="C47" s="4" t="s">
        <v>145</v>
      </c>
      <c r="D47" s="4" t="s">
        <v>1080</v>
      </c>
      <c r="E47" s="4" t="s">
        <v>1081</v>
      </c>
      <c r="F47" s="4" t="s">
        <v>1082</v>
      </c>
      <c r="G47" s="4" t="s">
        <v>1079</v>
      </c>
      <c r="J47" s="4" t="s">
        <v>1725</v>
      </c>
    </row>
    <row r="48" spans="1:10" ht="11.25">
      <c r="A48" s="4">
        <v>47</v>
      </c>
      <c r="B48" s="4" t="s">
        <v>915</v>
      </c>
      <c r="C48" s="4" t="s">
        <v>145</v>
      </c>
      <c r="D48" s="4" t="s">
        <v>1083</v>
      </c>
      <c r="E48" s="4" t="s">
        <v>1084</v>
      </c>
      <c r="F48" s="4" t="s">
        <v>1085</v>
      </c>
      <c r="G48" s="4" t="s">
        <v>1086</v>
      </c>
      <c r="H48" s="4" t="s">
        <v>1087</v>
      </c>
      <c r="J48" s="4" t="s">
        <v>1725</v>
      </c>
    </row>
    <row r="49" spans="1:10" ht="11.25">
      <c r="A49" s="4">
        <v>48</v>
      </c>
      <c r="B49" s="4" t="s">
        <v>915</v>
      </c>
      <c r="C49" s="4" t="s">
        <v>145</v>
      </c>
      <c r="D49" s="4" t="s">
        <v>1088</v>
      </c>
      <c r="E49" s="4" t="s">
        <v>1089</v>
      </c>
      <c r="F49" s="4" t="s">
        <v>1090</v>
      </c>
      <c r="G49" s="4" t="s">
        <v>1079</v>
      </c>
      <c r="J49" s="4" t="s">
        <v>1725</v>
      </c>
    </row>
    <row r="50" spans="1:10" ht="11.25">
      <c r="A50" s="4">
        <v>49</v>
      </c>
      <c r="B50" s="4" t="s">
        <v>915</v>
      </c>
      <c r="C50" s="4" t="s">
        <v>145</v>
      </c>
      <c r="D50" s="4" t="s">
        <v>1091</v>
      </c>
      <c r="E50" s="4" t="s">
        <v>1092</v>
      </c>
      <c r="F50" s="4" t="s">
        <v>1093</v>
      </c>
      <c r="G50" s="4" t="s">
        <v>1068</v>
      </c>
      <c r="H50" s="4" t="s">
        <v>993</v>
      </c>
      <c r="J50" s="4" t="s">
        <v>1725</v>
      </c>
    </row>
    <row r="51" spans="1:10" ht="11.25">
      <c r="A51" s="4">
        <v>50</v>
      </c>
      <c r="B51" s="4" t="s">
        <v>915</v>
      </c>
      <c r="C51" s="4" t="s">
        <v>145</v>
      </c>
      <c r="D51" s="4" t="s">
        <v>1094</v>
      </c>
      <c r="E51" s="4" t="s">
        <v>1095</v>
      </c>
      <c r="F51" s="4" t="s">
        <v>1096</v>
      </c>
      <c r="G51" s="4" t="s">
        <v>939</v>
      </c>
      <c r="H51" s="4" t="s">
        <v>1097</v>
      </c>
      <c r="J51" s="4" t="s">
        <v>1725</v>
      </c>
    </row>
    <row r="52" spans="1:10" ht="11.25">
      <c r="A52" s="4">
        <v>51</v>
      </c>
      <c r="B52" s="4" t="s">
        <v>915</v>
      </c>
      <c r="C52" s="4" t="s">
        <v>145</v>
      </c>
      <c r="D52" s="4" t="s">
        <v>1098</v>
      </c>
      <c r="E52" s="4" t="s">
        <v>1099</v>
      </c>
      <c r="F52" s="4" t="s">
        <v>1100</v>
      </c>
      <c r="G52" s="4" t="s">
        <v>928</v>
      </c>
      <c r="J52" s="4" t="s">
        <v>1725</v>
      </c>
    </row>
    <row r="53" spans="1:10" ht="11.25">
      <c r="A53" s="4">
        <v>52</v>
      </c>
      <c r="B53" s="4" t="s">
        <v>915</v>
      </c>
      <c r="C53" s="4" t="s">
        <v>145</v>
      </c>
      <c r="D53" s="4" t="s">
        <v>1101</v>
      </c>
      <c r="E53" s="4" t="s">
        <v>1102</v>
      </c>
      <c r="F53" s="4" t="s">
        <v>1103</v>
      </c>
      <c r="G53" s="4" t="s">
        <v>997</v>
      </c>
      <c r="H53" s="4" t="s">
        <v>1104</v>
      </c>
      <c r="J53" s="4" t="s">
        <v>1725</v>
      </c>
    </row>
    <row r="54" spans="1:10" ht="11.25">
      <c r="A54" s="4">
        <v>53</v>
      </c>
      <c r="B54" s="4" t="s">
        <v>915</v>
      </c>
      <c r="C54" s="4" t="s">
        <v>145</v>
      </c>
      <c r="D54" s="4" t="s">
        <v>1105</v>
      </c>
      <c r="E54" s="4" t="s">
        <v>1106</v>
      </c>
      <c r="F54" s="4" t="s">
        <v>1107</v>
      </c>
      <c r="G54" s="4" t="s">
        <v>1108</v>
      </c>
      <c r="H54" s="4" t="s">
        <v>1109</v>
      </c>
      <c r="J54" s="4" t="s">
        <v>1725</v>
      </c>
    </row>
    <row r="55" spans="1:10" ht="11.25">
      <c r="A55" s="4">
        <v>54</v>
      </c>
      <c r="B55" s="4" t="s">
        <v>915</v>
      </c>
      <c r="C55" s="4" t="s">
        <v>145</v>
      </c>
      <c r="D55" s="4" t="s">
        <v>1110</v>
      </c>
      <c r="E55" s="4" t="s">
        <v>1111</v>
      </c>
      <c r="F55" s="4" t="s">
        <v>1112</v>
      </c>
      <c r="G55" s="4" t="s">
        <v>1068</v>
      </c>
      <c r="J55" s="4" t="s">
        <v>1725</v>
      </c>
    </row>
    <row r="56" spans="1:10" ht="11.25">
      <c r="A56" s="4">
        <v>55</v>
      </c>
      <c r="B56" s="4" t="s">
        <v>915</v>
      </c>
      <c r="C56" s="4" t="s">
        <v>145</v>
      </c>
      <c r="D56" s="4" t="s">
        <v>1113</v>
      </c>
      <c r="E56" s="4" t="s">
        <v>1114</v>
      </c>
      <c r="F56" s="4" t="s">
        <v>1115</v>
      </c>
      <c r="G56" s="4" t="s">
        <v>1116</v>
      </c>
      <c r="J56" s="4" t="s">
        <v>1725</v>
      </c>
    </row>
    <row r="57" spans="1:10" ht="11.25">
      <c r="A57" s="4">
        <v>56</v>
      </c>
      <c r="B57" s="4" t="s">
        <v>915</v>
      </c>
      <c r="C57" s="4" t="s">
        <v>145</v>
      </c>
      <c r="D57" s="4" t="s">
        <v>1117</v>
      </c>
      <c r="E57" s="4" t="s">
        <v>1118</v>
      </c>
      <c r="F57" s="4" t="s">
        <v>1119</v>
      </c>
      <c r="G57" s="4" t="s">
        <v>1051</v>
      </c>
      <c r="J57" s="4" t="s">
        <v>1725</v>
      </c>
    </row>
    <row r="58" spans="1:10" ht="11.25">
      <c r="A58" s="4">
        <v>57</v>
      </c>
      <c r="B58" s="4" t="s">
        <v>915</v>
      </c>
      <c r="C58" s="4" t="s">
        <v>145</v>
      </c>
      <c r="D58" s="4" t="s">
        <v>1120</v>
      </c>
      <c r="E58" s="4" t="s">
        <v>1121</v>
      </c>
      <c r="F58" s="4" t="s">
        <v>1122</v>
      </c>
      <c r="G58" s="4" t="s">
        <v>984</v>
      </c>
      <c r="H58" s="4" t="s">
        <v>1123</v>
      </c>
      <c r="J58" s="4" t="s">
        <v>1725</v>
      </c>
    </row>
    <row r="59" spans="1:10" ht="11.25">
      <c r="A59" s="4">
        <v>58</v>
      </c>
      <c r="B59" s="4" t="s">
        <v>915</v>
      </c>
      <c r="C59" s="4" t="s">
        <v>145</v>
      </c>
      <c r="D59" s="4" t="s">
        <v>1124</v>
      </c>
      <c r="E59" s="4" t="s">
        <v>1125</v>
      </c>
      <c r="F59" s="4" t="s">
        <v>1126</v>
      </c>
      <c r="G59" s="4" t="s">
        <v>1127</v>
      </c>
      <c r="J59" s="4" t="s">
        <v>1725</v>
      </c>
    </row>
    <row r="60" spans="1:10" ht="11.25">
      <c r="A60" s="4">
        <v>59</v>
      </c>
      <c r="B60" s="4" t="s">
        <v>915</v>
      </c>
      <c r="C60" s="4" t="s">
        <v>145</v>
      </c>
      <c r="D60" s="4" t="s">
        <v>1128</v>
      </c>
      <c r="E60" s="4" t="s">
        <v>1129</v>
      </c>
      <c r="F60" s="4" t="s">
        <v>1130</v>
      </c>
      <c r="G60" s="4" t="s">
        <v>1068</v>
      </c>
      <c r="J60" s="4" t="s">
        <v>1725</v>
      </c>
    </row>
    <row r="61" spans="1:10" ht="11.25">
      <c r="A61" s="4">
        <v>60</v>
      </c>
      <c r="B61" s="4" t="s">
        <v>915</v>
      </c>
      <c r="C61" s="4" t="s">
        <v>145</v>
      </c>
      <c r="D61" s="4" t="s">
        <v>1131</v>
      </c>
      <c r="E61" s="4" t="s">
        <v>1132</v>
      </c>
      <c r="F61" s="4" t="s">
        <v>1133</v>
      </c>
      <c r="G61" s="4" t="s">
        <v>928</v>
      </c>
      <c r="H61" s="4" t="s">
        <v>1134</v>
      </c>
      <c r="J61" s="4" t="s">
        <v>1725</v>
      </c>
    </row>
    <row r="62" spans="1:10" ht="11.25">
      <c r="A62" s="4">
        <v>61</v>
      </c>
      <c r="B62" s="4" t="s">
        <v>915</v>
      </c>
      <c r="C62" s="4" t="s">
        <v>145</v>
      </c>
      <c r="D62" s="4" t="s">
        <v>1135</v>
      </c>
      <c r="E62" s="4" t="s">
        <v>1136</v>
      </c>
      <c r="F62" s="4" t="s">
        <v>1137</v>
      </c>
      <c r="G62" s="4" t="s">
        <v>943</v>
      </c>
      <c r="H62" s="4" t="s">
        <v>1138</v>
      </c>
      <c r="J62" s="4" t="s">
        <v>1725</v>
      </c>
    </row>
    <row r="63" spans="1:10" ht="11.25">
      <c r="A63" s="4">
        <v>62</v>
      </c>
      <c r="B63" s="4" t="s">
        <v>915</v>
      </c>
      <c r="C63" s="4" t="s">
        <v>145</v>
      </c>
      <c r="D63" s="4" t="s">
        <v>1139</v>
      </c>
      <c r="E63" s="4" t="s">
        <v>1140</v>
      </c>
      <c r="F63" s="4" t="s">
        <v>1141</v>
      </c>
      <c r="G63" s="4" t="s">
        <v>1142</v>
      </c>
      <c r="J63" s="4" t="s">
        <v>1725</v>
      </c>
    </row>
    <row r="64" spans="1:10" ht="11.25">
      <c r="A64" s="4">
        <v>63</v>
      </c>
      <c r="B64" s="4" t="s">
        <v>915</v>
      </c>
      <c r="C64" s="4" t="s">
        <v>145</v>
      </c>
      <c r="D64" s="4" t="s">
        <v>1143</v>
      </c>
      <c r="E64" s="4" t="s">
        <v>1144</v>
      </c>
      <c r="F64" s="4" t="s">
        <v>1145</v>
      </c>
      <c r="G64" s="4" t="s">
        <v>1146</v>
      </c>
      <c r="J64" s="4" t="s">
        <v>1725</v>
      </c>
    </row>
    <row r="65" spans="1:10" ht="11.25">
      <c r="A65" s="4">
        <v>64</v>
      </c>
      <c r="B65" s="4" t="s">
        <v>915</v>
      </c>
      <c r="C65" s="4" t="s">
        <v>145</v>
      </c>
      <c r="D65" s="4" t="s">
        <v>1147</v>
      </c>
      <c r="E65" s="4" t="s">
        <v>1148</v>
      </c>
      <c r="F65" s="4" t="s">
        <v>1149</v>
      </c>
      <c r="G65" s="4" t="s">
        <v>939</v>
      </c>
      <c r="J65" s="4" t="s">
        <v>1725</v>
      </c>
    </row>
    <row r="66" spans="1:10" ht="11.25">
      <c r="A66" s="4">
        <v>65</v>
      </c>
      <c r="B66" s="4" t="s">
        <v>915</v>
      </c>
      <c r="C66" s="4" t="s">
        <v>145</v>
      </c>
      <c r="D66" s="4" t="s">
        <v>1150</v>
      </c>
      <c r="E66" s="4" t="s">
        <v>1151</v>
      </c>
      <c r="F66" s="4" t="s">
        <v>1152</v>
      </c>
      <c r="G66" s="4" t="s">
        <v>939</v>
      </c>
      <c r="J66" s="4" t="s">
        <v>1725</v>
      </c>
    </row>
    <row r="67" spans="1:10" ht="11.25">
      <c r="A67" s="4">
        <v>66</v>
      </c>
      <c r="B67" s="4" t="s">
        <v>915</v>
      </c>
      <c r="C67" s="4" t="s">
        <v>145</v>
      </c>
      <c r="D67" s="4" t="s">
        <v>1153</v>
      </c>
      <c r="E67" s="4" t="s">
        <v>1154</v>
      </c>
      <c r="F67" s="4" t="s">
        <v>1155</v>
      </c>
      <c r="G67" s="4" t="s">
        <v>1156</v>
      </c>
      <c r="J67" s="4" t="s">
        <v>1725</v>
      </c>
    </row>
    <row r="68" spans="1:10" ht="11.25">
      <c r="A68" s="4">
        <v>67</v>
      </c>
      <c r="B68" s="4" t="s">
        <v>915</v>
      </c>
      <c r="C68" s="4" t="s">
        <v>145</v>
      </c>
      <c r="D68" s="4" t="s">
        <v>1157</v>
      </c>
      <c r="E68" s="4" t="s">
        <v>1158</v>
      </c>
      <c r="F68" s="4" t="s">
        <v>1159</v>
      </c>
      <c r="G68" s="4" t="s">
        <v>1160</v>
      </c>
      <c r="J68" s="4" t="s">
        <v>1725</v>
      </c>
    </row>
    <row r="69" spans="1:10" ht="11.25">
      <c r="A69" s="4">
        <v>68</v>
      </c>
      <c r="B69" s="4" t="s">
        <v>915</v>
      </c>
      <c r="C69" s="4" t="s">
        <v>145</v>
      </c>
      <c r="D69" s="4" t="s">
        <v>1161</v>
      </c>
      <c r="E69" s="4" t="s">
        <v>1162</v>
      </c>
      <c r="F69" s="4" t="s">
        <v>1163</v>
      </c>
      <c r="G69" s="4" t="s">
        <v>1146</v>
      </c>
      <c r="J69" s="4" t="s">
        <v>1725</v>
      </c>
    </row>
    <row r="70" spans="1:10" ht="11.25">
      <c r="A70" s="4">
        <v>69</v>
      </c>
      <c r="B70" s="4" t="s">
        <v>915</v>
      </c>
      <c r="C70" s="4" t="s">
        <v>145</v>
      </c>
      <c r="D70" s="4" t="s">
        <v>1164</v>
      </c>
      <c r="E70" s="4" t="s">
        <v>1165</v>
      </c>
      <c r="F70" s="4" t="s">
        <v>1166</v>
      </c>
      <c r="G70" s="4" t="s">
        <v>1167</v>
      </c>
      <c r="H70" s="4" t="s">
        <v>1168</v>
      </c>
      <c r="J70" s="4" t="s">
        <v>1725</v>
      </c>
    </row>
    <row r="71" spans="1:10" ht="11.25">
      <c r="A71" s="4">
        <v>70</v>
      </c>
      <c r="B71" s="4" t="s">
        <v>915</v>
      </c>
      <c r="C71" s="4" t="s">
        <v>145</v>
      </c>
      <c r="D71" s="4" t="s">
        <v>1169</v>
      </c>
      <c r="E71" s="4" t="s">
        <v>1170</v>
      </c>
      <c r="F71" s="4" t="s">
        <v>1171</v>
      </c>
      <c r="G71" s="4" t="s">
        <v>1059</v>
      </c>
      <c r="J71" s="4" t="s">
        <v>1725</v>
      </c>
    </row>
    <row r="72" spans="1:10" ht="11.25">
      <c r="A72" s="4">
        <v>71</v>
      </c>
      <c r="B72" s="4" t="s">
        <v>915</v>
      </c>
      <c r="C72" s="4" t="s">
        <v>145</v>
      </c>
      <c r="D72" s="4" t="s">
        <v>1172</v>
      </c>
      <c r="E72" s="4" t="s">
        <v>1173</v>
      </c>
      <c r="F72" s="4" t="s">
        <v>1174</v>
      </c>
      <c r="G72" s="4" t="s">
        <v>1127</v>
      </c>
      <c r="J72" s="4" t="s">
        <v>1725</v>
      </c>
    </row>
    <row r="73" spans="1:10" ht="11.25">
      <c r="A73" s="4">
        <v>72</v>
      </c>
      <c r="B73" s="4" t="s">
        <v>915</v>
      </c>
      <c r="C73" s="4" t="s">
        <v>145</v>
      </c>
      <c r="D73" s="4" t="s">
        <v>1175</v>
      </c>
      <c r="E73" s="4" t="s">
        <v>1176</v>
      </c>
      <c r="F73" s="4" t="s">
        <v>1177</v>
      </c>
      <c r="G73" s="4" t="s">
        <v>1160</v>
      </c>
      <c r="H73" s="4" t="s">
        <v>1178</v>
      </c>
      <c r="J73" s="4" t="s">
        <v>1725</v>
      </c>
    </row>
    <row r="74" spans="1:10" ht="11.25">
      <c r="A74" s="4">
        <v>73</v>
      </c>
      <c r="B74" s="4" t="s">
        <v>915</v>
      </c>
      <c r="C74" s="4" t="s">
        <v>145</v>
      </c>
      <c r="D74" s="4" t="s">
        <v>1179</v>
      </c>
      <c r="E74" s="4" t="s">
        <v>1180</v>
      </c>
      <c r="F74" s="4" t="s">
        <v>1181</v>
      </c>
      <c r="G74" s="4" t="s">
        <v>1160</v>
      </c>
      <c r="J74" s="4" t="s">
        <v>1725</v>
      </c>
    </row>
    <row r="75" spans="1:10" ht="11.25">
      <c r="A75" s="4">
        <v>74</v>
      </c>
      <c r="B75" s="4" t="s">
        <v>915</v>
      </c>
      <c r="C75" s="4" t="s">
        <v>145</v>
      </c>
      <c r="D75" s="4" t="s">
        <v>1182</v>
      </c>
      <c r="E75" s="4" t="s">
        <v>1183</v>
      </c>
      <c r="F75" s="4" t="s">
        <v>1184</v>
      </c>
      <c r="G75" s="4" t="s">
        <v>984</v>
      </c>
      <c r="H75" s="4" t="s">
        <v>1185</v>
      </c>
      <c r="J75" s="4" t="s">
        <v>1725</v>
      </c>
    </row>
    <row r="76" spans="1:10" ht="11.25">
      <c r="A76" s="4">
        <v>75</v>
      </c>
      <c r="B76" s="4" t="s">
        <v>915</v>
      </c>
      <c r="C76" s="4" t="s">
        <v>145</v>
      </c>
      <c r="D76" s="4" t="s">
        <v>1186</v>
      </c>
      <c r="E76" s="4" t="s">
        <v>1187</v>
      </c>
      <c r="F76" s="4" t="s">
        <v>1188</v>
      </c>
      <c r="G76" s="4" t="s">
        <v>1156</v>
      </c>
      <c r="J76" s="4" t="s">
        <v>1725</v>
      </c>
    </row>
    <row r="77" spans="1:10" ht="11.25">
      <c r="A77" s="4">
        <v>76</v>
      </c>
      <c r="B77" s="4" t="s">
        <v>915</v>
      </c>
      <c r="C77" s="4" t="s">
        <v>145</v>
      </c>
      <c r="D77" s="4" t="s">
        <v>1189</v>
      </c>
      <c r="E77" s="4" t="s">
        <v>1190</v>
      </c>
      <c r="F77" s="4" t="s">
        <v>1191</v>
      </c>
      <c r="G77" s="4" t="s">
        <v>1192</v>
      </c>
      <c r="H77" s="4" t="s">
        <v>1193</v>
      </c>
      <c r="J77" s="4" t="s">
        <v>1725</v>
      </c>
    </row>
    <row r="78" spans="1:10" ht="11.25">
      <c r="A78" s="4">
        <v>77</v>
      </c>
      <c r="B78" s="4" t="s">
        <v>915</v>
      </c>
      <c r="C78" s="4" t="s">
        <v>145</v>
      </c>
      <c r="D78" s="4" t="s">
        <v>1194</v>
      </c>
      <c r="E78" s="4" t="s">
        <v>1195</v>
      </c>
      <c r="F78" s="4" t="s">
        <v>1196</v>
      </c>
      <c r="G78" s="4" t="s">
        <v>939</v>
      </c>
      <c r="H78" s="4" t="s">
        <v>1197</v>
      </c>
      <c r="J78" s="4" t="s">
        <v>1725</v>
      </c>
    </row>
    <row r="79" spans="1:10" ht="11.25">
      <c r="A79" s="4">
        <v>78</v>
      </c>
      <c r="B79" s="4" t="s">
        <v>915</v>
      </c>
      <c r="C79" s="4" t="s">
        <v>145</v>
      </c>
      <c r="D79" s="4" t="s">
        <v>1198</v>
      </c>
      <c r="E79" s="4" t="s">
        <v>1199</v>
      </c>
      <c r="F79" s="4" t="s">
        <v>1200</v>
      </c>
      <c r="G79" s="4" t="s">
        <v>1160</v>
      </c>
      <c r="H79" s="4" t="s">
        <v>1201</v>
      </c>
      <c r="J79" s="4" t="s">
        <v>1725</v>
      </c>
    </row>
    <row r="80" spans="1:10" ht="11.25">
      <c r="A80" s="4">
        <v>79</v>
      </c>
      <c r="B80" s="4" t="s">
        <v>915</v>
      </c>
      <c r="C80" s="4" t="s">
        <v>145</v>
      </c>
      <c r="D80" s="4" t="s">
        <v>1202</v>
      </c>
      <c r="E80" s="4" t="s">
        <v>1203</v>
      </c>
      <c r="F80" s="4" t="s">
        <v>1204</v>
      </c>
      <c r="G80" s="4" t="s">
        <v>997</v>
      </c>
      <c r="H80" s="4" t="s">
        <v>1205</v>
      </c>
      <c r="J80" s="4" t="s">
        <v>1725</v>
      </c>
    </row>
    <row r="81" spans="1:10" ht="11.25">
      <c r="A81" s="4">
        <v>80</v>
      </c>
      <c r="B81" s="4" t="s">
        <v>915</v>
      </c>
      <c r="C81" s="4" t="s">
        <v>145</v>
      </c>
      <c r="D81" s="4" t="s">
        <v>1206</v>
      </c>
      <c r="E81" s="4" t="s">
        <v>1207</v>
      </c>
      <c r="F81" s="4" t="s">
        <v>1208</v>
      </c>
      <c r="G81" s="4" t="s">
        <v>1209</v>
      </c>
      <c r="H81" s="4" t="s">
        <v>1210</v>
      </c>
      <c r="J81" s="4" t="s">
        <v>1725</v>
      </c>
    </row>
    <row r="82" spans="1:10" ht="11.25">
      <c r="A82" s="4">
        <v>81</v>
      </c>
      <c r="B82" s="4" t="s">
        <v>915</v>
      </c>
      <c r="C82" s="4" t="s">
        <v>145</v>
      </c>
      <c r="D82" s="4" t="s">
        <v>1211</v>
      </c>
      <c r="E82" s="4" t="s">
        <v>1212</v>
      </c>
      <c r="F82" s="4" t="s">
        <v>1213</v>
      </c>
      <c r="G82" s="4" t="s">
        <v>1214</v>
      </c>
      <c r="J82" s="4" t="s">
        <v>1725</v>
      </c>
    </row>
    <row r="83" spans="1:10" ht="11.25">
      <c r="A83" s="4">
        <v>82</v>
      </c>
      <c r="B83" s="4" t="s">
        <v>915</v>
      </c>
      <c r="C83" s="4" t="s">
        <v>145</v>
      </c>
      <c r="D83" s="4" t="s">
        <v>1215</v>
      </c>
      <c r="E83" s="4" t="s">
        <v>1216</v>
      </c>
      <c r="F83" s="4" t="s">
        <v>1217</v>
      </c>
      <c r="G83" s="4" t="s">
        <v>1156</v>
      </c>
      <c r="H83" s="4" t="s">
        <v>1218</v>
      </c>
      <c r="J83" s="4" t="s">
        <v>1725</v>
      </c>
    </row>
    <row r="84" spans="1:10" ht="11.25">
      <c r="A84" s="4">
        <v>83</v>
      </c>
      <c r="B84" s="4" t="s">
        <v>915</v>
      </c>
      <c r="C84" s="4" t="s">
        <v>145</v>
      </c>
      <c r="D84" s="4" t="s">
        <v>1219</v>
      </c>
      <c r="E84" s="4" t="s">
        <v>1220</v>
      </c>
      <c r="F84" s="4" t="s">
        <v>1221</v>
      </c>
      <c r="G84" s="4" t="s">
        <v>1059</v>
      </c>
      <c r="J84" s="4" t="s">
        <v>1725</v>
      </c>
    </row>
    <row r="85" spans="1:10" ht="11.25">
      <c r="A85" s="4">
        <v>84</v>
      </c>
      <c r="B85" s="4" t="s">
        <v>915</v>
      </c>
      <c r="C85" s="4" t="s">
        <v>145</v>
      </c>
      <c r="D85" s="4" t="s">
        <v>1222</v>
      </c>
      <c r="E85" s="4" t="s">
        <v>1223</v>
      </c>
      <c r="F85" s="4" t="s">
        <v>1224</v>
      </c>
      <c r="G85" s="4" t="s">
        <v>1192</v>
      </c>
      <c r="H85" s="4" t="s">
        <v>1225</v>
      </c>
      <c r="J85" s="4" t="s">
        <v>1725</v>
      </c>
    </row>
    <row r="86" spans="1:10" ht="11.25">
      <c r="A86" s="4">
        <v>85</v>
      </c>
      <c r="B86" s="4" t="s">
        <v>915</v>
      </c>
      <c r="C86" s="4" t="s">
        <v>145</v>
      </c>
      <c r="D86" s="4" t="s">
        <v>1226</v>
      </c>
      <c r="E86" s="4" t="s">
        <v>1227</v>
      </c>
      <c r="F86" s="4" t="s">
        <v>1228</v>
      </c>
      <c r="G86" s="4" t="s">
        <v>1192</v>
      </c>
      <c r="H86" s="4" t="s">
        <v>1229</v>
      </c>
      <c r="J86" s="4" t="s">
        <v>1725</v>
      </c>
    </row>
    <row r="87" spans="1:10" ht="11.25">
      <c r="A87" s="4">
        <v>86</v>
      </c>
      <c r="B87" s="4" t="s">
        <v>915</v>
      </c>
      <c r="C87" s="4" t="s">
        <v>145</v>
      </c>
      <c r="D87" s="4" t="s">
        <v>1230</v>
      </c>
      <c r="E87" s="4" t="s">
        <v>1231</v>
      </c>
      <c r="F87" s="4" t="s">
        <v>1232</v>
      </c>
      <c r="G87" s="4" t="s">
        <v>1146</v>
      </c>
      <c r="J87" s="4" t="s">
        <v>1725</v>
      </c>
    </row>
    <row r="88" spans="1:10" ht="11.25">
      <c r="A88" s="4">
        <v>87</v>
      </c>
      <c r="B88" s="4" t="s">
        <v>915</v>
      </c>
      <c r="C88" s="4" t="s">
        <v>145</v>
      </c>
      <c r="D88" s="4" t="s">
        <v>1233</v>
      </c>
      <c r="E88" s="4" t="s">
        <v>1234</v>
      </c>
      <c r="F88" s="4" t="s">
        <v>1235</v>
      </c>
      <c r="G88" s="4" t="s">
        <v>939</v>
      </c>
      <c r="H88" s="4" t="s">
        <v>1236</v>
      </c>
      <c r="J88" s="4" t="s">
        <v>1725</v>
      </c>
    </row>
    <row r="89" spans="1:10" ht="11.25">
      <c r="A89" s="4">
        <v>88</v>
      </c>
      <c r="B89" s="4" t="s">
        <v>915</v>
      </c>
      <c r="C89" s="4" t="s">
        <v>145</v>
      </c>
      <c r="D89" s="4" t="s">
        <v>1237</v>
      </c>
      <c r="E89" s="4" t="s">
        <v>1238</v>
      </c>
      <c r="F89" s="4" t="s">
        <v>1239</v>
      </c>
      <c r="G89" s="4" t="s">
        <v>1192</v>
      </c>
      <c r="H89" s="4" t="s">
        <v>1240</v>
      </c>
      <c r="J89" s="4" t="s">
        <v>1725</v>
      </c>
    </row>
    <row r="90" spans="1:10" ht="11.25">
      <c r="A90" s="4">
        <v>89</v>
      </c>
      <c r="B90" s="4" t="s">
        <v>915</v>
      </c>
      <c r="C90" s="4" t="s">
        <v>145</v>
      </c>
      <c r="D90" s="4" t="s">
        <v>1241</v>
      </c>
      <c r="E90" s="4" t="s">
        <v>1242</v>
      </c>
      <c r="F90" s="4" t="s">
        <v>1243</v>
      </c>
      <c r="G90" s="4" t="s">
        <v>1156</v>
      </c>
      <c r="H90" s="4" t="s">
        <v>1244</v>
      </c>
      <c r="J90" s="4" t="s">
        <v>1725</v>
      </c>
    </row>
    <row r="91" spans="1:10" ht="11.25">
      <c r="A91" s="4">
        <v>90</v>
      </c>
      <c r="B91" s="4" t="s">
        <v>915</v>
      </c>
      <c r="C91" s="4" t="s">
        <v>145</v>
      </c>
      <c r="D91" s="4" t="s">
        <v>1245</v>
      </c>
      <c r="E91" s="4" t="s">
        <v>1246</v>
      </c>
      <c r="F91" s="4" t="s">
        <v>1247</v>
      </c>
      <c r="G91" s="4" t="s">
        <v>939</v>
      </c>
      <c r="H91" s="4" t="s">
        <v>1248</v>
      </c>
      <c r="J91" s="4" t="s">
        <v>1725</v>
      </c>
    </row>
    <row r="92" spans="1:10" ht="11.25">
      <c r="A92" s="4">
        <v>91</v>
      </c>
      <c r="B92" s="4" t="s">
        <v>915</v>
      </c>
      <c r="C92" s="4" t="s">
        <v>145</v>
      </c>
      <c r="D92" s="4" t="s">
        <v>1249</v>
      </c>
      <c r="E92" s="4" t="s">
        <v>1250</v>
      </c>
      <c r="F92" s="4" t="s">
        <v>1251</v>
      </c>
      <c r="G92" s="4" t="s">
        <v>939</v>
      </c>
      <c r="J92" s="4" t="s">
        <v>1725</v>
      </c>
    </row>
    <row r="93" spans="1:10" ht="11.25">
      <c r="A93" s="4">
        <v>92</v>
      </c>
      <c r="B93" s="4" t="s">
        <v>915</v>
      </c>
      <c r="C93" s="4" t="s">
        <v>145</v>
      </c>
      <c r="D93" s="4" t="s">
        <v>1252</v>
      </c>
      <c r="E93" s="4" t="s">
        <v>1253</v>
      </c>
      <c r="F93" s="4" t="s">
        <v>1254</v>
      </c>
      <c r="G93" s="4" t="s">
        <v>1192</v>
      </c>
      <c r="H93" s="4" t="s">
        <v>1255</v>
      </c>
      <c r="J93" s="4" t="s">
        <v>1725</v>
      </c>
    </row>
    <row r="94" spans="1:10" ht="11.25">
      <c r="A94" s="4">
        <v>93</v>
      </c>
      <c r="B94" s="4" t="s">
        <v>915</v>
      </c>
      <c r="C94" s="4" t="s">
        <v>145</v>
      </c>
      <c r="D94" s="4" t="s">
        <v>1256</v>
      </c>
      <c r="E94" s="4" t="s">
        <v>1257</v>
      </c>
      <c r="F94" s="4" t="s">
        <v>1258</v>
      </c>
      <c r="G94" s="4" t="s">
        <v>1214</v>
      </c>
      <c r="H94" s="4" t="s">
        <v>1259</v>
      </c>
      <c r="J94" s="4" t="s">
        <v>1725</v>
      </c>
    </row>
    <row r="95" spans="1:10" ht="11.25">
      <c r="A95" s="4">
        <v>94</v>
      </c>
      <c r="B95" s="4" t="s">
        <v>915</v>
      </c>
      <c r="C95" s="4" t="s">
        <v>145</v>
      </c>
      <c r="D95" s="4" t="s">
        <v>1260</v>
      </c>
      <c r="E95" s="4" t="s">
        <v>1261</v>
      </c>
      <c r="F95" s="4" t="s">
        <v>1262</v>
      </c>
      <c r="G95" s="4" t="s">
        <v>1214</v>
      </c>
      <c r="H95" s="4" t="s">
        <v>1263</v>
      </c>
      <c r="J95" s="4" t="s">
        <v>1725</v>
      </c>
    </row>
    <row r="96" spans="1:10" ht="11.25">
      <c r="A96" s="4">
        <v>95</v>
      </c>
      <c r="B96" s="4" t="s">
        <v>915</v>
      </c>
      <c r="C96" s="4" t="s">
        <v>145</v>
      </c>
      <c r="D96" s="4" t="s">
        <v>1264</v>
      </c>
      <c r="E96" s="4" t="s">
        <v>1265</v>
      </c>
      <c r="F96" s="4" t="s">
        <v>1266</v>
      </c>
      <c r="G96" s="4" t="s">
        <v>992</v>
      </c>
      <c r="H96" s="4" t="s">
        <v>1267</v>
      </c>
      <c r="J96" s="4" t="s">
        <v>1725</v>
      </c>
    </row>
    <row r="97" spans="1:10" ht="11.25">
      <c r="A97" s="4">
        <v>96</v>
      </c>
      <c r="B97" s="4" t="s">
        <v>915</v>
      </c>
      <c r="C97" s="4" t="s">
        <v>145</v>
      </c>
      <c r="D97" s="4" t="s">
        <v>1268</v>
      </c>
      <c r="E97" s="4" t="s">
        <v>1269</v>
      </c>
      <c r="F97" s="4" t="s">
        <v>1270</v>
      </c>
      <c r="G97" s="4" t="s">
        <v>952</v>
      </c>
      <c r="H97" s="4" t="s">
        <v>1271</v>
      </c>
      <c r="J97" s="4" t="s">
        <v>1725</v>
      </c>
    </row>
    <row r="98" spans="1:10" ht="11.25">
      <c r="A98" s="4">
        <v>97</v>
      </c>
      <c r="B98" s="4" t="s">
        <v>915</v>
      </c>
      <c r="C98" s="4" t="s">
        <v>145</v>
      </c>
      <c r="D98" s="4" t="s">
        <v>1272</v>
      </c>
      <c r="E98" s="4" t="s">
        <v>1273</v>
      </c>
      <c r="F98" s="4" t="s">
        <v>1274</v>
      </c>
      <c r="G98" s="4" t="s">
        <v>1275</v>
      </c>
      <c r="H98" s="4" t="s">
        <v>1276</v>
      </c>
      <c r="J98" s="4" t="s">
        <v>1725</v>
      </c>
    </row>
    <row r="99" spans="1:10" ht="11.25">
      <c r="A99" s="4">
        <v>98</v>
      </c>
      <c r="B99" s="4" t="s">
        <v>915</v>
      </c>
      <c r="C99" s="4" t="s">
        <v>145</v>
      </c>
      <c r="D99" s="4" t="s">
        <v>1277</v>
      </c>
      <c r="E99" s="4" t="s">
        <v>1278</v>
      </c>
      <c r="F99" s="4" t="s">
        <v>1279</v>
      </c>
      <c r="G99" s="4" t="s">
        <v>1192</v>
      </c>
      <c r="H99" s="4" t="s">
        <v>1280</v>
      </c>
      <c r="J99" s="4" t="s">
        <v>1725</v>
      </c>
    </row>
    <row r="100" spans="1:10" ht="11.25">
      <c r="A100" s="4">
        <v>99</v>
      </c>
      <c r="B100" s="4" t="s">
        <v>915</v>
      </c>
      <c r="C100" s="4" t="s">
        <v>145</v>
      </c>
      <c r="D100" s="4" t="s">
        <v>1281</v>
      </c>
      <c r="E100" s="4" t="s">
        <v>1282</v>
      </c>
      <c r="F100" s="4" t="s">
        <v>1283</v>
      </c>
      <c r="G100" s="4" t="s">
        <v>1214</v>
      </c>
      <c r="H100" s="4" t="s">
        <v>1284</v>
      </c>
      <c r="J100" s="4" t="s">
        <v>1725</v>
      </c>
    </row>
    <row r="101" spans="1:10" ht="11.25">
      <c r="A101" s="4">
        <v>100</v>
      </c>
      <c r="B101" s="4" t="s">
        <v>915</v>
      </c>
      <c r="C101" s="4" t="s">
        <v>145</v>
      </c>
      <c r="D101" s="4" t="s">
        <v>1285</v>
      </c>
      <c r="E101" s="4" t="s">
        <v>1286</v>
      </c>
      <c r="F101" s="4" t="s">
        <v>1287</v>
      </c>
      <c r="G101" s="4" t="s">
        <v>1214</v>
      </c>
      <c r="H101" s="4" t="s">
        <v>1288</v>
      </c>
      <c r="J101" s="4" t="s">
        <v>1725</v>
      </c>
    </row>
    <row r="102" spans="1:10" ht="11.25">
      <c r="A102" s="4">
        <v>101</v>
      </c>
      <c r="B102" s="4" t="s">
        <v>915</v>
      </c>
      <c r="C102" s="4" t="s">
        <v>145</v>
      </c>
      <c r="D102" s="4" t="s">
        <v>1289</v>
      </c>
      <c r="E102" s="4" t="s">
        <v>1290</v>
      </c>
      <c r="F102" s="4" t="s">
        <v>1291</v>
      </c>
      <c r="G102" s="4" t="s">
        <v>1116</v>
      </c>
      <c r="J102" s="4" t="s">
        <v>1725</v>
      </c>
    </row>
    <row r="103" spans="1:10" ht="11.25">
      <c r="A103" s="4">
        <v>102</v>
      </c>
      <c r="B103" s="4" t="s">
        <v>915</v>
      </c>
      <c r="C103" s="4" t="s">
        <v>145</v>
      </c>
      <c r="D103" s="4" t="s">
        <v>1292</v>
      </c>
      <c r="E103" s="4" t="s">
        <v>1293</v>
      </c>
      <c r="F103" s="4" t="s">
        <v>1294</v>
      </c>
      <c r="G103" s="4" t="s">
        <v>1116</v>
      </c>
      <c r="J103" s="4" t="s">
        <v>1725</v>
      </c>
    </row>
    <row r="104" spans="1:10" ht="11.25">
      <c r="A104" s="4">
        <v>103</v>
      </c>
      <c r="B104" s="4" t="s">
        <v>915</v>
      </c>
      <c r="C104" s="4" t="s">
        <v>145</v>
      </c>
      <c r="D104" s="4" t="s">
        <v>1295</v>
      </c>
      <c r="E104" s="4" t="s">
        <v>1296</v>
      </c>
      <c r="F104" s="4" t="s">
        <v>1297</v>
      </c>
      <c r="G104" s="4" t="s">
        <v>1116</v>
      </c>
      <c r="H104" s="4" t="s">
        <v>1298</v>
      </c>
      <c r="J104" s="4" t="s">
        <v>1725</v>
      </c>
    </row>
    <row r="105" spans="1:10" ht="11.25">
      <c r="A105" s="4">
        <v>104</v>
      </c>
      <c r="B105" s="4" t="s">
        <v>915</v>
      </c>
      <c r="C105" s="4" t="s">
        <v>145</v>
      </c>
      <c r="D105" s="4" t="s">
        <v>1299</v>
      </c>
      <c r="E105" s="4" t="s">
        <v>1300</v>
      </c>
      <c r="F105" s="4" t="s">
        <v>1301</v>
      </c>
      <c r="G105" s="4" t="s">
        <v>1116</v>
      </c>
      <c r="H105" s="4" t="s">
        <v>1302</v>
      </c>
      <c r="J105" s="4" t="s">
        <v>1725</v>
      </c>
    </row>
    <row r="106" spans="1:10" ht="11.25">
      <c r="A106" s="4">
        <v>105</v>
      </c>
      <c r="B106" s="4" t="s">
        <v>915</v>
      </c>
      <c r="C106" s="4" t="s">
        <v>145</v>
      </c>
      <c r="D106" s="4" t="s">
        <v>1303</v>
      </c>
      <c r="E106" s="4" t="s">
        <v>1304</v>
      </c>
      <c r="F106" s="4" t="s">
        <v>1305</v>
      </c>
      <c r="G106" s="4" t="s">
        <v>1146</v>
      </c>
      <c r="H106" s="4" t="s">
        <v>1306</v>
      </c>
      <c r="J106" s="4" t="s">
        <v>1725</v>
      </c>
    </row>
    <row r="107" spans="1:10" ht="11.25">
      <c r="A107" s="4">
        <v>106</v>
      </c>
      <c r="B107" s="4" t="s">
        <v>915</v>
      </c>
      <c r="C107" s="4" t="s">
        <v>145</v>
      </c>
      <c r="D107" s="4" t="s">
        <v>1307</v>
      </c>
      <c r="E107" s="4" t="s">
        <v>1308</v>
      </c>
      <c r="F107" s="4" t="s">
        <v>1309</v>
      </c>
      <c r="G107" s="4" t="s">
        <v>1310</v>
      </c>
      <c r="J107" s="4" t="s">
        <v>1725</v>
      </c>
    </row>
    <row r="108" spans="1:10" ht="11.25">
      <c r="A108" s="4">
        <v>107</v>
      </c>
      <c r="B108" s="4" t="s">
        <v>915</v>
      </c>
      <c r="C108" s="4" t="s">
        <v>145</v>
      </c>
      <c r="D108" s="4" t="s">
        <v>1311</v>
      </c>
      <c r="E108" s="4" t="s">
        <v>1312</v>
      </c>
      <c r="F108" s="4" t="s">
        <v>1313</v>
      </c>
      <c r="G108" s="4" t="s">
        <v>952</v>
      </c>
      <c r="J108" s="4" t="s">
        <v>1725</v>
      </c>
    </row>
    <row r="109" spans="1:10" ht="11.25">
      <c r="A109" s="4">
        <v>108</v>
      </c>
      <c r="B109" s="4" t="s">
        <v>915</v>
      </c>
      <c r="C109" s="4" t="s">
        <v>145</v>
      </c>
      <c r="D109" s="4" t="s">
        <v>1314</v>
      </c>
      <c r="E109" s="4" t="s">
        <v>1315</v>
      </c>
      <c r="F109" s="4" t="s">
        <v>1316</v>
      </c>
      <c r="G109" s="4" t="s">
        <v>1051</v>
      </c>
      <c r="H109" s="4" t="s">
        <v>1317</v>
      </c>
      <c r="J109" s="4" t="s">
        <v>1725</v>
      </c>
    </row>
    <row r="110" spans="1:10" ht="11.25">
      <c r="A110" s="4">
        <v>109</v>
      </c>
      <c r="B110" s="4" t="s">
        <v>915</v>
      </c>
      <c r="C110" s="4" t="s">
        <v>145</v>
      </c>
      <c r="D110" s="4" t="s">
        <v>1318</v>
      </c>
      <c r="E110" s="4" t="s">
        <v>1319</v>
      </c>
      <c r="F110" s="4" t="s">
        <v>1320</v>
      </c>
      <c r="G110" s="4" t="s">
        <v>1156</v>
      </c>
      <c r="J110" s="4" t="s">
        <v>1725</v>
      </c>
    </row>
    <row r="111" spans="1:10" ht="11.25">
      <c r="A111" s="4">
        <v>110</v>
      </c>
      <c r="B111" s="4" t="s">
        <v>915</v>
      </c>
      <c r="C111" s="4" t="s">
        <v>145</v>
      </c>
      <c r="D111" s="4" t="s">
        <v>1321</v>
      </c>
      <c r="E111" s="4" t="s">
        <v>1322</v>
      </c>
      <c r="F111" s="4" t="s">
        <v>1323</v>
      </c>
      <c r="G111" s="4" t="s">
        <v>1116</v>
      </c>
      <c r="H111" s="4" t="s">
        <v>1324</v>
      </c>
      <c r="J111" s="4" t="s">
        <v>1725</v>
      </c>
    </row>
    <row r="112" spans="1:10" ht="11.25">
      <c r="A112" s="4">
        <v>111</v>
      </c>
      <c r="B112" s="4" t="s">
        <v>915</v>
      </c>
      <c r="C112" s="4" t="s">
        <v>145</v>
      </c>
      <c r="D112" s="4" t="s">
        <v>1325</v>
      </c>
      <c r="E112" s="4" t="s">
        <v>1326</v>
      </c>
      <c r="F112" s="4" t="s">
        <v>1327</v>
      </c>
      <c r="G112" s="4" t="s">
        <v>1156</v>
      </c>
      <c r="J112" s="4" t="s">
        <v>1725</v>
      </c>
    </row>
    <row r="113" spans="1:10" ht="11.25">
      <c r="A113" s="4">
        <v>112</v>
      </c>
      <c r="B113" s="4" t="s">
        <v>915</v>
      </c>
      <c r="C113" s="4" t="s">
        <v>145</v>
      </c>
      <c r="D113" s="4" t="s">
        <v>1328</v>
      </c>
      <c r="E113" s="4" t="s">
        <v>1329</v>
      </c>
      <c r="F113" s="4" t="s">
        <v>1330</v>
      </c>
      <c r="G113" s="4" t="s">
        <v>1156</v>
      </c>
      <c r="H113" s="4" t="s">
        <v>1331</v>
      </c>
      <c r="J113" s="4" t="s">
        <v>1725</v>
      </c>
    </row>
    <row r="114" spans="1:10" ht="11.25">
      <c r="A114" s="4">
        <v>113</v>
      </c>
      <c r="B114" s="4" t="s">
        <v>915</v>
      </c>
      <c r="C114" s="4" t="s">
        <v>145</v>
      </c>
      <c r="D114" s="4" t="s">
        <v>1332</v>
      </c>
      <c r="E114" s="4" t="s">
        <v>1333</v>
      </c>
      <c r="F114" s="4" t="s">
        <v>1334</v>
      </c>
      <c r="G114" s="4" t="s">
        <v>1160</v>
      </c>
      <c r="H114" s="4" t="s">
        <v>1335</v>
      </c>
      <c r="J114" s="4" t="s">
        <v>1725</v>
      </c>
    </row>
    <row r="115" spans="1:10" ht="11.25">
      <c r="A115" s="4">
        <v>114</v>
      </c>
      <c r="B115" s="4" t="s">
        <v>915</v>
      </c>
      <c r="C115" s="4" t="s">
        <v>145</v>
      </c>
      <c r="D115" s="4" t="s">
        <v>1336</v>
      </c>
      <c r="E115" s="4" t="s">
        <v>1337</v>
      </c>
      <c r="F115" s="4" t="s">
        <v>1338</v>
      </c>
      <c r="G115" s="4" t="s">
        <v>939</v>
      </c>
      <c r="J115" s="4" t="s">
        <v>1725</v>
      </c>
    </row>
    <row r="116" spans="1:10" ht="11.25">
      <c r="A116" s="4">
        <v>115</v>
      </c>
      <c r="B116" s="4" t="s">
        <v>915</v>
      </c>
      <c r="C116" s="4" t="s">
        <v>145</v>
      </c>
      <c r="D116" s="4" t="s">
        <v>1339</v>
      </c>
      <c r="E116" s="4" t="s">
        <v>1340</v>
      </c>
      <c r="F116" s="4" t="s">
        <v>1341</v>
      </c>
      <c r="G116" s="4" t="s">
        <v>984</v>
      </c>
      <c r="H116" s="4" t="s">
        <v>1342</v>
      </c>
      <c r="J116" s="4" t="s">
        <v>1725</v>
      </c>
    </row>
    <row r="117" spans="1:10" ht="11.25">
      <c r="A117" s="4">
        <v>116</v>
      </c>
      <c r="B117" s="4" t="s">
        <v>915</v>
      </c>
      <c r="C117" s="4" t="s">
        <v>145</v>
      </c>
      <c r="D117" s="4" t="s">
        <v>1343</v>
      </c>
      <c r="E117" s="4" t="s">
        <v>1344</v>
      </c>
      <c r="F117" s="4" t="s">
        <v>1345</v>
      </c>
      <c r="G117" s="4" t="s">
        <v>939</v>
      </c>
      <c r="H117" s="4" t="s">
        <v>1346</v>
      </c>
      <c r="J117" s="4" t="s">
        <v>1725</v>
      </c>
    </row>
    <row r="118" spans="1:10" ht="11.25">
      <c r="A118" s="4">
        <v>117</v>
      </c>
      <c r="B118" s="4" t="s">
        <v>915</v>
      </c>
      <c r="C118" s="4" t="s">
        <v>145</v>
      </c>
      <c r="D118" s="4" t="s">
        <v>1347</v>
      </c>
      <c r="E118" s="4" t="s">
        <v>1348</v>
      </c>
      <c r="F118" s="4" t="s">
        <v>1349</v>
      </c>
      <c r="G118" s="4" t="s">
        <v>984</v>
      </c>
      <c r="H118" s="4" t="s">
        <v>1350</v>
      </c>
      <c r="J118" s="4" t="s">
        <v>1725</v>
      </c>
    </row>
    <row r="119" spans="1:10" ht="11.25">
      <c r="A119" s="4">
        <v>118</v>
      </c>
      <c r="B119" s="4" t="s">
        <v>915</v>
      </c>
      <c r="C119" s="4" t="s">
        <v>145</v>
      </c>
      <c r="D119" s="4" t="s">
        <v>1351</v>
      </c>
      <c r="E119" s="4" t="s">
        <v>1352</v>
      </c>
      <c r="F119" s="4" t="s">
        <v>1353</v>
      </c>
      <c r="G119" s="4" t="s">
        <v>1127</v>
      </c>
      <c r="J119" s="4" t="s">
        <v>1725</v>
      </c>
    </row>
    <row r="120" spans="1:10" ht="11.25">
      <c r="A120" s="4">
        <v>119</v>
      </c>
      <c r="B120" s="4" t="s">
        <v>915</v>
      </c>
      <c r="C120" s="4" t="s">
        <v>145</v>
      </c>
      <c r="D120" s="4" t="s">
        <v>1354</v>
      </c>
      <c r="E120" s="4" t="s">
        <v>1355</v>
      </c>
      <c r="F120" s="4" t="s">
        <v>1356</v>
      </c>
      <c r="G120" s="4" t="s">
        <v>984</v>
      </c>
      <c r="H120" s="4" t="s">
        <v>1357</v>
      </c>
      <c r="J120" s="4" t="s">
        <v>1725</v>
      </c>
    </row>
    <row r="121" spans="1:10" ht="11.25">
      <c r="A121" s="4">
        <v>120</v>
      </c>
      <c r="B121" s="4" t="s">
        <v>915</v>
      </c>
      <c r="C121" s="4" t="s">
        <v>145</v>
      </c>
      <c r="D121" s="4" t="s">
        <v>1358</v>
      </c>
      <c r="E121" s="4" t="s">
        <v>1359</v>
      </c>
      <c r="F121" s="4" t="s">
        <v>1360</v>
      </c>
      <c r="G121" s="4" t="s">
        <v>1214</v>
      </c>
      <c r="H121" s="4" t="s">
        <v>1361</v>
      </c>
      <c r="J121" s="4" t="s">
        <v>1725</v>
      </c>
    </row>
    <row r="122" spans="1:10" ht="11.25">
      <c r="A122" s="4">
        <v>121</v>
      </c>
      <c r="B122" s="4" t="s">
        <v>915</v>
      </c>
      <c r="C122" s="4" t="s">
        <v>145</v>
      </c>
      <c r="D122" s="4" t="s">
        <v>1362</v>
      </c>
      <c r="E122" s="4" t="s">
        <v>1363</v>
      </c>
      <c r="F122" s="4" t="s">
        <v>1364</v>
      </c>
      <c r="G122" s="4" t="s">
        <v>1365</v>
      </c>
      <c r="H122" s="4" t="s">
        <v>1366</v>
      </c>
      <c r="J122" s="4" t="s">
        <v>1725</v>
      </c>
    </row>
    <row r="123" spans="1:10" ht="11.25">
      <c r="A123" s="4">
        <v>122</v>
      </c>
      <c r="B123" s="4" t="s">
        <v>915</v>
      </c>
      <c r="C123" s="4" t="s">
        <v>145</v>
      </c>
      <c r="D123" s="4" t="s">
        <v>1367</v>
      </c>
      <c r="E123" s="4" t="s">
        <v>1368</v>
      </c>
      <c r="F123" s="4" t="s">
        <v>1369</v>
      </c>
      <c r="G123" s="4" t="s">
        <v>939</v>
      </c>
      <c r="J123" s="4" t="s">
        <v>1725</v>
      </c>
    </row>
    <row r="124" spans="1:10" ht="11.25">
      <c r="A124" s="4">
        <v>123</v>
      </c>
      <c r="B124" s="4" t="s">
        <v>915</v>
      </c>
      <c r="C124" s="4" t="s">
        <v>145</v>
      </c>
      <c r="D124" s="4" t="s">
        <v>1370</v>
      </c>
      <c r="E124" s="4" t="s">
        <v>1371</v>
      </c>
      <c r="F124" s="4" t="s">
        <v>1372</v>
      </c>
      <c r="G124" s="4" t="s">
        <v>939</v>
      </c>
      <c r="J124" s="4" t="s">
        <v>1725</v>
      </c>
    </row>
    <row r="125" spans="1:10" ht="11.25">
      <c r="A125" s="4">
        <v>124</v>
      </c>
      <c r="B125" s="4" t="s">
        <v>915</v>
      </c>
      <c r="C125" s="4" t="s">
        <v>145</v>
      </c>
      <c r="D125" s="4" t="s">
        <v>1373</v>
      </c>
      <c r="E125" s="4" t="s">
        <v>1374</v>
      </c>
      <c r="F125" s="4" t="s">
        <v>1375</v>
      </c>
      <c r="G125" s="4" t="s">
        <v>939</v>
      </c>
      <c r="J125" s="4" t="s">
        <v>1725</v>
      </c>
    </row>
    <row r="126" spans="1:10" ht="11.25">
      <c r="A126" s="4">
        <v>125</v>
      </c>
      <c r="B126" s="4" t="s">
        <v>915</v>
      </c>
      <c r="C126" s="4" t="s">
        <v>145</v>
      </c>
      <c r="D126" s="4" t="s">
        <v>1376</v>
      </c>
      <c r="E126" s="4" t="s">
        <v>1377</v>
      </c>
      <c r="F126" s="4" t="s">
        <v>1378</v>
      </c>
      <c r="G126" s="4" t="s">
        <v>1379</v>
      </c>
      <c r="J126" s="4" t="s">
        <v>1725</v>
      </c>
    </row>
    <row r="127" spans="1:10" ht="11.25">
      <c r="A127" s="4">
        <v>126</v>
      </c>
      <c r="B127" s="4" t="s">
        <v>915</v>
      </c>
      <c r="C127" s="4" t="s">
        <v>145</v>
      </c>
      <c r="D127" s="4" t="s">
        <v>1380</v>
      </c>
      <c r="E127" s="4" t="s">
        <v>1381</v>
      </c>
      <c r="F127" s="4" t="s">
        <v>1382</v>
      </c>
      <c r="G127" s="4" t="s">
        <v>1383</v>
      </c>
      <c r="J127" s="4" t="s">
        <v>1725</v>
      </c>
    </row>
    <row r="128" spans="1:10" ht="11.25">
      <c r="A128" s="4">
        <v>127</v>
      </c>
      <c r="B128" s="4" t="s">
        <v>915</v>
      </c>
      <c r="C128" s="4" t="s">
        <v>145</v>
      </c>
      <c r="D128" s="4" t="s">
        <v>1384</v>
      </c>
      <c r="E128" s="4" t="s">
        <v>1385</v>
      </c>
      <c r="F128" s="4" t="s">
        <v>1386</v>
      </c>
      <c r="G128" s="4" t="s">
        <v>943</v>
      </c>
      <c r="J128" s="4" t="s">
        <v>1725</v>
      </c>
    </row>
    <row r="129" spans="1:10" ht="11.25">
      <c r="A129" s="4">
        <v>128</v>
      </c>
      <c r="B129" s="4" t="s">
        <v>915</v>
      </c>
      <c r="C129" s="4" t="s">
        <v>145</v>
      </c>
      <c r="D129" s="4" t="s">
        <v>1387</v>
      </c>
      <c r="E129" s="4" t="s">
        <v>1388</v>
      </c>
      <c r="F129" s="4" t="s">
        <v>1389</v>
      </c>
      <c r="G129" s="4" t="s">
        <v>939</v>
      </c>
      <c r="J129" s="4" t="s">
        <v>1725</v>
      </c>
    </row>
    <row r="130" spans="1:10" ht="11.25">
      <c r="A130" s="4">
        <v>129</v>
      </c>
      <c r="B130" s="4" t="s">
        <v>915</v>
      </c>
      <c r="C130" s="4" t="s">
        <v>145</v>
      </c>
      <c r="D130" s="4" t="s">
        <v>1390</v>
      </c>
      <c r="E130" s="4" t="s">
        <v>1391</v>
      </c>
      <c r="F130" s="4" t="s">
        <v>1392</v>
      </c>
      <c r="G130" s="4" t="s">
        <v>984</v>
      </c>
      <c r="J130" s="4" t="s">
        <v>1725</v>
      </c>
    </row>
    <row r="131" spans="1:10" ht="11.25">
      <c r="A131" s="4">
        <v>130</v>
      </c>
      <c r="B131" s="4" t="s">
        <v>915</v>
      </c>
      <c r="C131" s="4" t="s">
        <v>145</v>
      </c>
      <c r="D131" s="4" t="s">
        <v>1393</v>
      </c>
      <c r="E131" s="4" t="s">
        <v>1394</v>
      </c>
      <c r="F131" s="4" t="s">
        <v>1395</v>
      </c>
      <c r="G131" s="4" t="s">
        <v>984</v>
      </c>
      <c r="J131" s="4" t="s">
        <v>1725</v>
      </c>
    </row>
    <row r="132" spans="1:10" ht="11.25">
      <c r="A132" s="4">
        <v>131</v>
      </c>
      <c r="B132" s="4" t="s">
        <v>915</v>
      </c>
      <c r="C132" s="4" t="s">
        <v>145</v>
      </c>
      <c r="D132" s="4" t="s">
        <v>1396</v>
      </c>
      <c r="E132" s="4" t="s">
        <v>1397</v>
      </c>
      <c r="F132" s="4" t="s">
        <v>1398</v>
      </c>
      <c r="G132" s="4" t="s">
        <v>1068</v>
      </c>
      <c r="J132" s="4" t="s">
        <v>1725</v>
      </c>
    </row>
    <row r="133" spans="1:10" ht="11.25">
      <c r="A133" s="4">
        <v>132</v>
      </c>
      <c r="B133" s="4" t="s">
        <v>915</v>
      </c>
      <c r="C133" s="4" t="s">
        <v>145</v>
      </c>
      <c r="D133" s="4" t="s">
        <v>1399</v>
      </c>
      <c r="E133" s="4" t="s">
        <v>1400</v>
      </c>
      <c r="F133" s="4" t="s">
        <v>1401</v>
      </c>
      <c r="G133" s="4" t="s">
        <v>1402</v>
      </c>
      <c r="J133" s="4" t="s">
        <v>1725</v>
      </c>
    </row>
    <row r="134" spans="1:10" ht="11.25">
      <c r="A134" s="4">
        <v>133</v>
      </c>
      <c r="B134" s="4" t="s">
        <v>915</v>
      </c>
      <c r="C134" s="4" t="s">
        <v>145</v>
      </c>
      <c r="D134" s="4" t="s">
        <v>1403</v>
      </c>
      <c r="E134" s="4" t="s">
        <v>1404</v>
      </c>
      <c r="F134" s="4" t="s">
        <v>1405</v>
      </c>
      <c r="G134" s="4" t="s">
        <v>1406</v>
      </c>
      <c r="J134" s="4" t="s">
        <v>1725</v>
      </c>
    </row>
    <row r="135" spans="1:10" ht="11.25">
      <c r="A135" s="4">
        <v>134</v>
      </c>
      <c r="B135" s="4" t="s">
        <v>915</v>
      </c>
      <c r="C135" s="4" t="s">
        <v>145</v>
      </c>
      <c r="D135" s="4" t="s">
        <v>1407</v>
      </c>
      <c r="E135" s="4" t="s">
        <v>1408</v>
      </c>
      <c r="F135" s="4" t="s">
        <v>1409</v>
      </c>
      <c r="G135" s="4" t="s">
        <v>1051</v>
      </c>
      <c r="J135" s="4" t="s">
        <v>1725</v>
      </c>
    </row>
    <row r="136" spans="1:10" ht="11.25">
      <c r="A136" s="4">
        <v>135</v>
      </c>
      <c r="B136" s="4" t="s">
        <v>915</v>
      </c>
      <c r="C136" s="4" t="s">
        <v>145</v>
      </c>
      <c r="D136" s="4" t="s">
        <v>1410</v>
      </c>
      <c r="E136" s="4" t="s">
        <v>1411</v>
      </c>
      <c r="F136" s="4" t="s">
        <v>1412</v>
      </c>
      <c r="G136" s="4" t="s">
        <v>984</v>
      </c>
      <c r="J136" s="4" t="s">
        <v>1725</v>
      </c>
    </row>
    <row r="137" spans="1:10" ht="11.25">
      <c r="A137" s="4">
        <v>136</v>
      </c>
      <c r="B137" s="4" t="s">
        <v>915</v>
      </c>
      <c r="C137" s="4" t="s">
        <v>145</v>
      </c>
      <c r="D137" s="4" t="s">
        <v>1413</v>
      </c>
      <c r="E137" s="4" t="s">
        <v>1414</v>
      </c>
      <c r="F137" s="4" t="s">
        <v>1415</v>
      </c>
      <c r="G137" s="4" t="s">
        <v>1059</v>
      </c>
      <c r="J137" s="4" t="s">
        <v>1725</v>
      </c>
    </row>
    <row r="138" spans="1:10" ht="11.25">
      <c r="A138" s="4">
        <v>137</v>
      </c>
      <c r="B138" s="4" t="s">
        <v>915</v>
      </c>
      <c r="C138" s="4" t="s">
        <v>145</v>
      </c>
      <c r="D138" s="4" t="s">
        <v>1416</v>
      </c>
      <c r="E138" s="4" t="s">
        <v>1417</v>
      </c>
      <c r="F138" s="4" t="s">
        <v>1418</v>
      </c>
      <c r="G138" s="4" t="s">
        <v>1059</v>
      </c>
      <c r="J138" s="4" t="s">
        <v>1725</v>
      </c>
    </row>
    <row r="139" spans="1:10" ht="11.25">
      <c r="A139" s="4">
        <v>138</v>
      </c>
      <c r="B139" s="4" t="s">
        <v>915</v>
      </c>
      <c r="C139" s="4" t="s">
        <v>145</v>
      </c>
      <c r="D139" s="4" t="s">
        <v>1419</v>
      </c>
      <c r="E139" s="4" t="s">
        <v>1420</v>
      </c>
      <c r="F139" s="4" t="s">
        <v>1421</v>
      </c>
      <c r="G139" s="4" t="s">
        <v>1051</v>
      </c>
      <c r="J139" s="4" t="s">
        <v>1725</v>
      </c>
    </row>
    <row r="140" spans="1:10" ht="11.25">
      <c r="A140" s="4">
        <v>139</v>
      </c>
      <c r="B140" s="4" t="s">
        <v>915</v>
      </c>
      <c r="C140" s="4" t="s">
        <v>145</v>
      </c>
      <c r="D140" s="4" t="s">
        <v>1422</v>
      </c>
      <c r="E140" s="4" t="s">
        <v>1423</v>
      </c>
      <c r="F140" s="4" t="s">
        <v>1424</v>
      </c>
      <c r="G140" s="4" t="s">
        <v>939</v>
      </c>
      <c r="J140" s="4" t="s">
        <v>1725</v>
      </c>
    </row>
    <row r="141" spans="1:10" ht="11.25">
      <c r="A141" s="4">
        <v>140</v>
      </c>
      <c r="B141" s="4" t="s">
        <v>915</v>
      </c>
      <c r="C141" s="4" t="s">
        <v>145</v>
      </c>
      <c r="D141" s="4" t="s">
        <v>1425</v>
      </c>
      <c r="E141" s="4" t="s">
        <v>1426</v>
      </c>
      <c r="F141" s="4" t="s">
        <v>1427</v>
      </c>
      <c r="G141" s="4" t="s">
        <v>1428</v>
      </c>
      <c r="J141" s="4" t="s">
        <v>1725</v>
      </c>
    </row>
    <row r="142" spans="1:10" ht="11.25">
      <c r="A142" s="4">
        <v>141</v>
      </c>
      <c r="B142" s="4" t="s">
        <v>915</v>
      </c>
      <c r="C142" s="4" t="s">
        <v>145</v>
      </c>
      <c r="D142" s="4" t="s">
        <v>1429</v>
      </c>
      <c r="E142" s="4" t="s">
        <v>1430</v>
      </c>
      <c r="F142" s="4" t="s">
        <v>1431</v>
      </c>
      <c r="G142" s="4" t="s">
        <v>984</v>
      </c>
      <c r="J142" s="4" t="s">
        <v>1725</v>
      </c>
    </row>
    <row r="143" spans="1:10" ht="11.25">
      <c r="A143" s="4">
        <v>142</v>
      </c>
      <c r="B143" s="4" t="s">
        <v>915</v>
      </c>
      <c r="C143" s="4" t="s">
        <v>145</v>
      </c>
      <c r="D143" s="4" t="s">
        <v>1432</v>
      </c>
      <c r="E143" s="4" t="s">
        <v>1433</v>
      </c>
      <c r="F143" s="4" t="s">
        <v>1434</v>
      </c>
      <c r="G143" s="4" t="s">
        <v>984</v>
      </c>
      <c r="J143" s="4" t="s">
        <v>1725</v>
      </c>
    </row>
    <row r="144" spans="1:10" ht="11.25">
      <c r="A144" s="4">
        <v>143</v>
      </c>
      <c r="B144" s="4" t="s">
        <v>915</v>
      </c>
      <c r="C144" s="4" t="s">
        <v>145</v>
      </c>
      <c r="D144" s="4" t="s">
        <v>1435</v>
      </c>
      <c r="E144" s="4" t="s">
        <v>1436</v>
      </c>
      <c r="F144" s="4" t="s">
        <v>1437</v>
      </c>
      <c r="G144" s="4" t="s">
        <v>1079</v>
      </c>
      <c r="J144" s="4" t="s">
        <v>1725</v>
      </c>
    </row>
    <row r="145" spans="1:10" ht="11.25">
      <c r="A145" s="4">
        <v>144</v>
      </c>
      <c r="B145" s="4" t="s">
        <v>915</v>
      </c>
      <c r="C145" s="4" t="s">
        <v>145</v>
      </c>
      <c r="D145" s="4" t="s">
        <v>1438</v>
      </c>
      <c r="E145" s="4" t="s">
        <v>1439</v>
      </c>
      <c r="F145" s="4" t="s">
        <v>1440</v>
      </c>
      <c r="G145" s="4" t="s">
        <v>992</v>
      </c>
      <c r="J145" s="4" t="s">
        <v>1725</v>
      </c>
    </row>
    <row r="146" spans="1:10" ht="11.25">
      <c r="A146" s="4">
        <v>145</v>
      </c>
      <c r="B146" s="4" t="s">
        <v>915</v>
      </c>
      <c r="C146" s="4" t="s">
        <v>145</v>
      </c>
      <c r="D146" s="4" t="s">
        <v>1441</v>
      </c>
      <c r="E146" s="4" t="s">
        <v>1442</v>
      </c>
      <c r="F146" s="4" t="s">
        <v>1398</v>
      </c>
      <c r="G146" s="4" t="s">
        <v>997</v>
      </c>
      <c r="J146" s="4" t="s">
        <v>1725</v>
      </c>
    </row>
    <row r="147" spans="1:10" ht="11.25">
      <c r="A147" s="4">
        <v>146</v>
      </c>
      <c r="B147" s="4" t="s">
        <v>915</v>
      </c>
      <c r="C147" s="4" t="s">
        <v>145</v>
      </c>
      <c r="D147" s="4" t="s">
        <v>1443</v>
      </c>
      <c r="E147" s="4" t="s">
        <v>1444</v>
      </c>
      <c r="F147" s="4" t="s">
        <v>1445</v>
      </c>
      <c r="G147" s="4" t="s">
        <v>928</v>
      </c>
      <c r="J147" s="4" t="s">
        <v>1725</v>
      </c>
    </row>
    <row r="148" spans="1:10" ht="11.25">
      <c r="A148" s="4">
        <v>147</v>
      </c>
      <c r="B148" s="4" t="s">
        <v>915</v>
      </c>
      <c r="C148" s="4" t="s">
        <v>145</v>
      </c>
      <c r="D148" s="4" t="s">
        <v>1446</v>
      </c>
      <c r="E148" s="4" t="s">
        <v>1447</v>
      </c>
      <c r="F148" s="4" t="s">
        <v>1448</v>
      </c>
      <c r="G148" s="4" t="s">
        <v>928</v>
      </c>
      <c r="J148" s="4" t="s">
        <v>1725</v>
      </c>
    </row>
    <row r="149" spans="1:10" ht="11.25">
      <c r="A149" s="4">
        <v>148</v>
      </c>
      <c r="B149" s="4" t="s">
        <v>915</v>
      </c>
      <c r="C149" s="4" t="s">
        <v>145</v>
      </c>
      <c r="D149" s="4" t="s">
        <v>1449</v>
      </c>
      <c r="E149" s="4" t="s">
        <v>1450</v>
      </c>
      <c r="F149" s="4" t="s">
        <v>918</v>
      </c>
      <c r="G149" s="4" t="s">
        <v>1451</v>
      </c>
      <c r="J149" s="4" t="s">
        <v>1725</v>
      </c>
    </row>
    <row r="150" spans="1:10" ht="11.25">
      <c r="A150" s="4">
        <v>149</v>
      </c>
      <c r="B150" s="4" t="s">
        <v>915</v>
      </c>
      <c r="C150" s="4" t="s">
        <v>145</v>
      </c>
      <c r="D150" s="4" t="s">
        <v>1452</v>
      </c>
      <c r="E150" s="4" t="s">
        <v>1453</v>
      </c>
      <c r="F150" s="4" t="s">
        <v>956</v>
      </c>
      <c r="G150" s="4" t="s">
        <v>1454</v>
      </c>
      <c r="H150" s="4" t="s">
        <v>958</v>
      </c>
      <c r="J150" s="4" t="s">
        <v>1725</v>
      </c>
    </row>
    <row r="151" spans="1:10" ht="11.25">
      <c r="A151" s="4">
        <v>150</v>
      </c>
      <c r="B151" s="4" t="s">
        <v>915</v>
      </c>
      <c r="C151" s="4" t="s">
        <v>145</v>
      </c>
      <c r="D151" s="4" t="s">
        <v>1455</v>
      </c>
      <c r="E151" s="4" t="s">
        <v>1456</v>
      </c>
      <c r="F151" s="4" t="s">
        <v>1457</v>
      </c>
      <c r="G151" s="4" t="s">
        <v>1079</v>
      </c>
      <c r="J151" s="4" t="s">
        <v>1725</v>
      </c>
    </row>
    <row r="152" spans="1:10" ht="11.25">
      <c r="A152" s="4">
        <v>151</v>
      </c>
      <c r="B152" s="4" t="s">
        <v>915</v>
      </c>
      <c r="C152" s="4" t="s">
        <v>145</v>
      </c>
      <c r="D152" s="4" t="s">
        <v>1458</v>
      </c>
      <c r="E152" s="4" t="s">
        <v>1459</v>
      </c>
      <c r="F152" s="4" t="s">
        <v>1460</v>
      </c>
      <c r="G152" s="4" t="s">
        <v>928</v>
      </c>
      <c r="J152" s="4" t="s">
        <v>1725</v>
      </c>
    </row>
    <row r="153" spans="1:10" ht="11.25">
      <c r="A153" s="4">
        <v>152</v>
      </c>
      <c r="B153" s="4" t="s">
        <v>915</v>
      </c>
      <c r="C153" s="4" t="s">
        <v>145</v>
      </c>
      <c r="D153" s="4" t="s">
        <v>1461</v>
      </c>
      <c r="E153" s="4" t="s">
        <v>1462</v>
      </c>
      <c r="F153" s="4" t="s">
        <v>1463</v>
      </c>
      <c r="G153" s="4" t="s">
        <v>1464</v>
      </c>
      <c r="J153" s="4" t="s">
        <v>1725</v>
      </c>
    </row>
    <row r="154" spans="1:10" ht="11.25">
      <c r="A154" s="4">
        <v>153</v>
      </c>
      <c r="B154" s="4" t="s">
        <v>915</v>
      </c>
      <c r="C154" s="4" t="s">
        <v>145</v>
      </c>
      <c r="D154" s="4" t="s">
        <v>1465</v>
      </c>
      <c r="E154" s="4" t="s">
        <v>1466</v>
      </c>
      <c r="F154" s="4" t="s">
        <v>1463</v>
      </c>
      <c r="G154" s="4" t="s">
        <v>1467</v>
      </c>
      <c r="J154" s="4" t="s">
        <v>1725</v>
      </c>
    </row>
    <row r="155" spans="1:10" ht="11.25">
      <c r="A155" s="4">
        <v>154</v>
      </c>
      <c r="B155" s="4" t="s">
        <v>915</v>
      </c>
      <c r="C155" s="4" t="s">
        <v>145</v>
      </c>
      <c r="D155" s="4" t="s">
        <v>1468</v>
      </c>
      <c r="E155" s="4" t="s">
        <v>1469</v>
      </c>
      <c r="F155" s="4" t="s">
        <v>1470</v>
      </c>
      <c r="G155" s="4" t="s">
        <v>1471</v>
      </c>
      <c r="H155" s="4" t="s">
        <v>1472</v>
      </c>
      <c r="J155" s="4" t="s">
        <v>1725</v>
      </c>
    </row>
    <row r="156" spans="1:10" ht="11.25">
      <c r="A156" s="4">
        <v>155</v>
      </c>
      <c r="B156" s="4" t="s">
        <v>915</v>
      </c>
      <c r="C156" s="4" t="s">
        <v>145</v>
      </c>
      <c r="D156" s="4" t="s">
        <v>1473</v>
      </c>
      <c r="E156" s="4" t="s">
        <v>1474</v>
      </c>
      <c r="F156" s="4" t="s">
        <v>1475</v>
      </c>
      <c r="G156" s="4" t="s">
        <v>1146</v>
      </c>
      <c r="H156" s="4" t="s">
        <v>1476</v>
      </c>
      <c r="J156" s="4" t="s">
        <v>1725</v>
      </c>
    </row>
    <row r="157" spans="1:10" ht="11.25">
      <c r="A157" s="4">
        <v>156</v>
      </c>
      <c r="B157" s="4" t="s">
        <v>915</v>
      </c>
      <c r="C157" s="4" t="s">
        <v>145</v>
      </c>
      <c r="D157" s="4" t="s">
        <v>1477</v>
      </c>
      <c r="E157" s="4" t="s">
        <v>1478</v>
      </c>
      <c r="F157" s="4" t="s">
        <v>1479</v>
      </c>
      <c r="G157" s="4" t="s">
        <v>1480</v>
      </c>
      <c r="J157" s="4" t="s">
        <v>1725</v>
      </c>
    </row>
    <row r="158" spans="1:10" ht="11.25">
      <c r="A158" s="4">
        <v>157</v>
      </c>
      <c r="B158" s="4" t="s">
        <v>915</v>
      </c>
      <c r="C158" s="4" t="s">
        <v>145</v>
      </c>
      <c r="D158" s="4" t="s">
        <v>1481</v>
      </c>
      <c r="E158" s="4" t="s">
        <v>1482</v>
      </c>
      <c r="F158" s="4" t="s">
        <v>1483</v>
      </c>
      <c r="G158" s="4" t="s">
        <v>1146</v>
      </c>
      <c r="J158" s="4" t="s">
        <v>1725</v>
      </c>
    </row>
    <row r="159" spans="1:10" ht="11.25">
      <c r="A159" s="4">
        <v>158</v>
      </c>
      <c r="B159" s="4" t="s">
        <v>915</v>
      </c>
      <c r="C159" s="4" t="s">
        <v>145</v>
      </c>
      <c r="D159" s="4" t="s">
        <v>1484</v>
      </c>
      <c r="E159" s="4" t="s">
        <v>1485</v>
      </c>
      <c r="F159" s="4" t="s">
        <v>1486</v>
      </c>
      <c r="G159" s="4" t="s">
        <v>984</v>
      </c>
      <c r="J159" s="4" t="s">
        <v>1725</v>
      </c>
    </row>
    <row r="160" spans="1:10" ht="11.25">
      <c r="A160" s="4">
        <v>159</v>
      </c>
      <c r="B160" s="4" t="s">
        <v>915</v>
      </c>
      <c r="C160" s="4" t="s">
        <v>145</v>
      </c>
      <c r="D160" s="4" t="s">
        <v>1487</v>
      </c>
      <c r="E160" s="4" t="s">
        <v>1488</v>
      </c>
      <c r="F160" s="4" t="s">
        <v>1489</v>
      </c>
      <c r="G160" s="4" t="s">
        <v>1051</v>
      </c>
      <c r="H160" s="4" t="s">
        <v>1490</v>
      </c>
      <c r="J160" s="4" t="s">
        <v>1725</v>
      </c>
    </row>
    <row r="161" spans="1:10" ht="11.25">
      <c r="A161" s="4">
        <v>160</v>
      </c>
      <c r="B161" s="4" t="s">
        <v>915</v>
      </c>
      <c r="C161" s="4" t="s">
        <v>145</v>
      </c>
      <c r="D161" s="4" t="s">
        <v>1491</v>
      </c>
      <c r="E161" s="4" t="s">
        <v>1492</v>
      </c>
      <c r="F161" s="4" t="s">
        <v>1493</v>
      </c>
      <c r="G161" s="4" t="s">
        <v>1079</v>
      </c>
      <c r="J161" s="4" t="s">
        <v>1725</v>
      </c>
    </row>
    <row r="162" spans="1:10" ht="11.25">
      <c r="A162" s="4">
        <v>161</v>
      </c>
      <c r="B162" s="4" t="s">
        <v>915</v>
      </c>
      <c r="C162" s="4" t="s">
        <v>145</v>
      </c>
      <c r="D162" s="4" t="s">
        <v>1494</v>
      </c>
      <c r="E162" s="4" t="s">
        <v>1495</v>
      </c>
      <c r="F162" s="4" t="s">
        <v>1496</v>
      </c>
      <c r="G162" s="4" t="s">
        <v>943</v>
      </c>
      <c r="H162" s="4" t="s">
        <v>1497</v>
      </c>
      <c r="J162" s="4" t="s">
        <v>1725</v>
      </c>
    </row>
    <row r="163" spans="1:10" ht="11.25">
      <c r="A163" s="4">
        <v>162</v>
      </c>
      <c r="B163" s="4" t="s">
        <v>915</v>
      </c>
      <c r="C163" s="4" t="s">
        <v>145</v>
      </c>
      <c r="D163" s="4" t="s">
        <v>1498</v>
      </c>
      <c r="E163" s="4" t="s">
        <v>1499</v>
      </c>
      <c r="F163" s="4" t="s">
        <v>1500</v>
      </c>
      <c r="G163" s="4" t="s">
        <v>1068</v>
      </c>
      <c r="J163" s="4" t="s">
        <v>1725</v>
      </c>
    </row>
    <row r="164" spans="1:10" ht="11.25">
      <c r="A164" s="4">
        <v>163</v>
      </c>
      <c r="B164" s="4" t="s">
        <v>915</v>
      </c>
      <c r="C164" s="4" t="s">
        <v>145</v>
      </c>
      <c r="D164" s="4" t="s">
        <v>1501</v>
      </c>
      <c r="E164" s="4" t="s">
        <v>1502</v>
      </c>
      <c r="F164" s="4" t="s">
        <v>1503</v>
      </c>
      <c r="G164" s="4" t="s">
        <v>1051</v>
      </c>
      <c r="J164" s="4" t="s">
        <v>1725</v>
      </c>
    </row>
    <row r="165" spans="1:10" ht="11.25">
      <c r="A165" s="4">
        <v>164</v>
      </c>
      <c r="B165" s="4" t="s">
        <v>915</v>
      </c>
      <c r="C165" s="4" t="s">
        <v>145</v>
      </c>
      <c r="D165" s="4" t="s">
        <v>1504</v>
      </c>
      <c r="E165" s="4" t="s">
        <v>1505</v>
      </c>
      <c r="F165" s="4" t="s">
        <v>1506</v>
      </c>
      <c r="G165" s="4" t="s">
        <v>939</v>
      </c>
      <c r="J165" s="4" t="s">
        <v>1725</v>
      </c>
    </row>
    <row r="166" spans="1:10" ht="11.25">
      <c r="A166" s="4">
        <v>165</v>
      </c>
      <c r="B166" s="4" t="s">
        <v>915</v>
      </c>
      <c r="C166" s="4" t="s">
        <v>145</v>
      </c>
      <c r="D166" s="4" t="s">
        <v>1507</v>
      </c>
      <c r="E166" s="4" t="s">
        <v>1508</v>
      </c>
      <c r="F166" s="4" t="s">
        <v>1509</v>
      </c>
      <c r="G166" s="4" t="s">
        <v>1510</v>
      </c>
      <c r="H166" s="4" t="s">
        <v>1511</v>
      </c>
      <c r="J166" s="4" t="s">
        <v>1725</v>
      </c>
    </row>
    <row r="167" spans="1:10" ht="11.25">
      <c r="A167" s="4">
        <v>166</v>
      </c>
      <c r="B167" s="4" t="s">
        <v>915</v>
      </c>
      <c r="C167" s="4" t="s">
        <v>145</v>
      </c>
      <c r="D167" s="4" t="s">
        <v>1512</v>
      </c>
      <c r="E167" s="4" t="s">
        <v>1513</v>
      </c>
      <c r="F167" s="4" t="s">
        <v>1514</v>
      </c>
      <c r="G167" s="4" t="s">
        <v>939</v>
      </c>
      <c r="H167" s="4" t="s">
        <v>1515</v>
      </c>
      <c r="J167" s="4" t="s">
        <v>1725</v>
      </c>
    </row>
    <row r="168" spans="1:10" ht="11.25">
      <c r="A168" s="4">
        <v>167</v>
      </c>
      <c r="B168" s="4" t="s">
        <v>915</v>
      </c>
      <c r="C168" s="4" t="s">
        <v>145</v>
      </c>
      <c r="D168" s="4" t="s">
        <v>1516</v>
      </c>
      <c r="E168" s="4" t="s">
        <v>1517</v>
      </c>
      <c r="F168" s="4" t="s">
        <v>1518</v>
      </c>
      <c r="G168" s="4" t="s">
        <v>943</v>
      </c>
      <c r="J168" s="4" t="s">
        <v>1725</v>
      </c>
    </row>
    <row r="169" spans="1:10" ht="11.25">
      <c r="A169" s="4">
        <v>168</v>
      </c>
      <c r="B169" s="4" t="s">
        <v>915</v>
      </c>
      <c r="C169" s="4" t="s">
        <v>145</v>
      </c>
      <c r="D169" s="4" t="s">
        <v>1519</v>
      </c>
      <c r="E169" s="4" t="s">
        <v>1520</v>
      </c>
      <c r="F169" s="4" t="s">
        <v>1521</v>
      </c>
      <c r="G169" s="4" t="s">
        <v>1192</v>
      </c>
      <c r="H169" s="4" t="s">
        <v>1193</v>
      </c>
      <c r="J169" s="4" t="s">
        <v>1725</v>
      </c>
    </row>
    <row r="170" spans="1:10" ht="11.25">
      <c r="A170" s="4">
        <v>169</v>
      </c>
      <c r="B170" s="4" t="s">
        <v>915</v>
      </c>
      <c r="C170" s="4" t="s">
        <v>145</v>
      </c>
      <c r="D170" s="4" t="s">
        <v>1522</v>
      </c>
      <c r="E170" s="4" t="s">
        <v>1523</v>
      </c>
      <c r="F170" s="4" t="s">
        <v>1524</v>
      </c>
      <c r="G170" s="4" t="s">
        <v>1383</v>
      </c>
      <c r="H170" s="4" t="s">
        <v>1525</v>
      </c>
      <c r="J170" s="4" t="s">
        <v>1725</v>
      </c>
    </row>
    <row r="171" spans="1:10" ht="11.25">
      <c r="A171" s="4">
        <v>170</v>
      </c>
      <c r="B171" s="4" t="s">
        <v>915</v>
      </c>
      <c r="C171" s="4" t="s">
        <v>145</v>
      </c>
      <c r="D171" s="4" t="s">
        <v>1526</v>
      </c>
      <c r="E171" s="4" t="s">
        <v>1527</v>
      </c>
      <c r="F171" s="4" t="s">
        <v>1528</v>
      </c>
      <c r="G171" s="4" t="s">
        <v>1079</v>
      </c>
      <c r="H171" s="4" t="s">
        <v>1529</v>
      </c>
      <c r="J171" s="4" t="s">
        <v>1725</v>
      </c>
    </row>
    <row r="172" spans="1:10" ht="11.25">
      <c r="A172" s="4">
        <v>171</v>
      </c>
      <c r="B172" s="4" t="s">
        <v>915</v>
      </c>
      <c r="C172" s="4" t="s">
        <v>145</v>
      </c>
      <c r="D172" s="4" t="s">
        <v>1530</v>
      </c>
      <c r="E172" s="4" t="s">
        <v>1531</v>
      </c>
      <c r="F172" s="4" t="s">
        <v>1532</v>
      </c>
      <c r="G172" s="4" t="s">
        <v>1533</v>
      </c>
      <c r="J172" s="4" t="s">
        <v>1725</v>
      </c>
    </row>
    <row r="173" spans="1:10" ht="11.25">
      <c r="A173" s="4">
        <v>172</v>
      </c>
      <c r="B173" s="4" t="s">
        <v>915</v>
      </c>
      <c r="C173" s="4" t="s">
        <v>145</v>
      </c>
      <c r="D173" s="4" t="s">
        <v>1534</v>
      </c>
      <c r="E173" s="4" t="s">
        <v>1535</v>
      </c>
      <c r="F173" s="4" t="s">
        <v>1536</v>
      </c>
      <c r="G173" s="4" t="s">
        <v>939</v>
      </c>
      <c r="H173" s="4" t="s">
        <v>1537</v>
      </c>
      <c r="J173" s="4" t="s">
        <v>1725</v>
      </c>
    </row>
    <row r="174" spans="1:10" ht="11.25">
      <c r="A174" s="4">
        <v>173</v>
      </c>
      <c r="B174" s="4" t="s">
        <v>915</v>
      </c>
      <c r="C174" s="4" t="s">
        <v>145</v>
      </c>
      <c r="D174" s="4" t="s">
        <v>1538</v>
      </c>
      <c r="E174" s="4" t="s">
        <v>1539</v>
      </c>
      <c r="F174" s="4" t="s">
        <v>1540</v>
      </c>
      <c r="G174" s="4" t="s">
        <v>1156</v>
      </c>
      <c r="H174" s="4" t="s">
        <v>1541</v>
      </c>
      <c r="J174" s="4" t="s">
        <v>1725</v>
      </c>
    </row>
    <row r="175" spans="1:10" ht="11.25">
      <c r="A175" s="4">
        <v>174</v>
      </c>
      <c r="B175" s="4" t="s">
        <v>915</v>
      </c>
      <c r="C175" s="4" t="s">
        <v>145</v>
      </c>
      <c r="D175" s="4" t="s">
        <v>1542</v>
      </c>
      <c r="E175" s="4" t="s">
        <v>1543</v>
      </c>
      <c r="F175" s="4" t="s">
        <v>1544</v>
      </c>
      <c r="G175" s="4" t="s">
        <v>928</v>
      </c>
      <c r="J175" s="4" t="s">
        <v>1725</v>
      </c>
    </row>
    <row r="176" spans="1:10" ht="11.25">
      <c r="A176" s="4">
        <v>175</v>
      </c>
      <c r="B176" s="4" t="s">
        <v>915</v>
      </c>
      <c r="C176" s="4" t="s">
        <v>145</v>
      </c>
      <c r="D176" s="4" t="s">
        <v>1545</v>
      </c>
      <c r="E176" s="4" t="s">
        <v>1546</v>
      </c>
      <c r="F176" s="4" t="s">
        <v>1547</v>
      </c>
      <c r="G176" s="4" t="s">
        <v>1059</v>
      </c>
      <c r="J176" s="4" t="s">
        <v>1725</v>
      </c>
    </row>
    <row r="177" spans="1:10" ht="11.25">
      <c r="A177" s="4">
        <v>176</v>
      </c>
      <c r="B177" s="4" t="s">
        <v>915</v>
      </c>
      <c r="C177" s="4" t="s">
        <v>145</v>
      </c>
      <c r="D177" s="4" t="s">
        <v>1548</v>
      </c>
      <c r="E177" s="4" t="s">
        <v>1549</v>
      </c>
      <c r="F177" s="4" t="s">
        <v>1550</v>
      </c>
      <c r="G177" s="4" t="s">
        <v>1079</v>
      </c>
      <c r="H177" s="4" t="s">
        <v>1551</v>
      </c>
      <c r="J177" s="4" t="s">
        <v>1725</v>
      </c>
    </row>
    <row r="178" spans="1:10" ht="11.25">
      <c r="A178" s="4">
        <v>177</v>
      </c>
      <c r="B178" s="4" t="s">
        <v>915</v>
      </c>
      <c r="C178" s="4" t="s">
        <v>145</v>
      </c>
      <c r="D178" s="4" t="s">
        <v>1552</v>
      </c>
      <c r="E178" s="4" t="s">
        <v>1553</v>
      </c>
      <c r="F178" s="4" t="s">
        <v>1554</v>
      </c>
      <c r="G178" s="4" t="s">
        <v>1116</v>
      </c>
      <c r="J178" s="4" t="s">
        <v>1725</v>
      </c>
    </row>
    <row r="179" spans="1:10" ht="11.25">
      <c r="A179" s="4">
        <v>178</v>
      </c>
      <c r="B179" s="4" t="s">
        <v>915</v>
      </c>
      <c r="C179" s="4" t="s">
        <v>145</v>
      </c>
      <c r="D179" s="4" t="s">
        <v>1555</v>
      </c>
      <c r="E179" s="4" t="s">
        <v>1556</v>
      </c>
      <c r="F179" s="4" t="s">
        <v>1557</v>
      </c>
      <c r="G179" s="4" t="s">
        <v>1079</v>
      </c>
      <c r="H179" s="4" t="s">
        <v>1104</v>
      </c>
      <c r="J179" s="4" t="s">
        <v>1725</v>
      </c>
    </row>
    <row r="180" spans="1:10" ht="11.25">
      <c r="A180" s="4">
        <v>179</v>
      </c>
      <c r="B180" s="4" t="s">
        <v>915</v>
      </c>
      <c r="C180" s="4" t="s">
        <v>145</v>
      </c>
      <c r="D180" s="4" t="s">
        <v>1558</v>
      </c>
      <c r="E180" s="4" t="s">
        <v>1559</v>
      </c>
      <c r="F180" s="4" t="s">
        <v>1560</v>
      </c>
      <c r="G180" s="4" t="s">
        <v>1051</v>
      </c>
      <c r="J180" s="4" t="s">
        <v>1725</v>
      </c>
    </row>
    <row r="181" spans="1:10" ht="11.25">
      <c r="A181" s="4">
        <v>180</v>
      </c>
      <c r="B181" s="4" t="s">
        <v>915</v>
      </c>
      <c r="C181" s="4" t="s">
        <v>145</v>
      </c>
      <c r="D181" s="4" t="s">
        <v>1561</v>
      </c>
      <c r="E181" s="4" t="s">
        <v>1562</v>
      </c>
      <c r="F181" s="4" t="s">
        <v>1563</v>
      </c>
      <c r="G181" s="4" t="s">
        <v>1059</v>
      </c>
      <c r="H181" s="4" t="s">
        <v>1564</v>
      </c>
      <c r="J181" s="4" t="s">
        <v>1725</v>
      </c>
    </row>
    <row r="182" spans="1:10" ht="11.25">
      <c r="A182" s="4">
        <v>181</v>
      </c>
      <c r="B182" s="4" t="s">
        <v>915</v>
      </c>
      <c r="C182" s="4" t="s">
        <v>145</v>
      </c>
      <c r="D182" s="4" t="s">
        <v>1565</v>
      </c>
      <c r="E182" s="4" t="s">
        <v>1566</v>
      </c>
      <c r="F182" s="4" t="s">
        <v>1567</v>
      </c>
      <c r="G182" s="4" t="s">
        <v>984</v>
      </c>
      <c r="J182" s="4" t="s">
        <v>1725</v>
      </c>
    </row>
    <row r="183" spans="1:10" ht="11.25">
      <c r="A183" s="4">
        <v>182</v>
      </c>
      <c r="B183" s="4" t="s">
        <v>915</v>
      </c>
      <c r="C183" s="4" t="s">
        <v>145</v>
      </c>
      <c r="D183" s="4" t="s">
        <v>1568</v>
      </c>
      <c r="E183" s="4" t="s">
        <v>1569</v>
      </c>
      <c r="F183" s="4" t="s">
        <v>1570</v>
      </c>
      <c r="G183" s="4" t="s">
        <v>997</v>
      </c>
      <c r="H183" s="4" t="s">
        <v>1511</v>
      </c>
      <c r="J183" s="4" t="s">
        <v>1725</v>
      </c>
    </row>
    <row r="184" spans="1:10" ht="11.25">
      <c r="A184" s="4">
        <v>183</v>
      </c>
      <c r="B184" s="4" t="s">
        <v>915</v>
      </c>
      <c r="C184" s="4" t="s">
        <v>145</v>
      </c>
      <c r="D184" s="4" t="s">
        <v>1571</v>
      </c>
      <c r="E184" s="4" t="s">
        <v>1572</v>
      </c>
      <c r="F184" s="4" t="s">
        <v>1573</v>
      </c>
      <c r="G184" s="4" t="s">
        <v>1383</v>
      </c>
      <c r="J184" s="4" t="s">
        <v>1725</v>
      </c>
    </row>
    <row r="185" spans="1:10" ht="11.25">
      <c r="A185" s="4">
        <v>184</v>
      </c>
      <c r="B185" s="4" t="s">
        <v>915</v>
      </c>
      <c r="C185" s="4" t="s">
        <v>145</v>
      </c>
      <c r="D185" s="4" t="s">
        <v>1574</v>
      </c>
      <c r="E185" s="4" t="s">
        <v>1575</v>
      </c>
      <c r="F185" s="4" t="s">
        <v>1576</v>
      </c>
      <c r="G185" s="4" t="s">
        <v>984</v>
      </c>
      <c r="H185" s="4" t="s">
        <v>1577</v>
      </c>
      <c r="J185" s="4" t="s">
        <v>1725</v>
      </c>
    </row>
    <row r="186" spans="1:10" ht="11.25">
      <c r="A186" s="4">
        <v>185</v>
      </c>
      <c r="B186" s="4" t="s">
        <v>915</v>
      </c>
      <c r="C186" s="4" t="s">
        <v>145</v>
      </c>
      <c r="D186" s="4" t="s">
        <v>1578</v>
      </c>
      <c r="E186" s="4" t="s">
        <v>1579</v>
      </c>
      <c r="F186" s="4" t="s">
        <v>1580</v>
      </c>
      <c r="G186" s="4" t="s">
        <v>1051</v>
      </c>
      <c r="H186" s="4" t="s">
        <v>1581</v>
      </c>
      <c r="J186" s="4" t="s">
        <v>1725</v>
      </c>
    </row>
    <row r="187" spans="1:10" ht="11.25">
      <c r="A187" s="4">
        <v>186</v>
      </c>
      <c r="B187" s="4" t="s">
        <v>915</v>
      </c>
      <c r="C187" s="4" t="s">
        <v>145</v>
      </c>
      <c r="D187" s="4" t="s">
        <v>1582</v>
      </c>
      <c r="E187" s="4" t="s">
        <v>1583</v>
      </c>
      <c r="F187" s="4" t="s">
        <v>1584</v>
      </c>
      <c r="G187" s="4" t="s">
        <v>997</v>
      </c>
      <c r="J187" s="4" t="s">
        <v>1725</v>
      </c>
    </row>
    <row r="188" spans="1:10" ht="11.25">
      <c r="A188" s="4">
        <v>187</v>
      </c>
      <c r="B188" s="4" t="s">
        <v>915</v>
      </c>
      <c r="C188" s="4" t="s">
        <v>145</v>
      </c>
      <c r="D188" s="4" t="s">
        <v>1585</v>
      </c>
      <c r="E188" s="4" t="s">
        <v>1586</v>
      </c>
      <c r="F188" s="4" t="s">
        <v>1587</v>
      </c>
      <c r="G188" s="4" t="s">
        <v>1079</v>
      </c>
      <c r="J188" s="4" t="s">
        <v>1725</v>
      </c>
    </row>
    <row r="189" spans="1:10" ht="11.25">
      <c r="A189" s="4">
        <v>188</v>
      </c>
      <c r="B189" s="4" t="s">
        <v>915</v>
      </c>
      <c r="C189" s="4" t="s">
        <v>145</v>
      </c>
      <c r="D189" s="4" t="s">
        <v>1588</v>
      </c>
      <c r="E189" s="4" t="s">
        <v>1589</v>
      </c>
      <c r="F189" s="4" t="s">
        <v>1590</v>
      </c>
      <c r="G189" s="4" t="s">
        <v>997</v>
      </c>
      <c r="J189" s="4" t="s">
        <v>1725</v>
      </c>
    </row>
    <row r="190" spans="1:10" ht="11.25">
      <c r="A190" s="4">
        <v>189</v>
      </c>
      <c r="B190" s="4" t="s">
        <v>915</v>
      </c>
      <c r="C190" s="4" t="s">
        <v>145</v>
      </c>
      <c r="D190" s="4" t="s">
        <v>1591</v>
      </c>
      <c r="E190" s="4" t="s">
        <v>1592</v>
      </c>
      <c r="F190" s="4" t="s">
        <v>1593</v>
      </c>
      <c r="G190" s="4" t="s">
        <v>1160</v>
      </c>
      <c r="H190" s="4" t="s">
        <v>1594</v>
      </c>
      <c r="J190" s="4" t="s">
        <v>1725</v>
      </c>
    </row>
    <row r="191" spans="1:10" ht="11.25">
      <c r="A191" s="4">
        <v>190</v>
      </c>
      <c r="B191" s="4" t="s">
        <v>915</v>
      </c>
      <c r="C191" s="4" t="s">
        <v>145</v>
      </c>
      <c r="D191" s="4" t="s">
        <v>1595</v>
      </c>
      <c r="E191" s="4" t="s">
        <v>1596</v>
      </c>
      <c r="F191" s="4" t="s">
        <v>1597</v>
      </c>
      <c r="G191" s="4" t="s">
        <v>1598</v>
      </c>
      <c r="H191" s="4" t="s">
        <v>1599</v>
      </c>
      <c r="J191" s="4" t="s">
        <v>1725</v>
      </c>
    </row>
    <row r="192" spans="1:10" ht="11.25">
      <c r="A192" s="4">
        <v>191</v>
      </c>
      <c r="B192" s="4" t="s">
        <v>915</v>
      </c>
      <c r="C192" s="4" t="s">
        <v>145</v>
      </c>
      <c r="D192" s="4" t="s">
        <v>1600</v>
      </c>
      <c r="E192" s="4" t="s">
        <v>1601</v>
      </c>
      <c r="F192" s="4" t="s">
        <v>1602</v>
      </c>
      <c r="G192" s="4" t="s">
        <v>1603</v>
      </c>
      <c r="J192" s="4" t="s">
        <v>1725</v>
      </c>
    </row>
    <row r="193" spans="1:10" ht="11.25">
      <c r="A193" s="4">
        <v>192</v>
      </c>
      <c r="B193" s="4" t="s">
        <v>915</v>
      </c>
      <c r="C193" s="4" t="s">
        <v>145</v>
      </c>
      <c r="D193" s="4" t="s">
        <v>1604</v>
      </c>
      <c r="E193" s="4" t="s">
        <v>1605</v>
      </c>
      <c r="F193" s="4" t="s">
        <v>1606</v>
      </c>
      <c r="G193" s="4" t="s">
        <v>952</v>
      </c>
      <c r="H193" s="4" t="s">
        <v>1607</v>
      </c>
      <c r="J193" s="4" t="s">
        <v>1725</v>
      </c>
    </row>
    <row r="194" spans="1:10" ht="11.25">
      <c r="A194" s="4">
        <v>193</v>
      </c>
      <c r="B194" s="4" t="s">
        <v>915</v>
      </c>
      <c r="C194" s="4" t="s">
        <v>145</v>
      </c>
      <c r="D194" s="4" t="s">
        <v>1608</v>
      </c>
      <c r="E194" s="4" t="s">
        <v>1609</v>
      </c>
      <c r="F194" s="4" t="s">
        <v>1610</v>
      </c>
      <c r="G194" s="4" t="s">
        <v>1068</v>
      </c>
      <c r="H194" s="4" t="s">
        <v>1611</v>
      </c>
      <c r="J194" s="4" t="s">
        <v>1725</v>
      </c>
    </row>
    <row r="195" spans="1:10" ht="11.25">
      <c r="A195" s="4">
        <v>194</v>
      </c>
      <c r="B195" s="4" t="s">
        <v>915</v>
      </c>
      <c r="C195" s="4" t="s">
        <v>145</v>
      </c>
      <c r="D195" s="4" t="s">
        <v>1612</v>
      </c>
      <c r="E195" s="4" t="s">
        <v>1613</v>
      </c>
      <c r="F195" s="4" t="s">
        <v>1614</v>
      </c>
      <c r="G195" s="4" t="s">
        <v>1615</v>
      </c>
      <c r="J195" s="4" t="s">
        <v>1725</v>
      </c>
    </row>
    <row r="196" spans="1:10" ht="11.25">
      <c r="A196" s="4">
        <v>195</v>
      </c>
      <c r="B196" s="4" t="s">
        <v>915</v>
      </c>
      <c r="C196" s="4" t="s">
        <v>145</v>
      </c>
      <c r="D196" s="4" t="s">
        <v>1616</v>
      </c>
      <c r="E196" s="4" t="s">
        <v>1617</v>
      </c>
      <c r="F196" s="4" t="s">
        <v>1618</v>
      </c>
      <c r="G196" s="4" t="s">
        <v>1156</v>
      </c>
      <c r="H196" s="4" t="s">
        <v>1619</v>
      </c>
      <c r="J196" s="4" t="s">
        <v>1725</v>
      </c>
    </row>
    <row r="197" spans="1:10" ht="11.25">
      <c r="A197" s="4">
        <v>196</v>
      </c>
      <c r="B197" s="4" t="s">
        <v>915</v>
      </c>
      <c r="C197" s="4" t="s">
        <v>145</v>
      </c>
      <c r="D197" s="4" t="s">
        <v>1620</v>
      </c>
      <c r="E197" s="4" t="s">
        <v>1621</v>
      </c>
      <c r="F197" s="4" t="s">
        <v>1622</v>
      </c>
      <c r="G197" s="4" t="s">
        <v>957</v>
      </c>
      <c r="J197" s="4" t="s">
        <v>1725</v>
      </c>
    </row>
    <row r="198" spans="1:10" ht="11.25">
      <c r="A198" s="4">
        <v>197</v>
      </c>
      <c r="B198" s="4" t="s">
        <v>915</v>
      </c>
      <c r="C198" s="4" t="s">
        <v>145</v>
      </c>
      <c r="D198" s="4" t="s">
        <v>1623</v>
      </c>
      <c r="E198" s="4" t="s">
        <v>1624</v>
      </c>
      <c r="F198" s="4" t="s">
        <v>1625</v>
      </c>
      <c r="G198" s="4" t="s">
        <v>1626</v>
      </c>
      <c r="J198" s="4" t="s">
        <v>1725</v>
      </c>
    </row>
    <row r="199" spans="1:10" ht="11.25">
      <c r="A199" s="4">
        <v>198</v>
      </c>
      <c r="B199" s="4" t="s">
        <v>915</v>
      </c>
      <c r="C199" s="4" t="s">
        <v>145</v>
      </c>
      <c r="D199" s="4" t="s">
        <v>1627</v>
      </c>
      <c r="E199" s="4" t="s">
        <v>1628</v>
      </c>
      <c r="F199" s="4" t="s">
        <v>1629</v>
      </c>
      <c r="G199" s="4" t="s">
        <v>1051</v>
      </c>
      <c r="H199" s="4" t="s">
        <v>1630</v>
      </c>
      <c r="J199" s="4" t="s">
        <v>1725</v>
      </c>
    </row>
    <row r="200" spans="1:10" ht="11.25">
      <c r="A200" s="4">
        <v>199</v>
      </c>
      <c r="B200" s="4" t="s">
        <v>915</v>
      </c>
      <c r="C200" s="4" t="s">
        <v>145</v>
      </c>
      <c r="D200" s="4" t="s">
        <v>1631</v>
      </c>
      <c r="E200" s="4" t="s">
        <v>1632</v>
      </c>
      <c r="F200" s="4" t="s">
        <v>1633</v>
      </c>
      <c r="G200" s="4" t="s">
        <v>1156</v>
      </c>
      <c r="H200" s="4" t="s">
        <v>1634</v>
      </c>
      <c r="J200" s="4" t="s">
        <v>1725</v>
      </c>
    </row>
    <row r="201" spans="1:10" ht="11.25">
      <c r="A201" s="4">
        <v>200</v>
      </c>
      <c r="B201" s="4" t="s">
        <v>915</v>
      </c>
      <c r="C201" s="4" t="s">
        <v>145</v>
      </c>
      <c r="D201" s="4" t="s">
        <v>1635</v>
      </c>
      <c r="E201" s="4" t="s">
        <v>1636</v>
      </c>
      <c r="F201" s="4" t="s">
        <v>1637</v>
      </c>
      <c r="G201" s="4" t="s">
        <v>992</v>
      </c>
      <c r="H201" s="4" t="s">
        <v>1638</v>
      </c>
      <c r="J201" s="4" t="s">
        <v>1725</v>
      </c>
    </row>
    <row r="202" spans="1:10" ht="11.25">
      <c r="A202" s="4">
        <v>201</v>
      </c>
      <c r="B202" s="4" t="s">
        <v>915</v>
      </c>
      <c r="C202" s="4" t="s">
        <v>145</v>
      </c>
      <c r="D202" s="4" t="s">
        <v>1639</v>
      </c>
      <c r="E202" s="4" t="s">
        <v>1640</v>
      </c>
      <c r="F202" s="4" t="s">
        <v>1641</v>
      </c>
      <c r="G202" s="4" t="s">
        <v>992</v>
      </c>
      <c r="J202" s="4" t="s">
        <v>1725</v>
      </c>
    </row>
    <row r="203" spans="1:10" ht="11.25">
      <c r="A203" s="4">
        <v>202</v>
      </c>
      <c r="B203" s="4" t="s">
        <v>915</v>
      </c>
      <c r="C203" s="4" t="s">
        <v>145</v>
      </c>
      <c r="D203" s="4" t="s">
        <v>1642</v>
      </c>
      <c r="E203" s="4" t="s">
        <v>1643</v>
      </c>
      <c r="F203" s="4" t="s">
        <v>1644</v>
      </c>
      <c r="G203" s="4" t="s">
        <v>984</v>
      </c>
      <c r="H203" s="4" t="s">
        <v>1645</v>
      </c>
      <c r="J203" s="4" t="s">
        <v>1725</v>
      </c>
    </row>
    <row r="204" spans="1:10" ht="11.25">
      <c r="A204" s="4">
        <v>203</v>
      </c>
      <c r="B204" s="4" t="s">
        <v>915</v>
      </c>
      <c r="C204" s="4" t="s">
        <v>145</v>
      </c>
      <c r="D204" s="4" t="s">
        <v>1646</v>
      </c>
      <c r="E204" s="4" t="s">
        <v>1647</v>
      </c>
      <c r="F204" s="4" t="s">
        <v>1648</v>
      </c>
      <c r="G204" s="4" t="s">
        <v>1051</v>
      </c>
      <c r="H204" s="4" t="s">
        <v>1649</v>
      </c>
      <c r="J204" s="4" t="s">
        <v>1725</v>
      </c>
    </row>
    <row r="205" spans="1:10" ht="11.25">
      <c r="A205" s="4">
        <v>204</v>
      </c>
      <c r="B205" s="4" t="s">
        <v>915</v>
      </c>
      <c r="C205" s="4" t="s">
        <v>145</v>
      </c>
      <c r="D205" s="4" t="s">
        <v>1650</v>
      </c>
      <c r="E205" s="4" t="s">
        <v>1651</v>
      </c>
      <c r="F205" s="4" t="s">
        <v>1652</v>
      </c>
      <c r="G205" s="4" t="s">
        <v>1626</v>
      </c>
      <c r="J205" s="4" t="s">
        <v>1725</v>
      </c>
    </row>
    <row r="206" spans="1:10" ht="11.25">
      <c r="A206" s="4">
        <v>205</v>
      </c>
      <c r="B206" s="4" t="s">
        <v>915</v>
      </c>
      <c r="C206" s="4" t="s">
        <v>145</v>
      </c>
      <c r="D206" s="4" t="s">
        <v>1653</v>
      </c>
      <c r="E206" s="4" t="s">
        <v>1654</v>
      </c>
      <c r="F206" s="4" t="s">
        <v>1655</v>
      </c>
      <c r="G206" s="4" t="s">
        <v>1068</v>
      </c>
      <c r="H206" s="4" t="s">
        <v>1656</v>
      </c>
      <c r="J206" s="4" t="s">
        <v>1725</v>
      </c>
    </row>
    <row r="207" spans="1:10" ht="11.25">
      <c r="A207" s="4">
        <v>206</v>
      </c>
      <c r="B207" s="4" t="s">
        <v>915</v>
      </c>
      <c r="C207" s="4" t="s">
        <v>145</v>
      </c>
      <c r="D207" s="4" t="s">
        <v>1657</v>
      </c>
      <c r="E207" s="4" t="s">
        <v>1658</v>
      </c>
      <c r="F207" s="4" t="s">
        <v>1659</v>
      </c>
      <c r="G207" s="4" t="s">
        <v>992</v>
      </c>
      <c r="H207" s="4" t="s">
        <v>1660</v>
      </c>
      <c r="J207" s="4" t="s">
        <v>1725</v>
      </c>
    </row>
    <row r="208" spans="1:10" ht="11.25">
      <c r="A208" s="4">
        <v>207</v>
      </c>
      <c r="B208" s="4" t="s">
        <v>915</v>
      </c>
      <c r="C208" s="4" t="s">
        <v>145</v>
      </c>
      <c r="D208" s="4" t="s">
        <v>1661</v>
      </c>
      <c r="E208" s="4" t="s">
        <v>1662</v>
      </c>
      <c r="F208" s="4" t="s">
        <v>1663</v>
      </c>
      <c r="G208" s="4" t="s">
        <v>1664</v>
      </c>
      <c r="H208" s="4" t="s">
        <v>1665</v>
      </c>
      <c r="J208" s="4" t="s">
        <v>1725</v>
      </c>
    </row>
    <row r="209" spans="1:10" ht="11.25">
      <c r="A209" s="4">
        <v>208</v>
      </c>
      <c r="B209" s="4" t="s">
        <v>915</v>
      </c>
      <c r="C209" s="4" t="s">
        <v>145</v>
      </c>
      <c r="D209" s="4" t="s">
        <v>1666</v>
      </c>
      <c r="E209" s="4" t="s">
        <v>1667</v>
      </c>
      <c r="F209" s="4" t="s">
        <v>1668</v>
      </c>
      <c r="G209" s="4" t="s">
        <v>1051</v>
      </c>
      <c r="J209" s="4" t="s">
        <v>1725</v>
      </c>
    </row>
    <row r="210" spans="1:10" ht="11.25">
      <c r="A210" s="4">
        <v>209</v>
      </c>
      <c r="B210" s="4" t="s">
        <v>915</v>
      </c>
      <c r="C210" s="4" t="s">
        <v>145</v>
      </c>
      <c r="D210" s="4" t="s">
        <v>1669</v>
      </c>
      <c r="E210" s="4" t="s">
        <v>1670</v>
      </c>
      <c r="F210" s="4" t="s">
        <v>1671</v>
      </c>
      <c r="G210" s="4" t="s">
        <v>1033</v>
      </c>
      <c r="J210" s="4" t="s">
        <v>1725</v>
      </c>
    </row>
    <row r="211" spans="1:10" ht="11.25">
      <c r="A211" s="4">
        <v>210</v>
      </c>
      <c r="B211" s="4" t="s">
        <v>915</v>
      </c>
      <c r="C211" s="4" t="s">
        <v>145</v>
      </c>
      <c r="D211" s="4" t="s">
        <v>1672</v>
      </c>
      <c r="E211" s="4" t="s">
        <v>1673</v>
      </c>
      <c r="F211" s="4" t="s">
        <v>1674</v>
      </c>
      <c r="G211" s="4" t="s">
        <v>1533</v>
      </c>
      <c r="J211" s="4" t="s">
        <v>1725</v>
      </c>
    </row>
    <row r="212" spans="1:10" ht="11.25">
      <c r="A212" s="4">
        <v>211</v>
      </c>
      <c r="B212" s="4" t="s">
        <v>915</v>
      </c>
      <c r="C212" s="4" t="s">
        <v>145</v>
      </c>
      <c r="D212" s="4" t="s">
        <v>1675</v>
      </c>
      <c r="E212" s="4" t="s">
        <v>1676</v>
      </c>
      <c r="F212" s="4" t="s">
        <v>1677</v>
      </c>
      <c r="G212" s="4" t="s">
        <v>1678</v>
      </c>
      <c r="J212" s="4" t="s">
        <v>1725</v>
      </c>
    </row>
    <row r="213" spans="1:10" ht="11.25">
      <c r="A213" s="4">
        <v>212</v>
      </c>
      <c r="B213" s="4" t="s">
        <v>915</v>
      </c>
      <c r="C213" s="4" t="s">
        <v>145</v>
      </c>
      <c r="D213" s="4" t="s">
        <v>1679</v>
      </c>
      <c r="E213" s="4" t="s">
        <v>1680</v>
      </c>
      <c r="F213" s="4" t="s">
        <v>1681</v>
      </c>
      <c r="G213" s="4" t="s">
        <v>984</v>
      </c>
      <c r="H213" s="4" t="s">
        <v>1682</v>
      </c>
      <c r="J213" s="4" t="s">
        <v>1725</v>
      </c>
    </row>
    <row r="214" spans="1:10" ht="11.25">
      <c r="A214" s="4">
        <v>213</v>
      </c>
      <c r="B214" s="4" t="s">
        <v>915</v>
      </c>
      <c r="C214" s="4" t="s">
        <v>145</v>
      </c>
      <c r="D214" s="4" t="s">
        <v>1683</v>
      </c>
      <c r="E214" s="4" t="s">
        <v>1684</v>
      </c>
      <c r="F214" s="4" t="s">
        <v>1685</v>
      </c>
      <c r="G214" s="4" t="s">
        <v>1686</v>
      </c>
      <c r="H214" s="4" t="s">
        <v>1687</v>
      </c>
      <c r="J214" s="4" t="s">
        <v>1725</v>
      </c>
    </row>
    <row r="215" spans="1:10" ht="11.25">
      <c r="A215" s="4">
        <v>214</v>
      </c>
      <c r="B215" s="4" t="s">
        <v>915</v>
      </c>
      <c r="C215" s="4" t="s">
        <v>145</v>
      </c>
      <c r="D215" s="4" t="s">
        <v>1688</v>
      </c>
      <c r="E215" s="4" t="s">
        <v>1689</v>
      </c>
      <c r="F215" s="4" t="s">
        <v>1690</v>
      </c>
      <c r="G215" s="4" t="s">
        <v>1691</v>
      </c>
      <c r="J215" s="4" t="s">
        <v>1725</v>
      </c>
    </row>
    <row r="216" spans="1:10" ht="11.25">
      <c r="A216" s="4">
        <v>215</v>
      </c>
      <c r="B216" s="4" t="s">
        <v>915</v>
      </c>
      <c r="C216" s="4" t="s">
        <v>145</v>
      </c>
      <c r="D216" s="4" t="s">
        <v>1692</v>
      </c>
      <c r="E216" s="4" t="s">
        <v>1693</v>
      </c>
      <c r="F216" s="4" t="s">
        <v>1694</v>
      </c>
      <c r="G216" s="4" t="s">
        <v>984</v>
      </c>
      <c r="H216" s="4" t="s">
        <v>1695</v>
      </c>
      <c r="J216" s="4" t="s">
        <v>1725</v>
      </c>
    </row>
    <row r="217" spans="1:10" ht="11.25">
      <c r="A217" s="4">
        <v>216</v>
      </c>
      <c r="B217" s="4" t="s">
        <v>915</v>
      </c>
      <c r="C217" s="4" t="s">
        <v>145</v>
      </c>
      <c r="D217" s="4" t="s">
        <v>1696</v>
      </c>
      <c r="E217" s="4" t="s">
        <v>1697</v>
      </c>
      <c r="F217" s="4" t="s">
        <v>1698</v>
      </c>
      <c r="G217" s="4" t="s">
        <v>943</v>
      </c>
      <c r="J217" s="4" t="s">
        <v>1725</v>
      </c>
    </row>
    <row r="218" spans="1:10" ht="11.25">
      <c r="A218" s="4">
        <v>217</v>
      </c>
      <c r="B218" s="4" t="s">
        <v>915</v>
      </c>
      <c r="C218" s="4" t="s">
        <v>145</v>
      </c>
      <c r="D218" s="4" t="s">
        <v>1699</v>
      </c>
      <c r="E218" s="4" t="s">
        <v>1700</v>
      </c>
      <c r="F218" s="4" t="s">
        <v>1701</v>
      </c>
      <c r="G218" s="4" t="s">
        <v>1068</v>
      </c>
      <c r="J218" s="4" t="s">
        <v>1725</v>
      </c>
    </row>
    <row r="219" spans="1:10" ht="11.25">
      <c r="A219" s="4">
        <v>218</v>
      </c>
      <c r="B219" s="4" t="s">
        <v>915</v>
      </c>
      <c r="C219" s="4" t="s">
        <v>145</v>
      </c>
      <c r="D219" s="4" t="s">
        <v>1702</v>
      </c>
      <c r="E219" s="4" t="s">
        <v>1703</v>
      </c>
      <c r="F219" s="4" t="s">
        <v>1704</v>
      </c>
      <c r="G219" s="4" t="s">
        <v>1146</v>
      </c>
      <c r="H219" s="4" t="s">
        <v>1705</v>
      </c>
      <c r="J219" s="4" t="s">
        <v>1725</v>
      </c>
    </row>
    <row r="220" spans="1:10" ht="11.25">
      <c r="A220" s="4">
        <v>219</v>
      </c>
      <c r="B220" s="4" t="s">
        <v>915</v>
      </c>
      <c r="C220" s="4" t="s">
        <v>145</v>
      </c>
      <c r="D220" s="4" t="s">
        <v>1706</v>
      </c>
      <c r="E220" s="4" t="s">
        <v>1707</v>
      </c>
      <c r="F220" s="4" t="s">
        <v>1708</v>
      </c>
      <c r="G220" s="4" t="s">
        <v>1059</v>
      </c>
      <c r="J220" s="4" t="s">
        <v>1725</v>
      </c>
    </row>
    <row r="221" spans="1:10" ht="11.25">
      <c r="A221" s="4">
        <v>220</v>
      </c>
      <c r="B221" s="4" t="s">
        <v>915</v>
      </c>
      <c r="C221" s="4" t="s">
        <v>145</v>
      </c>
      <c r="D221" s="4" t="s">
        <v>1709</v>
      </c>
      <c r="E221" s="4" t="s">
        <v>1710</v>
      </c>
      <c r="F221" s="4" t="s">
        <v>1698</v>
      </c>
      <c r="G221" s="4" t="s">
        <v>1711</v>
      </c>
      <c r="H221" s="4" t="s">
        <v>1712</v>
      </c>
      <c r="J221" s="4" t="s">
        <v>1725</v>
      </c>
    </row>
    <row r="222" spans="1:10" ht="11.25">
      <c r="A222" s="4">
        <v>221</v>
      </c>
      <c r="B222" s="4" t="s">
        <v>915</v>
      </c>
      <c r="C222" s="4" t="s">
        <v>145</v>
      </c>
      <c r="D222" s="4" t="s">
        <v>1713</v>
      </c>
      <c r="E222" s="4" t="s">
        <v>1714</v>
      </c>
      <c r="F222" s="4" t="s">
        <v>1663</v>
      </c>
      <c r="G222" s="4" t="s">
        <v>1715</v>
      </c>
      <c r="H222" s="4" t="s">
        <v>1716</v>
      </c>
      <c r="J222" s="4" t="s">
        <v>1725</v>
      </c>
    </row>
    <row r="223" spans="1:10" ht="11.25">
      <c r="A223" s="4">
        <v>222</v>
      </c>
      <c r="B223" s="4" t="s">
        <v>915</v>
      </c>
      <c r="C223" s="4" t="s">
        <v>145</v>
      </c>
      <c r="D223" s="4" t="s">
        <v>1717</v>
      </c>
      <c r="E223" s="4" t="s">
        <v>1718</v>
      </c>
      <c r="F223" s="4" t="s">
        <v>1719</v>
      </c>
      <c r="G223" s="4" t="s">
        <v>1720</v>
      </c>
      <c r="J223" s="4" t="s">
        <v>1725</v>
      </c>
    </row>
    <row r="224" spans="1:10" ht="11.25">
      <c r="A224" s="4">
        <v>223</v>
      </c>
      <c r="B224" s="4" t="s">
        <v>915</v>
      </c>
      <c r="C224" s="4" t="s">
        <v>145</v>
      </c>
      <c r="D224" s="4" t="s">
        <v>1721</v>
      </c>
      <c r="E224" s="4" t="s">
        <v>1722</v>
      </c>
      <c r="F224" s="4" t="s">
        <v>1723</v>
      </c>
      <c r="G224" s="4" t="s">
        <v>1724</v>
      </c>
      <c r="J224" s="4" t="s">
        <v>1725</v>
      </c>
    </row>
  </sheetData>
  <sheetProtection formatColumns="0" formatRows="0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ed18711-8701-4d8c-8b18-e83cb8901a4e}">
  <sheetPr codeName="modClassifierValidat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"/>
  </cols>
  <sheetData/>
  <sheetProtection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38d58e-decc-4876-942c-d53f93d09485}">
  <sheetPr codeName="modHyp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"/>
  </cols>
  <sheetData/>
  <sheetProtection formatColumns="0" formatRows="0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f8604a-df67-4f0a-a7c0-071df65139b2}">
  <sheetPr codeName="modServiceModul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58dd11-cda3-4836-be22-71dd7c59556c}">
  <sheetPr codeName="modList00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5"/>
  <cols>
    <col min="1" max="16384" width="9.14285714285714" style="36"/>
  </cols>
  <sheetData/>
  <sheetProtection formatColumns="0" formatRows="0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6fff65-335d-4cfd-8058-57a3fc62afc1}">
  <sheetPr codeName="modList01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sheetProtection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25e5b7-40f4-4a1a-a823-0d233dec98d1}">
  <sheetPr codeName="modList02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c89f9fb-7d89-4c6d-8be8-9bf363921738}">
  <sheetPr codeName="List00">
    <tabColor rgb="FFCCCCFF"/>
  </sheetPr>
  <dimension ref="A1:L52"/>
  <sheetViews>
    <sheetView showGridLines="0" workbookViewId="0" topLeftCell="D20">
      <selection pane="topLeft" activeCell="F47" sqref="F47:F48"/>
    </sheetView>
  </sheetViews>
  <sheetFormatPr defaultColWidth="9.14285714285714" defaultRowHeight="11.25"/>
  <cols>
    <col min="1" max="1" width="10.7142857142857" style="269" hidden="1" customWidth="1"/>
    <col min="2" max="2" width="10.7142857142857" style="87" hidden="1" customWidth="1"/>
    <col min="3" max="3" width="3.71428571428571" style="18" hidden="1" customWidth="1"/>
    <col min="4" max="4" width="1.71428571428571" style="21" customWidth="1"/>
    <col min="5" max="5" width="55.2857142857143" style="21" customWidth="1"/>
    <col min="6" max="6" width="50.7142857142857" style="21" customWidth="1"/>
    <col min="7" max="7" width="3.71428571428571" style="20" customWidth="1"/>
    <col min="8" max="8" width="9.14285714285714" style="21"/>
    <col min="9" max="9" width="9.14285714285714" style="53"/>
    <col min="10" max="10" width="30" style="21" customWidth="1"/>
    <col min="11" max="16384" width="9.14285714285714" style="21"/>
  </cols>
  <sheetData>
    <row r="1" spans="1:9" s="483" customFormat="1" ht="3" customHeight="1">
      <c r="A1" s="481"/>
      <c r="B1" s="482"/>
      <c r="F1" s="483">
        <v>26479520</v>
      </c>
      <c r="G1" s="484"/>
      <c r="I1" s="484"/>
    </row>
    <row r="2" spans="1:12" s="17" customFormat="1" ht="14.25">
      <c r="A2" s="268"/>
      <c r="B2" s="87"/>
      <c r="E2" s="489" t="str">
        <f>"Код шаблона: "&amp;GetCode()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5:12" ht="14.25">
      <c r="E3" s="490" t="str">
        <f>"Версия "&amp;GetVersion()</f>
        <v>Версия 1.0.2</v>
      </c>
      <c r="F3" s="557"/>
      <c r="G3" s="41"/>
      <c r="H3" s="41"/>
      <c r="I3" s="41"/>
      <c r="J3" s="41"/>
      <c r="K3" s="41"/>
      <c r="L3" s="358"/>
    </row>
    <row r="4" spans="1:9" s="468" customFormat="1" ht="6">
      <c r="A4" s="462"/>
      <c r="B4" s="463"/>
      <c r="C4" s="464"/>
      <c r="D4" s="465"/>
      <c r="E4" s="485"/>
      <c r="F4" s="486"/>
      <c r="G4" s="487"/>
      <c r="I4" s="469"/>
    </row>
    <row r="5" spans="4:10" ht="48" customHeight="1">
      <c r="D5" s="22"/>
      <c r="E5" s="924" t="s">
        <v>557</v>
      </c>
      <c r="F5" s="925"/>
      <c r="G5" s="549"/>
      <c r="J5" s="400"/>
    </row>
    <row r="6" spans="1:9" s="468" customFormat="1" ht="6">
      <c r="A6" s="462"/>
      <c r="B6" s="463"/>
      <c r="C6" s="464"/>
      <c r="D6" s="465"/>
      <c r="E6" s="470"/>
      <c r="F6" s="471"/>
      <c r="G6" s="472"/>
      <c r="I6" s="469"/>
    </row>
    <row r="7" spans="4:7" ht="27">
      <c r="D7" s="22"/>
      <c r="E7" s="23" t="s">
        <v>52</v>
      </c>
      <c r="F7" s="426" t="s">
        <v>145</v>
      </c>
      <c r="G7" s="480"/>
    </row>
    <row r="8" spans="1:9" s="468" customFormat="1" ht="6">
      <c r="A8" s="462"/>
      <c r="B8" s="463"/>
      <c r="C8" s="464"/>
      <c r="D8" s="465"/>
      <c r="E8" s="466"/>
      <c r="F8" s="467"/>
      <c r="G8" s="465"/>
      <c r="I8" s="469"/>
    </row>
    <row r="9" spans="4:7" ht="27">
      <c r="D9" s="22"/>
      <c r="E9" s="23" t="s">
        <v>446</v>
      </c>
      <c r="F9" s="445" t="s">
        <v>75</v>
      </c>
      <c r="G9" s="479"/>
    </row>
    <row r="10" spans="1:9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7" ht="27">
      <c r="A11" s="271"/>
      <c r="D11" s="22"/>
      <c r="E11" s="79" t="s">
        <v>444</v>
      </c>
      <c r="F11" s="897" t="s">
        <v>905</v>
      </c>
      <c r="G11" s="477"/>
    </row>
    <row r="12" spans="4:7" ht="27">
      <c r="D12" s="22"/>
      <c r="E12" s="79" t="s">
        <v>445</v>
      </c>
      <c r="F12" s="897" t="s">
        <v>906</v>
      </c>
      <c r="G12" s="479"/>
    </row>
    <row r="13" spans="1:9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4:7" ht="27">
      <c r="D14" s="22"/>
      <c r="E14" s="79" t="s">
        <v>353</v>
      </c>
      <c r="F14" s="849" t="s">
        <v>42</v>
      </c>
      <c r="G14" s="479"/>
    </row>
    <row r="15" spans="4:7" ht="27" hidden="1">
      <c r="D15" s="22"/>
      <c r="E15" s="79" t="s">
        <v>281</v>
      </c>
      <c r="F15" s="872" t="s">
        <v>709</v>
      </c>
      <c r="G15" s="479"/>
    </row>
    <row r="16" spans="4:7" ht="27" hidden="1">
      <c r="D16" s="22"/>
      <c r="E16" s="732" t="s">
        <v>583</v>
      </c>
      <c r="F16" s="872"/>
      <c r="G16" s="479"/>
    </row>
    <row r="17" spans="1:9" ht="19.5" customHeight="1">
      <c r="A17" s="270"/>
      <c r="B17" s="863"/>
      <c r="D17" s="24"/>
      <c r="E17" s="23"/>
      <c r="F17" s="865" t="s">
        <v>705</v>
      </c>
      <c r="G17" s="25"/>
      <c r="I17" s="864"/>
    </row>
    <row r="18" spans="1:9" s="871" customFormat="1" ht="5.25" hidden="1">
      <c r="A18" s="866"/>
      <c r="B18" s="482"/>
      <c r="C18" s="867"/>
      <c r="D18" s="868"/>
      <c r="E18" s="869"/>
      <c r="F18" s="870"/>
      <c r="G18" s="868"/>
      <c r="I18" s="484"/>
    </row>
    <row r="19" spans="4:7" ht="27">
      <c r="D19" s="22"/>
      <c r="E19" s="747" t="s">
        <v>584</v>
      </c>
      <c r="F19" s="850" t="s">
        <v>1726</v>
      </c>
      <c r="G19" s="479"/>
    </row>
    <row r="20" spans="4:7" ht="27">
      <c r="D20" s="22"/>
      <c r="E20" s="747" t="s">
        <v>585</v>
      </c>
      <c r="F20" s="849" t="s">
        <v>1727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customHeight="1" hidden="1">
      <c r="A22" s="270"/>
      <c r="B22" s="863"/>
      <c r="D22" s="24"/>
      <c r="E22" s="23"/>
      <c r="F22" s="865" t="s">
        <v>632</v>
      </c>
      <c r="G22" s="25"/>
      <c r="I22" s="864"/>
    </row>
    <row r="23" spans="1:9" s="871" customFormat="1" ht="5.25" hidden="1">
      <c r="A23" s="866"/>
      <c r="B23" s="482"/>
      <c r="C23" s="867"/>
      <c r="D23" s="868"/>
      <c r="E23" s="869"/>
      <c r="F23" s="870"/>
      <c r="G23" s="868"/>
      <c r="I23" s="484"/>
    </row>
    <row r="24" spans="4:7" ht="27" hidden="1">
      <c r="D24" s="22"/>
      <c r="E24" s="747" t="s">
        <v>633</v>
      </c>
      <c r="F24" s="872"/>
      <c r="G24" s="479"/>
    </row>
    <row r="25" spans="4:7" ht="27" hidden="1">
      <c r="D25" s="22"/>
      <c r="E25" s="747" t="s">
        <v>634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4:7" ht="27">
      <c r="D28" s="22"/>
      <c r="E28" s="79" t="s">
        <v>160</v>
      </c>
      <c r="F28" s="445" t="s">
        <v>75</v>
      </c>
      <c r="G28" s="479"/>
    </row>
    <row r="29" spans="3:7" ht="27">
      <c r="C29" s="26"/>
      <c r="D29" s="27"/>
      <c r="E29" s="28" t="s">
        <v>70</v>
      </c>
      <c r="F29" s="427" t="s">
        <v>1071</v>
      </c>
      <c r="G29" s="478"/>
    </row>
    <row r="30" spans="3:7" ht="27" hidden="1">
      <c r="C30" s="26"/>
      <c r="D30" s="27"/>
      <c r="E30" s="50" t="s">
        <v>188</v>
      </c>
      <c r="F30" s="428"/>
      <c r="G30" s="478"/>
    </row>
    <row r="31" spans="3:7" ht="27">
      <c r="C31" s="26"/>
      <c r="D31" s="27"/>
      <c r="E31" s="28" t="s">
        <v>53</v>
      </c>
      <c r="F31" s="427" t="s">
        <v>1072</v>
      </c>
      <c r="G31" s="478"/>
    </row>
    <row r="32" spans="3:8" ht="27">
      <c r="C32" s="26"/>
      <c r="D32" s="27"/>
      <c r="E32" s="28" t="s">
        <v>54</v>
      </c>
      <c r="F32" s="427" t="s">
        <v>1068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7" ht="27">
      <c r="A34" s="270"/>
      <c r="D34" s="24"/>
      <c r="E34" s="79" t="s">
        <v>227</v>
      </c>
      <c r="F34" s="851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7" ht="27">
      <c r="A38" s="272"/>
      <c r="B38" s="89"/>
      <c r="D38" s="31"/>
      <c r="E38" s="30" t="s">
        <v>509</v>
      </c>
      <c r="F38" s="898" t="s">
        <v>1728</v>
      </c>
      <c r="G38" s="477"/>
    </row>
    <row r="39" spans="1:7" ht="27">
      <c r="A39" s="272"/>
      <c r="B39" s="89"/>
      <c r="D39" s="31"/>
      <c r="E39" s="39" t="s">
        <v>510</v>
      </c>
      <c r="F39" s="898" t="s">
        <v>1729</v>
      </c>
      <c r="G39" s="477"/>
    </row>
    <row r="40" spans="4:7" ht="19.5">
      <c r="D40" s="22"/>
      <c r="E40" s="23"/>
      <c r="F40" s="560" t="s">
        <v>540</v>
      </c>
      <c r="G40" s="19"/>
    </row>
    <row r="41" spans="1:7" ht="27">
      <c r="A41" s="272"/>
      <c r="D41" s="19"/>
      <c r="E41" s="558" t="s">
        <v>77</v>
      </c>
      <c r="F41" s="898" t="s">
        <v>1730</v>
      </c>
      <c r="G41" s="477"/>
    </row>
    <row r="42" spans="1:7" ht="27">
      <c r="A42" s="272"/>
      <c r="B42" s="89"/>
      <c r="D42" s="31"/>
      <c r="E42" s="558" t="s">
        <v>78</v>
      </c>
      <c r="F42" s="898" t="s">
        <v>1731</v>
      </c>
      <c r="G42" s="477"/>
    </row>
    <row r="43" spans="1:7" ht="27">
      <c r="A43" s="272"/>
      <c r="B43" s="89"/>
      <c r="D43" s="31"/>
      <c r="E43" s="558" t="s">
        <v>541</v>
      </c>
      <c r="F43" s="898" t="s">
        <v>1732</v>
      </c>
      <c r="G43" s="477"/>
    </row>
    <row r="44" spans="4:7" ht="27">
      <c r="D44" s="22"/>
      <c r="E44" s="559" t="s">
        <v>542</v>
      </c>
      <c r="F44" s="898" t="s">
        <v>1733</v>
      </c>
      <c r="G44" s="479"/>
    </row>
    <row r="45" spans="1:7" ht="20.1" customHeight="1">
      <c r="A45" s="272"/>
      <c r="D45" s="19"/>
      <c r="F45" s="197"/>
      <c r="G45" s="25"/>
    </row>
    <row r="46" spans="1:7" ht="19.5">
      <c r="A46" s="272"/>
      <c r="B46" s="89"/>
      <c r="D46" s="31"/>
      <c r="E46" s="30"/>
      <c r="F46" s="198"/>
      <c r="G46" s="25"/>
    </row>
    <row r="47" spans="1:7" ht="19.5">
      <c r="A47" s="272"/>
      <c r="B47" s="89"/>
      <c r="D47" s="31"/>
      <c r="E47" s="30"/>
      <c r="F47" s="198"/>
      <c r="G47" s="25"/>
    </row>
    <row r="48" spans="1:7" ht="19.5">
      <c r="A48" s="272"/>
      <c r="B48" s="89"/>
      <c r="D48" s="31"/>
      <c r="E48" s="39"/>
      <c r="F48" s="198"/>
      <c r="G48" s="25"/>
    </row>
    <row r="49" spans="1:7" ht="19.5">
      <c r="A49" s="272"/>
      <c r="B49" s="89"/>
      <c r="D49" s="31"/>
      <c r="E49" s="30"/>
      <c r="F49" s="198"/>
      <c r="G49" s="25"/>
    </row>
    <row r="52" spans="5:9" ht="11.25">
      <c r="E52" s="926"/>
      <c r="F52" s="926"/>
      <c r="G52" s="926"/>
      <c r="H52" s="926"/>
      <c r="I52" s="926"/>
    </row>
  </sheetData>
  <sheetProtection password="FA9C" sheet="1" objects="1" scenarios="1" formatColumns="0" formatRows="0"/>
  <mergeCells count="2">
    <mergeCell ref="E5:F5"/>
    <mergeCell ref="E52:I52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F18 F20:F21 F23 F25:F26 F30 F38:F39 F41:F44 F46:F49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5:F16 F19 F24"/>
    <dataValidation type="list" allowBlank="1" showInputMessage="1" showErrorMessage="1" prompt="Выберите значение из списка" errorTitle="Ошибка" error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9 F28"/>
  </dataValidations>
  <pageMargins left="0.75" right="0.75" top="1" bottom="1" header="0.5" footer="0.5"/>
  <pageSetup orientation="portrait" paperSize="8" r:id="rId2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43f67a-b3d2-4e88-9441-c8b455878652}">
  <sheetPr codeName="modList03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128"/>
  </cols>
  <sheetData>
    <row r="1" spans="1:1" ht="11.25">
      <c r="A1" s="238"/>
    </row>
  </sheetData>
  <sheetProtection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099493-51c4-425e-84f6-d014c6d50397}">
  <sheetPr codeName="modList13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740"/>
  </cols>
  <sheetData>
    <row r="1" spans="1:1" ht="11.25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c62403-c5e8-451c-af24-b29c402f8327}">
  <sheetPr codeName="TSH_REESTR_MO_FILTER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83a05d-38af-4ab0-8e01-c2a8a964ed45}">
  <sheetPr codeName="TSH_REESTR_MO">
    <tabColor indexed="47"/>
  </sheetPr>
  <dimension ref="A1:D96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820"/>
  </cols>
  <sheetData>
    <row r="1" spans="1:4" ht="11.25">
      <c r="A1" s="820" t="s">
        <v>901</v>
      </c>
      <c r="B1" t="s">
        <v>477</v>
      </c>
      <c r="C1" t="s">
        <v>478</v>
      </c>
      <c r="D1" t="s">
        <v>900</v>
      </c>
    </row>
    <row r="2" spans="1:4" ht="11.25">
      <c r="A2" s="820">
        <v>1</v>
      </c>
      <c r="B2" t="s">
        <v>710</v>
      </c>
      <c r="C2" t="s">
        <v>710</v>
      </c>
      <c r="D2" t="s">
        <v>711</v>
      </c>
    </row>
    <row r="3" spans="1:4" ht="11.25">
      <c r="A3" s="820">
        <v>2</v>
      </c>
      <c r="B3" t="s">
        <v>712</v>
      </c>
      <c r="C3" t="s">
        <v>712</v>
      </c>
      <c r="D3" t="s">
        <v>713</v>
      </c>
    </row>
    <row r="4" spans="1:4" ht="11.25">
      <c r="A4" s="820">
        <v>3</v>
      </c>
      <c r="B4" t="s">
        <v>714</v>
      </c>
      <c r="C4" t="s">
        <v>714</v>
      </c>
      <c r="D4" t="s">
        <v>715</v>
      </c>
    </row>
    <row r="5" spans="1:4" ht="11.25">
      <c r="A5" s="820">
        <v>4</v>
      </c>
      <c r="B5" t="s">
        <v>716</v>
      </c>
      <c r="C5" t="s">
        <v>716</v>
      </c>
      <c r="D5" t="s">
        <v>717</v>
      </c>
    </row>
    <row r="6" spans="1:4" ht="11.25">
      <c r="A6" s="820">
        <v>5</v>
      </c>
      <c r="B6" t="s">
        <v>718</v>
      </c>
      <c r="C6" t="s">
        <v>718</v>
      </c>
      <c r="D6" t="s">
        <v>719</v>
      </c>
    </row>
    <row r="7" spans="1:4" ht="11.25">
      <c r="A7" s="820">
        <v>6</v>
      </c>
      <c r="B7" t="s">
        <v>720</v>
      </c>
      <c r="C7" t="s">
        <v>722</v>
      </c>
      <c r="D7" t="s">
        <v>723</v>
      </c>
    </row>
    <row r="8" spans="1:4" ht="11.25">
      <c r="A8" s="820">
        <v>7</v>
      </c>
      <c r="B8" t="s">
        <v>720</v>
      </c>
      <c r="C8" t="s">
        <v>720</v>
      </c>
      <c r="D8" t="s">
        <v>721</v>
      </c>
    </row>
    <row r="9" spans="1:4" ht="11.25">
      <c r="A9" s="820">
        <v>8</v>
      </c>
      <c r="B9" t="s">
        <v>720</v>
      </c>
      <c r="C9" t="s">
        <v>724</v>
      </c>
      <c r="D9" t="s">
        <v>725</v>
      </c>
    </row>
    <row r="10" spans="1:4" ht="11.25">
      <c r="A10" s="820">
        <v>9</v>
      </c>
      <c r="B10" t="s">
        <v>720</v>
      </c>
      <c r="C10" t="s">
        <v>726</v>
      </c>
      <c r="D10" t="s">
        <v>727</v>
      </c>
    </row>
    <row r="11" spans="1:4" ht="11.25">
      <c r="A11" s="820">
        <v>10</v>
      </c>
      <c r="B11" t="s">
        <v>728</v>
      </c>
      <c r="C11" t="s">
        <v>728</v>
      </c>
      <c r="D11" t="s">
        <v>729</v>
      </c>
    </row>
    <row r="12" spans="1:4" ht="11.25">
      <c r="A12" s="820">
        <v>11</v>
      </c>
      <c r="B12" t="s">
        <v>730</v>
      </c>
      <c r="C12" t="s">
        <v>730</v>
      </c>
      <c r="D12" t="s">
        <v>731</v>
      </c>
    </row>
    <row r="13" spans="1:4" ht="11.25">
      <c r="A13" s="820">
        <v>12</v>
      </c>
      <c r="B13" t="s">
        <v>732</v>
      </c>
      <c r="C13" t="s">
        <v>732</v>
      </c>
      <c r="D13" t="s">
        <v>733</v>
      </c>
    </row>
    <row r="14" spans="1:4" ht="11.25">
      <c r="A14" s="820">
        <v>13</v>
      </c>
      <c r="B14" t="s">
        <v>734</v>
      </c>
      <c r="C14" t="s">
        <v>734</v>
      </c>
      <c r="D14" t="s">
        <v>735</v>
      </c>
    </row>
    <row r="15" spans="1:4" ht="11.25">
      <c r="A15" s="820">
        <v>14</v>
      </c>
      <c r="B15" t="s">
        <v>736</v>
      </c>
      <c r="C15" t="s">
        <v>736</v>
      </c>
      <c r="D15" t="s">
        <v>737</v>
      </c>
    </row>
    <row r="16" spans="1:4" ht="11.25">
      <c r="A16" s="820">
        <v>15</v>
      </c>
      <c r="B16" t="s">
        <v>738</v>
      </c>
      <c r="C16" t="s">
        <v>738</v>
      </c>
      <c r="D16" t="s">
        <v>739</v>
      </c>
    </row>
    <row r="17" spans="1:4" ht="11.25">
      <c r="A17" s="820">
        <v>16</v>
      </c>
      <c r="B17" t="s">
        <v>740</v>
      </c>
      <c r="C17" t="s">
        <v>740</v>
      </c>
      <c r="D17" t="s">
        <v>741</v>
      </c>
    </row>
    <row r="18" spans="1:4" ht="11.25">
      <c r="A18" s="820">
        <v>17</v>
      </c>
      <c r="B18" t="s">
        <v>742</v>
      </c>
      <c r="C18" t="s">
        <v>742</v>
      </c>
      <c r="D18" t="s">
        <v>743</v>
      </c>
    </row>
    <row r="19" spans="1:4" ht="11.25">
      <c r="A19" s="820">
        <v>18</v>
      </c>
      <c r="B19" t="s">
        <v>744</v>
      </c>
      <c r="C19" t="s">
        <v>744</v>
      </c>
      <c r="D19" t="s">
        <v>745</v>
      </c>
    </row>
    <row r="20" spans="1:4" ht="11.25">
      <c r="A20" s="820">
        <v>19</v>
      </c>
      <c r="B20" t="s">
        <v>746</v>
      </c>
      <c r="C20" t="s">
        <v>746</v>
      </c>
      <c r="D20" t="s">
        <v>747</v>
      </c>
    </row>
    <row r="21" spans="1:4" ht="11.25">
      <c r="A21" s="820">
        <v>20</v>
      </c>
      <c r="B21" t="s">
        <v>748</v>
      </c>
      <c r="C21" t="s">
        <v>748</v>
      </c>
      <c r="D21" t="s">
        <v>749</v>
      </c>
    </row>
    <row r="22" spans="1:4" ht="11.25">
      <c r="A22" s="820">
        <v>21</v>
      </c>
      <c r="B22" t="s">
        <v>750</v>
      </c>
      <c r="C22" t="s">
        <v>750</v>
      </c>
      <c r="D22" t="s">
        <v>751</v>
      </c>
    </row>
    <row r="23" spans="1:4" ht="11.25">
      <c r="A23" s="820">
        <v>22</v>
      </c>
      <c r="B23" t="s">
        <v>752</v>
      </c>
      <c r="C23" t="s">
        <v>752</v>
      </c>
      <c r="D23" t="s">
        <v>753</v>
      </c>
    </row>
    <row r="24" spans="1:4" ht="11.25">
      <c r="A24" s="820">
        <v>23</v>
      </c>
      <c r="B24" t="s">
        <v>754</v>
      </c>
      <c r="C24" t="s">
        <v>754</v>
      </c>
      <c r="D24" t="s">
        <v>755</v>
      </c>
    </row>
    <row r="25" spans="1:4" ht="11.25">
      <c r="A25" s="820">
        <v>24</v>
      </c>
      <c r="B25" t="s">
        <v>756</v>
      </c>
      <c r="C25" t="s">
        <v>756</v>
      </c>
      <c r="D25" t="s">
        <v>757</v>
      </c>
    </row>
    <row r="26" spans="1:4" ht="11.25">
      <c r="A26" s="820">
        <v>25</v>
      </c>
      <c r="B26" t="s">
        <v>758</v>
      </c>
      <c r="C26" t="s">
        <v>758</v>
      </c>
      <c r="D26" t="s">
        <v>759</v>
      </c>
    </row>
    <row r="27" spans="1:4" ht="11.25">
      <c r="A27" s="820">
        <v>26</v>
      </c>
      <c r="B27" t="s">
        <v>760</v>
      </c>
      <c r="C27" t="s">
        <v>760</v>
      </c>
      <c r="D27" t="s">
        <v>761</v>
      </c>
    </row>
    <row r="28" spans="1:4" ht="11.25">
      <c r="A28" s="820">
        <v>27</v>
      </c>
      <c r="B28" t="s">
        <v>762</v>
      </c>
      <c r="C28" t="s">
        <v>762</v>
      </c>
      <c r="D28" t="s">
        <v>763</v>
      </c>
    </row>
    <row r="29" spans="1:4" ht="11.25">
      <c r="A29" s="820">
        <v>28</v>
      </c>
      <c r="B29" t="s">
        <v>764</v>
      </c>
      <c r="C29" t="s">
        <v>766</v>
      </c>
      <c r="D29" t="s">
        <v>767</v>
      </c>
    </row>
    <row r="30" spans="1:4" ht="11.25">
      <c r="A30" s="820">
        <v>29</v>
      </c>
      <c r="B30" t="s">
        <v>764</v>
      </c>
      <c r="C30" t="s">
        <v>768</v>
      </c>
      <c r="D30" t="s">
        <v>769</v>
      </c>
    </row>
    <row r="31" spans="1:4" ht="11.25">
      <c r="A31" s="820">
        <v>30</v>
      </c>
      <c r="B31" t="s">
        <v>764</v>
      </c>
      <c r="C31" t="s">
        <v>770</v>
      </c>
      <c r="D31" t="s">
        <v>771</v>
      </c>
    </row>
    <row r="32" spans="1:4" ht="11.25">
      <c r="A32" s="820">
        <v>31</v>
      </c>
      <c r="B32" t="s">
        <v>764</v>
      </c>
      <c r="C32" t="s">
        <v>764</v>
      </c>
      <c r="D32" t="s">
        <v>765</v>
      </c>
    </row>
    <row r="33" spans="1:4" ht="11.25">
      <c r="A33" s="820">
        <v>32</v>
      </c>
      <c r="B33" t="s">
        <v>764</v>
      </c>
      <c r="C33" t="s">
        <v>772</v>
      </c>
      <c r="D33" t="s">
        <v>773</v>
      </c>
    </row>
    <row r="34" spans="1:4" ht="11.25">
      <c r="A34" s="820">
        <v>33</v>
      </c>
      <c r="B34" t="s">
        <v>764</v>
      </c>
      <c r="C34" t="s">
        <v>774</v>
      </c>
      <c r="D34" t="s">
        <v>775</v>
      </c>
    </row>
    <row r="35" spans="1:4" ht="11.25">
      <c r="A35" s="820">
        <v>34</v>
      </c>
      <c r="B35" t="s">
        <v>764</v>
      </c>
      <c r="C35" t="s">
        <v>776</v>
      </c>
      <c r="D35" t="s">
        <v>777</v>
      </c>
    </row>
    <row r="36" spans="1:4" ht="11.25">
      <c r="A36" s="820">
        <v>35</v>
      </c>
      <c r="B36" t="s">
        <v>778</v>
      </c>
      <c r="C36" t="s">
        <v>778</v>
      </c>
      <c r="D36" t="s">
        <v>779</v>
      </c>
    </row>
    <row r="37" spans="1:4" ht="11.25">
      <c r="A37" s="820">
        <v>36</v>
      </c>
      <c r="B37" t="s">
        <v>780</v>
      </c>
      <c r="C37" t="s">
        <v>780</v>
      </c>
      <c r="D37" t="s">
        <v>781</v>
      </c>
    </row>
    <row r="38" spans="1:4" ht="11.25">
      <c r="A38" s="820">
        <v>37</v>
      </c>
      <c r="B38" t="s">
        <v>782</v>
      </c>
      <c r="C38" t="s">
        <v>782</v>
      </c>
      <c r="D38" t="s">
        <v>783</v>
      </c>
    </row>
    <row r="39" spans="1:4" ht="11.25">
      <c r="A39" s="820">
        <v>38</v>
      </c>
      <c r="B39" t="s">
        <v>784</v>
      </c>
      <c r="C39" t="s">
        <v>784</v>
      </c>
      <c r="D39" t="s">
        <v>785</v>
      </c>
    </row>
    <row r="40" spans="1:4" ht="11.25">
      <c r="A40" s="820">
        <v>39</v>
      </c>
      <c r="B40" t="s">
        <v>786</v>
      </c>
      <c r="C40" t="s">
        <v>786</v>
      </c>
      <c r="D40" t="s">
        <v>787</v>
      </c>
    </row>
    <row r="41" spans="1:4" ht="11.25">
      <c r="A41" s="820">
        <v>40</v>
      </c>
      <c r="B41" t="s">
        <v>788</v>
      </c>
      <c r="C41" t="s">
        <v>788</v>
      </c>
      <c r="D41" t="s">
        <v>789</v>
      </c>
    </row>
    <row r="42" spans="1:4" ht="11.25">
      <c r="A42" s="820">
        <v>41</v>
      </c>
      <c r="B42" t="s">
        <v>790</v>
      </c>
      <c r="C42" t="s">
        <v>790</v>
      </c>
      <c r="D42" t="s">
        <v>791</v>
      </c>
    </row>
    <row r="43" spans="1:4" ht="11.25">
      <c r="A43" s="820">
        <v>42</v>
      </c>
      <c r="B43" t="s">
        <v>792</v>
      </c>
      <c r="C43" t="s">
        <v>792</v>
      </c>
      <c r="D43" t="s">
        <v>793</v>
      </c>
    </row>
    <row r="44" spans="1:4" ht="11.25">
      <c r="A44" s="820">
        <v>43</v>
      </c>
      <c r="B44" t="s">
        <v>794</v>
      </c>
      <c r="C44" t="s">
        <v>796</v>
      </c>
      <c r="D44" t="s">
        <v>797</v>
      </c>
    </row>
    <row r="45" spans="1:4" ht="11.25">
      <c r="A45" s="820">
        <v>44</v>
      </c>
      <c r="B45" t="s">
        <v>794</v>
      </c>
      <c r="C45" t="s">
        <v>798</v>
      </c>
      <c r="D45" t="s">
        <v>799</v>
      </c>
    </row>
    <row r="46" spans="1:4" ht="11.25">
      <c r="A46" s="820">
        <v>45</v>
      </c>
      <c r="B46" t="s">
        <v>794</v>
      </c>
      <c r="C46" t="s">
        <v>794</v>
      </c>
      <c r="D46" t="s">
        <v>795</v>
      </c>
    </row>
    <row r="47" spans="1:4" ht="11.25">
      <c r="A47" s="820">
        <v>46</v>
      </c>
      <c r="B47" t="s">
        <v>794</v>
      </c>
      <c r="C47" t="s">
        <v>800</v>
      </c>
      <c r="D47" t="s">
        <v>801</v>
      </c>
    </row>
    <row r="48" spans="1:4" ht="11.25">
      <c r="A48" s="820">
        <v>47</v>
      </c>
      <c r="B48" t="s">
        <v>794</v>
      </c>
      <c r="C48" t="s">
        <v>802</v>
      </c>
      <c r="D48" t="s">
        <v>803</v>
      </c>
    </row>
    <row r="49" spans="1:4" ht="11.25">
      <c r="A49" s="820">
        <v>48</v>
      </c>
      <c r="B49" t="s">
        <v>804</v>
      </c>
      <c r="C49" t="s">
        <v>804</v>
      </c>
      <c r="D49" t="s">
        <v>805</v>
      </c>
    </row>
    <row r="50" spans="1:4" ht="11.25">
      <c r="A50" s="820">
        <v>49</v>
      </c>
      <c r="B50" t="s">
        <v>806</v>
      </c>
      <c r="C50" t="s">
        <v>806</v>
      </c>
      <c r="D50" t="s">
        <v>807</v>
      </c>
    </row>
    <row r="51" spans="1:4" ht="11.25">
      <c r="A51" s="820">
        <v>50</v>
      </c>
      <c r="B51" t="s">
        <v>808</v>
      </c>
      <c r="C51" t="s">
        <v>810</v>
      </c>
      <c r="D51" t="s">
        <v>811</v>
      </c>
    </row>
    <row r="52" spans="1:4" ht="11.25">
      <c r="A52" s="820">
        <v>51</v>
      </c>
      <c r="B52" t="s">
        <v>808</v>
      </c>
      <c r="C52" t="s">
        <v>812</v>
      </c>
      <c r="D52" t="s">
        <v>813</v>
      </c>
    </row>
    <row r="53" spans="1:4" ht="11.25">
      <c r="A53" s="820">
        <v>52</v>
      </c>
      <c r="B53" t="s">
        <v>808</v>
      </c>
      <c r="C53" t="s">
        <v>808</v>
      </c>
      <c r="D53" t="s">
        <v>809</v>
      </c>
    </row>
    <row r="54" spans="1:4" ht="11.25">
      <c r="A54" s="820">
        <v>53</v>
      </c>
      <c r="B54" t="s">
        <v>808</v>
      </c>
      <c r="C54" t="s">
        <v>814</v>
      </c>
      <c r="D54" t="s">
        <v>815</v>
      </c>
    </row>
    <row r="55" spans="1:4" ht="11.25">
      <c r="A55" s="820">
        <v>54</v>
      </c>
      <c r="B55" t="s">
        <v>808</v>
      </c>
      <c r="C55" t="s">
        <v>816</v>
      </c>
      <c r="D55" t="s">
        <v>817</v>
      </c>
    </row>
    <row r="56" spans="1:4" ht="11.25">
      <c r="A56" s="820">
        <v>55</v>
      </c>
      <c r="B56" t="s">
        <v>818</v>
      </c>
      <c r="C56" t="s">
        <v>818</v>
      </c>
      <c r="D56" t="s">
        <v>819</v>
      </c>
    </row>
    <row r="57" spans="1:4" ht="11.25">
      <c r="A57" s="820">
        <v>56</v>
      </c>
      <c r="B57" t="s">
        <v>820</v>
      </c>
      <c r="C57" t="s">
        <v>820</v>
      </c>
      <c r="D57" t="s">
        <v>821</v>
      </c>
    </row>
    <row r="58" spans="1:4" ht="11.25">
      <c r="A58" s="820">
        <v>57</v>
      </c>
      <c r="B58" t="s">
        <v>822</v>
      </c>
      <c r="C58" t="s">
        <v>822</v>
      </c>
      <c r="D58" t="s">
        <v>823</v>
      </c>
    </row>
    <row r="59" spans="1:4" ht="11.25">
      <c r="A59" s="820">
        <v>58</v>
      </c>
      <c r="B59" t="s">
        <v>824</v>
      </c>
      <c r="C59" t="s">
        <v>824</v>
      </c>
      <c r="D59" t="s">
        <v>825</v>
      </c>
    </row>
    <row r="60" spans="1:4" ht="11.25">
      <c r="A60" s="820">
        <v>59</v>
      </c>
      <c r="B60" t="s">
        <v>826</v>
      </c>
      <c r="C60" t="s">
        <v>826</v>
      </c>
      <c r="D60" t="s">
        <v>827</v>
      </c>
    </row>
    <row r="61" spans="1:4" ht="11.25">
      <c r="A61" s="820">
        <v>60</v>
      </c>
      <c r="B61" t="s">
        <v>828</v>
      </c>
      <c r="C61" t="s">
        <v>828</v>
      </c>
      <c r="D61" t="s">
        <v>829</v>
      </c>
    </row>
    <row r="62" spans="1:4" ht="11.25">
      <c r="A62" s="820">
        <v>61</v>
      </c>
      <c r="B62" t="s">
        <v>830</v>
      </c>
      <c r="C62" t="s">
        <v>830</v>
      </c>
      <c r="D62" t="s">
        <v>831</v>
      </c>
    </row>
    <row r="63" spans="1:4" ht="11.25">
      <c r="A63" s="820">
        <v>62</v>
      </c>
      <c r="B63" t="s">
        <v>832</v>
      </c>
      <c r="C63" t="s">
        <v>832</v>
      </c>
      <c r="D63" t="s">
        <v>833</v>
      </c>
    </row>
    <row r="64" spans="1:4" ht="11.25">
      <c r="A64" s="820">
        <v>63</v>
      </c>
      <c r="B64" t="s">
        <v>834</v>
      </c>
      <c r="C64" t="s">
        <v>834</v>
      </c>
      <c r="D64" t="s">
        <v>835</v>
      </c>
    </row>
    <row r="65" spans="1:4" ht="11.25">
      <c r="A65" s="820">
        <v>64</v>
      </c>
      <c r="B65" t="s">
        <v>836</v>
      </c>
      <c r="C65" t="s">
        <v>836</v>
      </c>
      <c r="D65" t="s">
        <v>837</v>
      </c>
    </row>
    <row r="66" spans="1:4" ht="11.25">
      <c r="A66" s="820">
        <v>65</v>
      </c>
      <c r="B66" t="s">
        <v>838</v>
      </c>
      <c r="C66" t="s">
        <v>838</v>
      </c>
      <c r="D66" t="s">
        <v>839</v>
      </c>
    </row>
    <row r="67" spans="1:4" ht="11.25">
      <c r="A67" s="820">
        <v>66</v>
      </c>
      <c r="B67" t="s">
        <v>840</v>
      </c>
      <c r="C67" t="s">
        <v>840</v>
      </c>
      <c r="D67" t="s">
        <v>841</v>
      </c>
    </row>
    <row r="68" spans="1:4" ht="11.25">
      <c r="A68" s="820">
        <v>67</v>
      </c>
      <c r="B68" t="s">
        <v>842</v>
      </c>
      <c r="C68" t="s">
        <v>842</v>
      </c>
      <c r="D68" t="s">
        <v>843</v>
      </c>
    </row>
    <row r="69" spans="1:4" ht="11.25">
      <c r="A69" s="820">
        <v>68</v>
      </c>
      <c r="B69" t="s">
        <v>844</v>
      </c>
      <c r="C69" t="s">
        <v>844</v>
      </c>
      <c r="D69" t="s">
        <v>845</v>
      </c>
    </row>
    <row r="70" spans="1:4" ht="11.25">
      <c r="A70" s="820">
        <v>69</v>
      </c>
      <c r="B70" t="s">
        <v>846</v>
      </c>
      <c r="C70" t="s">
        <v>846</v>
      </c>
      <c r="D70" t="s">
        <v>847</v>
      </c>
    </row>
    <row r="71" spans="1:4" ht="11.25">
      <c r="A71" s="820">
        <v>70</v>
      </c>
      <c r="B71" t="s">
        <v>848</v>
      </c>
      <c r="C71" t="s">
        <v>848</v>
      </c>
      <c r="D71" t="s">
        <v>849</v>
      </c>
    </row>
    <row r="72" spans="1:4" ht="11.25">
      <c r="A72" s="820">
        <v>71</v>
      </c>
      <c r="B72" t="s">
        <v>850</v>
      </c>
      <c r="C72" t="s">
        <v>850</v>
      </c>
      <c r="D72" t="s">
        <v>851</v>
      </c>
    </row>
    <row r="73" spans="1:4" ht="11.25">
      <c r="A73" s="820">
        <v>72</v>
      </c>
      <c r="B73" t="s">
        <v>852</v>
      </c>
      <c r="C73" t="s">
        <v>852</v>
      </c>
      <c r="D73" t="s">
        <v>853</v>
      </c>
    </row>
    <row r="74" spans="1:4" ht="11.25">
      <c r="A74" s="820">
        <v>73</v>
      </c>
      <c r="B74" t="s">
        <v>854</v>
      </c>
      <c r="C74" t="s">
        <v>854</v>
      </c>
      <c r="D74" t="s">
        <v>855</v>
      </c>
    </row>
    <row r="75" spans="1:4" ht="11.25">
      <c r="A75" s="820">
        <v>74</v>
      </c>
      <c r="B75" t="s">
        <v>856</v>
      </c>
      <c r="C75" t="s">
        <v>856</v>
      </c>
      <c r="D75" t="s">
        <v>857</v>
      </c>
    </row>
    <row r="76" spans="1:4" ht="11.25">
      <c r="A76" s="820">
        <v>75</v>
      </c>
      <c r="B76" t="s">
        <v>858</v>
      </c>
      <c r="C76" t="s">
        <v>858</v>
      </c>
      <c r="D76" t="s">
        <v>859</v>
      </c>
    </row>
    <row r="77" spans="1:4" ht="11.25">
      <c r="A77" s="820">
        <v>76</v>
      </c>
      <c r="B77" t="s">
        <v>860</v>
      </c>
      <c r="C77" t="s">
        <v>860</v>
      </c>
      <c r="D77" t="s">
        <v>861</v>
      </c>
    </row>
    <row r="78" spans="1:4" ht="11.25">
      <c r="A78" s="820">
        <v>77</v>
      </c>
      <c r="B78" t="s">
        <v>862</v>
      </c>
      <c r="C78" t="s">
        <v>862</v>
      </c>
      <c r="D78" t="s">
        <v>863</v>
      </c>
    </row>
    <row r="79" spans="1:4" ht="11.25">
      <c r="A79" s="820">
        <v>78</v>
      </c>
      <c r="B79" t="s">
        <v>864</v>
      </c>
      <c r="C79" t="s">
        <v>864</v>
      </c>
      <c r="D79" t="s">
        <v>865</v>
      </c>
    </row>
    <row r="80" spans="1:4" ht="11.25">
      <c r="A80" s="820">
        <v>79</v>
      </c>
      <c r="B80" t="s">
        <v>866</v>
      </c>
      <c r="C80" t="s">
        <v>866</v>
      </c>
      <c r="D80" t="s">
        <v>867</v>
      </c>
    </row>
    <row r="81" spans="1:4" ht="11.25">
      <c r="A81" s="820">
        <v>80</v>
      </c>
      <c r="B81" t="s">
        <v>868</v>
      </c>
      <c r="C81" t="s">
        <v>868</v>
      </c>
      <c r="D81" t="s">
        <v>869</v>
      </c>
    </row>
    <row r="82" spans="1:4" ht="11.25">
      <c r="A82" s="820">
        <v>81</v>
      </c>
      <c r="B82" t="s">
        <v>870</v>
      </c>
      <c r="C82" t="s">
        <v>870</v>
      </c>
      <c r="D82" t="s">
        <v>871</v>
      </c>
    </row>
    <row r="83" spans="1:4" ht="11.25">
      <c r="A83" s="820">
        <v>82</v>
      </c>
      <c r="B83" t="s">
        <v>872</v>
      </c>
      <c r="C83" t="s">
        <v>872</v>
      </c>
      <c r="D83" t="s">
        <v>873</v>
      </c>
    </row>
    <row r="84" spans="1:4" ht="11.25">
      <c r="A84" s="820">
        <v>83</v>
      </c>
      <c r="B84" t="s">
        <v>874</v>
      </c>
      <c r="C84" t="s">
        <v>874</v>
      </c>
      <c r="D84" t="s">
        <v>875</v>
      </c>
    </row>
    <row r="85" spans="1:4" ht="11.25">
      <c r="A85" s="820">
        <v>84</v>
      </c>
      <c r="B85" t="s">
        <v>876</v>
      </c>
      <c r="C85" t="s">
        <v>876</v>
      </c>
      <c r="D85" t="s">
        <v>877</v>
      </c>
    </row>
    <row r="86" spans="1:4" ht="11.25">
      <c r="A86" s="820">
        <v>85</v>
      </c>
      <c r="B86" t="s">
        <v>878</v>
      </c>
      <c r="C86" t="s">
        <v>878</v>
      </c>
      <c r="D86" t="s">
        <v>879</v>
      </c>
    </row>
    <row r="87" spans="1:4" ht="11.25">
      <c r="A87" s="820">
        <v>86</v>
      </c>
      <c r="B87" t="s">
        <v>880</v>
      </c>
      <c r="C87" t="s">
        <v>882</v>
      </c>
      <c r="D87" t="s">
        <v>883</v>
      </c>
    </row>
    <row r="88" spans="1:4" ht="11.25">
      <c r="A88" s="820">
        <v>87</v>
      </c>
      <c r="B88" t="s">
        <v>880</v>
      </c>
      <c r="C88" t="s">
        <v>884</v>
      </c>
      <c r="D88" t="s">
        <v>885</v>
      </c>
    </row>
    <row r="89" spans="1:4" ht="11.25">
      <c r="A89" s="820">
        <v>88</v>
      </c>
      <c r="B89" t="s">
        <v>880</v>
      </c>
      <c r="C89" t="s">
        <v>886</v>
      </c>
      <c r="D89" t="s">
        <v>887</v>
      </c>
    </row>
    <row r="90" spans="1:4" ht="11.25">
      <c r="A90" s="820">
        <v>89</v>
      </c>
      <c r="B90" t="s">
        <v>880</v>
      </c>
      <c r="C90" t="s">
        <v>888</v>
      </c>
      <c r="D90" t="s">
        <v>889</v>
      </c>
    </row>
    <row r="91" spans="1:4" ht="11.25">
      <c r="A91" s="820">
        <v>90</v>
      </c>
      <c r="B91" t="s">
        <v>880</v>
      </c>
      <c r="C91" t="s">
        <v>890</v>
      </c>
      <c r="D91" t="s">
        <v>891</v>
      </c>
    </row>
    <row r="92" spans="1:4" ht="11.25">
      <c r="A92" s="820">
        <v>91</v>
      </c>
      <c r="B92" t="s">
        <v>880</v>
      </c>
      <c r="C92" t="s">
        <v>880</v>
      </c>
      <c r="D92" t="s">
        <v>881</v>
      </c>
    </row>
    <row r="93" spans="1:4" ht="11.25">
      <c r="A93" s="820">
        <v>92</v>
      </c>
      <c r="B93" t="s">
        <v>892</v>
      </c>
      <c r="C93" t="s">
        <v>892</v>
      </c>
      <c r="D93" t="s">
        <v>893</v>
      </c>
    </row>
    <row r="94" spans="1:4" ht="11.25">
      <c r="A94" s="820">
        <v>93</v>
      </c>
      <c r="B94" t="s">
        <v>894</v>
      </c>
      <c r="C94" t="s">
        <v>894</v>
      </c>
      <c r="D94" t="s">
        <v>895</v>
      </c>
    </row>
    <row r="95" spans="1:4" ht="11.25">
      <c r="A95" s="820">
        <v>94</v>
      </c>
      <c r="B95" t="s">
        <v>896</v>
      </c>
      <c r="C95" t="s">
        <v>896</v>
      </c>
      <c r="D95" t="s">
        <v>897</v>
      </c>
    </row>
    <row r="96" spans="1:4" ht="11.25">
      <c r="A96" s="820">
        <v>95</v>
      </c>
      <c r="B96" t="s">
        <v>898</v>
      </c>
      <c r="C96" t="s">
        <v>898</v>
      </c>
      <c r="D96" t="s">
        <v>899</v>
      </c>
    </row>
  </sheetData>
  <sheetProtection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65f978-be2e-4263-96be-6fe753892b51}">
  <sheetPr codeName="modInfo">
    <tabColor indexed="47"/>
  </sheetPr>
  <dimension ref="A1:D36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.71428571428571" style="41" customWidth="1"/>
    <col min="2" max="2" width="90.7142857142857" style="41" customWidth="1"/>
    <col min="3" max="16384" width="9.14285714285714" style="41"/>
  </cols>
  <sheetData>
    <row r="1" spans="2:2" ht="11.25">
      <c r="B1" s="49" t="s">
        <v>59</v>
      </c>
    </row>
    <row r="2" spans="2:2" ht="90">
      <c r="B2" s="51" t="s">
        <v>470</v>
      </c>
    </row>
    <row r="3" spans="2:2" ht="67.5">
      <c r="B3" s="51" t="s">
        <v>389</v>
      </c>
    </row>
    <row r="4" spans="2:2" ht="33.75">
      <c r="B4" s="51" t="s">
        <v>582</v>
      </c>
    </row>
    <row r="5" spans="2:2" ht="11.25">
      <c r="B5" s="51" t="s">
        <v>207</v>
      </c>
    </row>
    <row r="6" spans="2:2" ht="22.5">
      <c r="B6" s="51" t="s">
        <v>250</v>
      </c>
    </row>
    <row r="7" spans="2:2" ht="22.5">
      <c r="B7" s="51" t="s">
        <v>251</v>
      </c>
    </row>
    <row r="8" spans="2:2" ht="22.5">
      <c r="B8" s="51" t="s">
        <v>252</v>
      </c>
    </row>
    <row r="9" spans="2:2" ht="22.5">
      <c r="B9" s="51" t="s">
        <v>471</v>
      </c>
    </row>
    <row r="10" spans="2:2" ht="56.25">
      <c r="B10" s="51" t="s">
        <v>581</v>
      </c>
    </row>
    <row r="11" spans="2:2" ht="12.75">
      <c r="B11" s="307" t="s">
        <v>387</v>
      </c>
    </row>
    <row r="12" spans="2:2" ht="11.25">
      <c r="B12" s="49" t="s">
        <v>168</v>
      </c>
    </row>
    <row r="13" spans="2:2" ht="22.5">
      <c r="B13" s="51" t="s">
        <v>184</v>
      </c>
    </row>
    <row r="14" spans="2:2" ht="67.5">
      <c r="B14" s="51" t="s">
        <v>234</v>
      </c>
    </row>
    <row r="15" spans="2:2" ht="22.5">
      <c r="B15" s="51" t="s">
        <v>215</v>
      </c>
    </row>
    <row r="16" spans="2:4" ht="11.25">
      <c r="B16" s="49" t="s">
        <v>192</v>
      </c>
      <c r="D16" s="90"/>
    </row>
    <row r="17" spans="2:2" ht="33.75">
      <c r="B17" s="51" t="s">
        <v>248</v>
      </c>
    </row>
    <row r="18" spans="2:2" ht="33.75">
      <c r="B18" s="51" t="s">
        <v>249</v>
      </c>
    </row>
    <row r="19" spans="2:2" ht="11.25">
      <c r="B19" s="51" t="s">
        <v>235</v>
      </c>
    </row>
    <row r="20" spans="2:2" ht="33.75">
      <c r="B20" s="51" t="s">
        <v>275</v>
      </c>
    </row>
    <row r="21" spans="2:2" ht="11.25">
      <c r="B21" s="49" t="s">
        <v>205</v>
      </c>
    </row>
    <row r="22" spans="2:2" ht="11.25">
      <c r="B22" s="51" t="s">
        <v>206</v>
      </c>
    </row>
    <row r="24" spans="2:2" ht="22.5">
      <c r="B24" s="309" t="s">
        <v>356</v>
      </c>
    </row>
    <row r="26" spans="2:2" ht="11.25">
      <c r="B26" s="49" t="s">
        <v>314</v>
      </c>
    </row>
    <row r="27" spans="2:2" ht="22.5">
      <c r="B27" s="308" t="s">
        <v>448</v>
      </c>
    </row>
    <row r="28" spans="2:2" ht="56.25">
      <c r="B28" s="308" t="s">
        <v>447</v>
      </c>
    </row>
    <row r="29" spans="2:2" ht="11.25">
      <c r="B29" s="402" t="s">
        <v>388</v>
      </c>
    </row>
    <row r="30" spans="2:2" ht="22.5">
      <c r="B30" s="308" t="s">
        <v>580</v>
      </c>
    </row>
    <row r="32" spans="1:2" ht="11.25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2:2" ht="11.25">
      <c r="B35" s="379" t="s">
        <v>420</v>
      </c>
    </row>
    <row r="36" spans="2:2" ht="11.25">
      <c r="B36" s="381" t="s">
        <v>421</v>
      </c>
    </row>
  </sheetData>
  <sheetProtection/>
  <pageMargins left="0.75" right="0.75" top="1" bottom="1" header="0.5" footer="0.5"/>
  <pageSetup orientation="portrait" paperSize="9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7b299b-d5e9-4005-b2bc-bed82b2810bd}">
  <sheetPr codeName="modList05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175fa4-806c-4a16-bd8e-6152354c0f46}">
  <sheetPr codeName="modList06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358bd1-bacf-462e-a2bf-abb27bcd6206}">
  <sheetPr codeName="modList07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18"/>
  </cols>
  <sheetData>
    <row r="1" spans="1:1" ht="11.25">
      <c r="A1" s="239"/>
    </row>
  </sheetData>
  <sheetProtection/>
  <pageMargins left="0.7" right="0.7" top="0.75" bottom="0.75" header="0.3" footer="0.3"/>
  <pageSetup orientation="portrait" paperSize="9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30802c-fea9-445a-9bfb-e30afb689067}">
  <sheetPr codeName="modfrmDateChoos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5d20a3-bbe7-488c-ba8e-d6b506de1143}">
  <sheetPr codeName="modComm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4daa05-79c1-47a3-9ff6-280ab95fe8c4}">
  <sheetPr codeName="List01">
    <tabColor rgb="FFCCCCFF"/>
    <pageSetUpPr fitToPage="1"/>
  </sheetPr>
  <dimension ref="A1:IV20"/>
  <sheetViews>
    <sheetView showGridLines="0" workbookViewId="0" topLeftCell="C3">
      <selection pane="topLeft" activeCell="E33" sqref="E33"/>
    </sheetView>
  </sheetViews>
  <sheetFormatPr defaultColWidth="9.14285714285714" defaultRowHeight="14.25"/>
  <cols>
    <col min="1" max="1" width="9.14285714285714" style="126" hidden="1" customWidth="1"/>
    <col min="2" max="2" width="9.14285714285714" style="34" hidden="1" customWidth="1"/>
    <col min="3" max="3" width="3.71428571428571" style="329" customWidth="1"/>
    <col min="4" max="4" width="6.28571428571429" style="34" customWidth="1"/>
    <col min="5" max="5" width="46.4285714285714" style="34" customWidth="1"/>
    <col min="6" max="6" width="3.71428571428571" style="34" customWidth="1"/>
    <col min="7" max="7" width="5.71428571428571" style="34" customWidth="1"/>
    <col min="8" max="8" width="41.4285714285714" style="34" customWidth="1"/>
    <col min="9" max="9" width="3.71428571428571" style="34" customWidth="1"/>
    <col min="10" max="10" width="5.71428571428571" style="34" customWidth="1"/>
    <col min="11" max="11" width="32.5714285714286" style="34" customWidth="1"/>
    <col min="12" max="12" width="14.8571428571429" style="34" customWidth="1"/>
    <col min="13" max="13" width="3.71428571428571" style="290" hidden="1" customWidth="1"/>
    <col min="14" max="16" width="9.14285714285714" style="290" hidden="1" customWidth="1"/>
    <col min="17" max="17" width="25.7142857142857" style="456" hidden="1" customWidth="1"/>
    <col min="18" max="18" width="14.4285714285714" style="290" hidden="1" customWidth="1"/>
    <col min="19" max="22" width="9.14285714285714" style="453"/>
    <col min="23" max="16384" width="9.14285714285714" style="34"/>
  </cols>
  <sheetData>
    <row r="1" spans="3:256" s="276" customFormat="1" ht="16.5" customHeight="1" hidden="1">
      <c r="C1" s="448"/>
      <c r="H1" s="448"/>
      <c r="I1" s="448"/>
      <c r="J1" s="448"/>
      <c r="K1" s="448" t="s">
        <v>478</v>
      </c>
      <c r="L1" s="457" t="s">
        <v>405</v>
      </c>
      <c r="M1" s="492" t="s">
        <v>477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150" s="461" customFormat="1" ht="16.5" customHeight="1" hidden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2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2" s="127" customFormat="1" ht="22.5">
      <c r="A4" s="126"/>
      <c r="B4" s="34"/>
      <c r="C4" s="327"/>
      <c r="D4" s="938" t="s">
        <v>401</v>
      </c>
      <c r="E4" s="939"/>
      <c r="F4" s="939"/>
      <c r="G4" s="939"/>
      <c r="H4" s="940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2" s="127" customFormat="1" ht="3" customHeight="1" hidden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2" s="127" customFormat="1" ht="20.1" customHeight="1" hidden="1">
      <c r="A6" s="333"/>
      <c r="B6" s="333"/>
      <c r="C6" s="327"/>
      <c r="D6" s="941"/>
      <c r="E6" s="941"/>
      <c r="F6" s="942" t="s">
        <v>74</v>
      </c>
      <c r="G6" s="942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ht="3" customHeight="1"/>
    <row r="8" spans="1:22" s="127" customFormat="1" ht="14.25">
      <c r="A8" s="126"/>
      <c r="B8" s="34"/>
      <c r="C8" s="327"/>
      <c r="D8" s="929" t="s">
        <v>16</v>
      </c>
      <c r="E8" s="929"/>
      <c r="F8" s="929" t="s">
        <v>402</v>
      </c>
      <c r="G8" s="929"/>
      <c r="H8" s="929"/>
      <c r="I8" s="943" t="s">
        <v>403</v>
      </c>
      <c r="J8" s="943"/>
      <c r="K8" s="943"/>
      <c r="L8" s="943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2" s="127" customFormat="1" ht="20.25" customHeight="1">
      <c r="A9" s="126"/>
      <c r="B9" s="34"/>
      <c r="C9" s="327"/>
      <c r="D9" s="337" t="s">
        <v>82</v>
      </c>
      <c r="E9" s="337" t="s">
        <v>404</v>
      </c>
      <c r="F9" s="934" t="s">
        <v>82</v>
      </c>
      <c r="G9" s="935"/>
      <c r="H9" s="338" t="s">
        <v>404</v>
      </c>
      <c r="I9" s="936" t="s">
        <v>82</v>
      </c>
      <c r="J9" s="936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3:22" ht="12" customHeight="1">
      <c r="C10" s="346"/>
      <c r="D10" s="451" t="s">
        <v>83</v>
      </c>
      <c r="E10" s="451" t="s">
        <v>49</v>
      </c>
      <c r="F10" s="937" t="s">
        <v>50</v>
      </c>
      <c r="G10" s="937"/>
      <c r="H10" s="451" t="s">
        <v>51</v>
      </c>
      <c r="I10" s="937" t="s">
        <v>63</v>
      </c>
      <c r="J10" s="937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2" s="127" customFormat="1" ht="14.25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485</v>
      </c>
      <c r="N11" s="290"/>
      <c r="O11" s="290"/>
      <c r="P11" s="290" t="s">
        <v>483</v>
      </c>
      <c r="Q11" s="456" t="s">
        <v>484</v>
      </c>
      <c r="R11" s="290" t="s">
        <v>546</v>
      </c>
      <c r="S11" s="453"/>
      <c r="T11" s="453"/>
      <c r="U11" s="453"/>
      <c r="V11" s="453"/>
    </row>
    <row r="12" spans="1:83" s="362" customFormat="1" ht="0.95" customHeight="1">
      <c r="A12" s="86"/>
      <c r="B12" s="827" t="s">
        <v>409</v>
      </c>
      <c r="C12" s="928"/>
      <c r="D12" s="929">
        <v>1</v>
      </c>
      <c r="E12" s="930" t="s">
        <v>1735</v>
      </c>
      <c r="F12" s="894"/>
      <c r="G12" s="881">
        <v>0</v>
      </c>
      <c r="H12" s="454"/>
      <c r="I12" s="347"/>
      <c r="J12" s="491" t="s">
        <v>482</v>
      </c>
      <c r="K12" s="757"/>
      <c r="L12" s="363"/>
      <c r="M12" s="829">
        <f>mergeValue(H12)</f>
        <v>0</v>
      </c>
      <c r="N12" s="765"/>
      <c r="O12" s="765"/>
      <c r="P12" s="829" t="str">
        <f>IF(ISERROR(MATCH(Q12,MODesc,0)),"n","y")</f>
        <v>n</v>
      </c>
      <c r="Q12" s="765" t="s">
        <v>1735</v>
      </c>
      <c r="R12" s="829" t="str">
        <f>K12&amp;"("&amp;L12&amp;")"</f>
        <v>()</v>
      </c>
      <c r="S12" s="827"/>
      <c r="T12" s="827"/>
      <c r="U12" s="345"/>
      <c r="V12" s="827"/>
      <c r="W12" s="827"/>
      <c r="X12" s="827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83" s="362" customFormat="1" ht="0.95" customHeight="1">
      <c r="A13" s="86"/>
      <c r="B13" s="827" t="s">
        <v>409</v>
      </c>
      <c r="C13" s="928"/>
      <c r="D13" s="929"/>
      <c r="E13" s="931"/>
      <c r="F13" s="932"/>
      <c r="G13" s="929">
        <v>1</v>
      </c>
      <c r="H13" s="927" t="s">
        <v>840</v>
      </c>
      <c r="I13" s="347"/>
      <c r="J13" s="491" t="s">
        <v>482</v>
      </c>
      <c r="K13" s="757"/>
      <c r="L13" s="363"/>
      <c r="M13" s="829" t="str">
        <f>mergeValue(H13)</f>
        <v>городской округ Верхняя Пышма</v>
      </c>
      <c r="N13" s="765"/>
      <c r="O13" s="765"/>
      <c r="P13" s="765"/>
      <c r="Q13" s="765"/>
      <c r="R13" s="829" t="str">
        <f>K13&amp;"("&amp;L13&amp;")"</f>
        <v>()</v>
      </c>
      <c r="S13" s="827"/>
      <c r="T13" s="827"/>
      <c r="U13" s="345"/>
      <c r="V13" s="827"/>
      <c r="W13" s="827"/>
      <c r="X13" s="827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83" s="362" customFormat="1" ht="15" customHeight="1">
      <c r="A14" s="86"/>
      <c r="B14" s="827" t="s">
        <v>409</v>
      </c>
      <c r="C14" s="928"/>
      <c r="D14" s="929"/>
      <c r="E14" s="931"/>
      <c r="F14" s="933"/>
      <c r="G14" s="929"/>
      <c r="H14" s="927"/>
      <c r="I14" s="899"/>
      <c r="J14" s="881">
        <v>1</v>
      </c>
      <c r="K14" s="893" t="s">
        <v>840</v>
      </c>
      <c r="L14" s="344" t="s">
        <v>841</v>
      </c>
      <c r="M14" s="829" t="str">
        <f>mergeValue(H14)</f>
        <v>городской округ Верхняя Пышма</v>
      </c>
      <c r="N14" s="765"/>
      <c r="O14" s="765"/>
      <c r="P14" s="765"/>
      <c r="Q14" s="765"/>
      <c r="R14" s="829" t="str">
        <f>K14&amp;" ("&amp;L14&amp;")"</f>
        <v>городской округ Верхняя Пышма (65732000)</v>
      </c>
      <c r="S14" s="827"/>
      <c r="T14" s="827"/>
      <c r="U14" s="345"/>
      <c r="V14" s="827"/>
      <c r="W14" s="827"/>
      <c r="X14" s="827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2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2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 ht="14.25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5"/>
  <pageSetup blackAndWhite="1" fitToHeight="0" orientation="portrait" paperSize="9" r:id="rId2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0f193b-126a-4ced-97d7-dec0b3c814c2}">
  <sheetPr codeName="modThisWorkbook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52da9aa-18ac-4a26-a326-d097e08ef6aa}">
  <sheetPr codeName="modfrmReestrMR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826474-0483-4590-a74d-e51bbe5ded1d}">
  <sheetPr codeName="modfrmCheckUpdates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d63497b-881d-4748-89fa-15be4cc4bffa}">
  <sheetPr codeName="List02">
    <tabColor rgb="FFCCCCFF"/>
  </sheetPr>
  <dimension ref="A1:T25"/>
  <sheetViews>
    <sheetView showGridLines="0" workbookViewId="0" topLeftCell="C4">
      <selection pane="topLeft" activeCell="G11" sqref="G11"/>
    </sheetView>
  </sheetViews>
  <sheetFormatPr defaultColWidth="9.14285714285714" defaultRowHeight="11.25"/>
  <cols>
    <col min="1" max="2" width="3.71428571428571" style="286" hidden="1" customWidth="1"/>
    <col min="3" max="3" width="3.71428571428571" style="100" customWidth="1"/>
    <col min="4" max="4" width="6.14285714285714" style="100" customWidth="1"/>
    <col min="5" max="5" width="50.7142857142857" style="100" customWidth="1"/>
    <col min="6" max="6" width="33.8571428571429" style="100" customWidth="1"/>
    <col min="7" max="7" width="8.57142857142857" style="100" customWidth="1"/>
    <col min="8" max="8" width="3.71428571428571" style="100" customWidth="1"/>
    <col min="9" max="9" width="5.42857142857143" style="100" customWidth="1"/>
    <col min="10" max="10" width="47.8571428571429" style="100" customWidth="1"/>
    <col min="11" max="12" width="3.71428571428571" style="100" customWidth="1"/>
    <col min="13" max="13" width="5.71428571428571" style="100" customWidth="1"/>
    <col min="14" max="14" width="28.1428571428571" style="100" customWidth="1"/>
    <col min="15" max="16" width="3.71428571428571" style="100" customWidth="1"/>
    <col min="17" max="17" width="5.71428571428571" style="100" customWidth="1"/>
    <col min="18" max="18" width="34.4285714285714" style="100" customWidth="1"/>
    <col min="19" max="19" width="30.7142857142857" style="100" customWidth="1"/>
    <col min="20" max="20" width="3.71428571428571" style="100" customWidth="1"/>
    <col min="21" max="16384" width="9.14285714285714" style="100"/>
  </cols>
  <sheetData>
    <row r="1" spans="1:1" ht="11.25" hidden="1">
      <c r="A1" s="295"/>
    </row>
    <row r="2" ht="11.25" hidden="1"/>
    <row r="3" ht="11.25" hidden="1"/>
    <row r="4" ht="3" customHeight="1"/>
    <row r="5" spans="1:19" s="121" customFormat="1" ht="24.95" customHeight="1">
      <c r="A5" s="287"/>
      <c r="B5" s="287"/>
      <c r="D5" s="938" t="s">
        <v>558</v>
      </c>
      <c r="E5" s="939"/>
      <c r="F5" s="939"/>
      <c r="G5" s="939"/>
      <c r="H5" s="939"/>
      <c r="I5" s="939"/>
      <c r="J5" s="940"/>
      <c r="K5" s="551"/>
      <c r="L5" s="220"/>
      <c r="M5" s="220"/>
      <c r="N5" s="220"/>
      <c r="O5" s="220"/>
      <c r="P5" s="220"/>
      <c r="Q5" s="220"/>
      <c r="R5" s="220"/>
      <c r="S5" s="220"/>
    </row>
    <row r="6" spans="1:10" s="598" customFormat="1" ht="3" customHeight="1">
      <c r="A6" s="407"/>
      <c r="B6" s="407"/>
      <c r="D6" s="961"/>
      <c r="E6" s="962"/>
      <c r="F6" s="962"/>
      <c r="G6" s="962"/>
      <c r="H6" s="962"/>
      <c r="I6" s="962"/>
      <c r="J6" s="963"/>
    </row>
    <row r="7" spans="1:10" s="598" customFormat="1" ht="5.25" hidden="1">
      <c r="A7" s="407"/>
      <c r="B7" s="407"/>
      <c r="E7" s="964"/>
      <c r="F7" s="964"/>
      <c r="G7" s="960"/>
      <c r="H7" s="960"/>
      <c r="I7" s="960"/>
      <c r="J7" s="960"/>
    </row>
    <row r="8" spans="1:10" s="598" customFormat="1" ht="5.25" hidden="1">
      <c r="A8" s="407"/>
      <c r="B8" s="407"/>
      <c r="E8" s="964"/>
      <c r="F8" s="964"/>
      <c r="G8" s="960"/>
      <c r="H8" s="960"/>
      <c r="I8" s="960"/>
      <c r="J8" s="960"/>
    </row>
    <row r="9" spans="1:10" s="598" customFormat="1" ht="5.25" hidden="1">
      <c r="A9" s="407"/>
      <c r="B9" s="407"/>
      <c r="E9" s="964"/>
      <c r="F9" s="964"/>
      <c r="G9" s="960"/>
      <c r="H9" s="960"/>
      <c r="I9" s="960"/>
      <c r="J9" s="960"/>
    </row>
    <row r="10" spans="1:10" s="598" customFormat="1" ht="5.25" hidden="1">
      <c r="A10" s="407"/>
      <c r="B10" s="407"/>
      <c r="E10" s="964"/>
      <c r="F10" s="964"/>
      <c r="G10" s="960"/>
      <c r="H10" s="960"/>
      <c r="I10" s="960"/>
      <c r="J10" s="960"/>
    </row>
    <row r="11" spans="1:18" s="179" customFormat="1" ht="18.75">
      <c r="A11" s="407"/>
      <c r="B11" s="407"/>
      <c r="D11" s="162"/>
      <c r="E11" s="966" t="s">
        <v>576</v>
      </c>
      <c r="F11" s="966"/>
      <c r="G11" s="901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18" s="598" customFormat="1" ht="5.25" hidden="1">
      <c r="A12" s="407"/>
      <c r="B12" s="407"/>
      <c r="E12" s="965"/>
      <c r="F12" s="965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18" s="598" customFormat="1" ht="5.25" hidden="1">
      <c r="A13" s="407"/>
      <c r="B13" s="407"/>
      <c r="E13" s="959"/>
      <c r="F13" s="959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" s="598" customFormat="1" ht="5.25" hidden="1">
      <c r="A14" s="407"/>
      <c r="B14" s="407"/>
    </row>
    <row r="15" spans="1:2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4:19" ht="27" customHeight="1">
      <c r="D17" s="958" t="s">
        <v>82</v>
      </c>
      <c r="E17" s="958" t="s">
        <v>279</v>
      </c>
      <c r="F17" s="958" t="s">
        <v>71</v>
      </c>
      <c r="G17" s="958" t="s">
        <v>422</v>
      </c>
      <c r="H17" s="958" t="s">
        <v>82</v>
      </c>
      <c r="I17" s="958"/>
      <c r="J17" s="958" t="s">
        <v>21</v>
      </c>
      <c r="K17" s="967" t="s">
        <v>454</v>
      </c>
      <c r="L17" s="967"/>
      <c r="M17" s="967"/>
      <c r="N17" s="967"/>
      <c r="O17" s="967" t="s">
        <v>559</v>
      </c>
      <c r="P17" s="967"/>
      <c r="Q17" s="967"/>
      <c r="R17" s="967"/>
      <c r="S17" s="958" t="s">
        <v>228</v>
      </c>
    </row>
    <row r="18" spans="4:19" ht="30.75" customHeight="1">
      <c r="D18" s="958"/>
      <c r="E18" s="958"/>
      <c r="F18" s="958"/>
      <c r="G18" s="958"/>
      <c r="H18" s="958"/>
      <c r="I18" s="958"/>
      <c r="J18" s="958"/>
      <c r="K18" s="115" t="s">
        <v>282</v>
      </c>
      <c r="L18" s="958" t="s">
        <v>82</v>
      </c>
      <c r="M18" s="958"/>
      <c r="N18" s="115" t="s">
        <v>214</v>
      </c>
      <c r="O18" s="115" t="s">
        <v>282</v>
      </c>
      <c r="P18" s="958" t="s">
        <v>82</v>
      </c>
      <c r="Q18" s="958"/>
      <c r="R18" s="115" t="s">
        <v>214</v>
      </c>
      <c r="S18" s="958"/>
    </row>
    <row r="19" spans="1:19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68" t="s">
        <v>63</v>
      </c>
      <c r="I19" s="968"/>
      <c r="J19" s="40" t="s">
        <v>64</v>
      </c>
      <c r="K19" s="40" t="s">
        <v>169</v>
      </c>
      <c r="L19" s="968" t="s">
        <v>170</v>
      </c>
      <c r="M19" s="968"/>
      <c r="N19" s="40" t="s">
        <v>193</v>
      </c>
      <c r="O19" s="40" t="s">
        <v>194</v>
      </c>
      <c r="P19" s="968" t="s">
        <v>195</v>
      </c>
      <c r="Q19" s="968"/>
      <c r="R19" s="40" t="s">
        <v>196</v>
      </c>
      <c r="S19" s="40" t="s">
        <v>197</v>
      </c>
    </row>
    <row r="20" spans="3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19" s="880" customFormat="1" ht="17.1" customHeight="1">
      <c r="A21" s="281">
        <v>5</v>
      </c>
      <c r="C21" s="401"/>
      <c r="D21" s="948">
        <v>1</v>
      </c>
      <c r="E21" s="953" t="s">
        <v>564</v>
      </c>
      <c r="F21" s="954" t="s">
        <v>702</v>
      </c>
      <c r="G21" s="957" t="s">
        <v>75</v>
      </c>
      <c r="H21" s="948"/>
      <c r="I21" s="948">
        <v>1</v>
      </c>
      <c r="J21" s="950"/>
      <c r="K21" s="946" t="s">
        <v>75</v>
      </c>
      <c r="L21" s="952"/>
      <c r="M21" s="952" t="s">
        <v>83</v>
      </c>
      <c r="N21" s="944"/>
      <c r="O21" s="946" t="s">
        <v>75</v>
      </c>
      <c r="P21" s="890"/>
      <c r="Q21" s="890" t="s">
        <v>83</v>
      </c>
      <c r="R21" s="902"/>
      <c r="S21" s="886"/>
    </row>
    <row r="22" spans="1:19" s="880" customFormat="1" ht="17.1" customHeight="1">
      <c r="A22" s="281"/>
      <c r="C22" s="179"/>
      <c r="D22" s="949"/>
      <c r="E22" s="951"/>
      <c r="F22" s="955"/>
      <c r="G22" s="947"/>
      <c r="H22" s="949"/>
      <c r="I22" s="949"/>
      <c r="J22" s="951"/>
      <c r="K22" s="947"/>
      <c r="L22" s="949"/>
      <c r="M22" s="949"/>
      <c r="N22" s="945"/>
      <c r="O22" s="947"/>
      <c r="P22" s="305"/>
      <c r="Q22" s="119"/>
      <c r="R22" s="119"/>
      <c r="S22" s="120"/>
    </row>
    <row r="23" spans="1:19" s="880" customFormat="1" ht="17.1" customHeight="1">
      <c r="A23" s="281"/>
      <c r="C23" s="179"/>
      <c r="D23" s="949"/>
      <c r="E23" s="951"/>
      <c r="F23" s="955"/>
      <c r="G23" s="947"/>
      <c r="H23" s="949"/>
      <c r="I23" s="949"/>
      <c r="J23" s="951"/>
      <c r="K23" s="947"/>
      <c r="L23" s="118"/>
      <c r="M23" s="119"/>
      <c r="N23" s="119"/>
      <c r="O23" s="119"/>
      <c r="P23" s="119"/>
      <c r="Q23" s="119"/>
      <c r="R23" s="119"/>
      <c r="S23" s="120"/>
    </row>
    <row r="24" spans="1:19" s="880" customFormat="1" ht="15" customHeight="1">
      <c r="A24" s="281"/>
      <c r="C24" s="179"/>
      <c r="D24" s="949"/>
      <c r="E24" s="951"/>
      <c r="F24" s="956"/>
      <c r="G24" s="947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4:19" ht="17.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ht="3" customHeight="1"/>
    <row r="27" ht="11.25" hidden="1"/>
    <row r="28" ht="0.95" customHeight="1"/>
    <row r="29" ht="23.25" customHeight="1"/>
    <row r="30" ht="3" customHeight="1"/>
  </sheetData>
  <sheetProtection password="FA9C" sheet="1" objects="1" scenarios="1" formatColumns="0" formatRows="0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dataValidations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N18 R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errorTitle="Ошибка" error="Выберите значение из списка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:J23">
      <formula1>900</formula1>
    </dataValidation>
  </dataValidations>
  <pageMargins left="0.7" right="0.7" top="0.75" bottom="0.75" header="0.3" footer="0.3"/>
  <pageSetup orientation="portrait" paperSize="9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8d88a5-44a6-4713-86a7-0f8be40de471}">
  <sheetPr codeName="List05_11">
    <tabColor theme="0" tint="-0.249970003962517"/>
  </sheetPr>
  <dimension ref="A1:T15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768" hidden="1" customWidth="1"/>
    <col min="2" max="4" width="3.71428571428571" style="765" hidden="1" customWidth="1"/>
    <col min="5" max="5" width="3.71428571428571" style="751" customWidth="1"/>
    <col min="6" max="6" width="9.71428571428571" style="742" customWidth="1"/>
    <col min="7" max="7" width="37.7142857142857" style="742" customWidth="1"/>
    <col min="8" max="8" width="66.8571428571429" style="742" customWidth="1"/>
    <col min="9" max="9" width="115.714285714286" style="742" customWidth="1"/>
    <col min="10" max="11" width="10.5714285714286" style="765"/>
    <col min="12" max="12" width="11.1428571428571" style="765" customWidth="1"/>
    <col min="13" max="20" width="10.5714285714286" style="765"/>
    <col min="21" max="16384" width="10.5714285714286" style="742"/>
  </cols>
  <sheetData>
    <row r="1" spans="1:1" ht="3" customHeight="1">
      <c r="A1" s="768" t="s">
        <v>195</v>
      </c>
    </row>
    <row r="2" spans="6:9" ht="22.5">
      <c r="F2" s="970" t="s">
        <v>460</v>
      </c>
      <c r="G2" s="971"/>
      <c r="H2" s="972"/>
      <c r="I2" s="802"/>
    </row>
    <row r="3" ht="3" customHeight="1"/>
    <row r="4" spans="1:20" s="762" customFormat="1" ht="11.25">
      <c r="A4" s="767"/>
      <c r="B4" s="767"/>
      <c r="C4" s="767"/>
      <c r="D4" s="767"/>
      <c r="F4" s="929" t="s">
        <v>430</v>
      </c>
      <c r="G4" s="929"/>
      <c r="H4" s="929"/>
      <c r="I4" s="973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780" t="s">
        <v>82</v>
      </c>
      <c r="G5" s="792" t="s">
        <v>433</v>
      </c>
      <c r="H5" s="779" t="s">
        <v>424</v>
      </c>
      <c r="I5" s="973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790">
        <v>1</v>
      </c>
      <c r="G7" s="798" t="s">
        <v>461</v>
      </c>
      <c r="H7" s="778" t="str">
        <f>IF(dateCh="","",dateCh)</f>
        <v>29.04.2022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74">
        <v>1</v>
      </c>
      <c r="B8" s="767"/>
      <c r="C8" s="767"/>
      <c r="D8" s="767"/>
      <c r="F8" s="790" t="str">
        <f>"2."&amp;mergeValue(A8)</f>
        <v>2.1</v>
      </c>
      <c r="G8" s="798" t="s">
        <v>463</v>
      </c>
      <c r="H8" s="778" t="str">
        <f>IF('Перечень тарифов'!R21="","наименование отсутствует",""&amp;'Перечень тарифов'!R21&amp;"")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74"/>
      <c r="B9" s="767"/>
      <c r="C9" s="767"/>
      <c r="D9" s="767"/>
      <c r="F9" s="790" t="str">
        <f>"3."&amp;mergeValue(A9)</f>
        <v>3.1</v>
      </c>
      <c r="G9" s="798" t="s">
        <v>464</v>
      </c>
      <c r="H9" s="778" t="str">
        <f>IF('Перечень тарифов'!F21="","наименование отсутствует",""&amp;'Перечень тарифов'!F21&amp;"")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74"/>
      <c r="B10" s="767"/>
      <c r="C10" s="767"/>
      <c r="D10" s="767"/>
      <c r="F10" s="790" t="str">
        <f>"4."&amp;mergeValue(A10)</f>
        <v>4.1</v>
      </c>
      <c r="G10" s="798" t="s">
        <v>465</v>
      </c>
      <c r="H10" s="779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74"/>
      <c r="B11" s="974">
        <v>1</v>
      </c>
      <c r="C11" s="794"/>
      <c r="D11" s="794"/>
      <c r="F11" s="790" t="str">
        <f>"4."&amp;mergeValue(A11)&amp;"."&amp;mergeValue(B11)</f>
        <v>4.1.1</v>
      </c>
      <c r="G11" s="785" t="s">
        <v>553</v>
      </c>
      <c r="H11" s="778" t="str">
        <f>IF(region_name="","",region_name)</f>
        <v>Свердловская область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74"/>
      <c r="B12" s="974"/>
      <c r="C12" s="974">
        <v>1</v>
      </c>
      <c r="D12" s="794"/>
      <c r="F12" s="790" t="str">
        <f>"4."&amp;mergeValue(A12)&amp;"."&amp;mergeValue(B12)&amp;"."&amp;mergeValue(C12)</f>
        <v>4.1.1.1</v>
      </c>
      <c r="G12" s="793" t="s">
        <v>466</v>
      </c>
      <c r="H12" s="778" t="str">
        <f>IF(Территории!H13="","",""&amp;Территории!H13&amp;"")</f>
        <v>городской округ Верхняя Пышма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74"/>
      <c r="B13" s="974"/>
      <c r="C13" s="974"/>
      <c r="D13" s="794">
        <v>1</v>
      </c>
      <c r="F13" s="790" t="str">
        <f>"4."&amp;mergeValue(A13)&amp;"."&amp;mergeValue(B13)&amp;"."&amp;mergeValue(C13)&amp;"."&amp;mergeValue(D13)</f>
        <v>4.1.1.1.1</v>
      </c>
      <c r="G13" s="801" t="s">
        <v>467</v>
      </c>
      <c r="H13" s="778" t="str">
        <f>IF(Территории!R14="","",""&amp;Территории!R14&amp;"")</f>
        <v>городской округ Верхняя Пышма (65732000)</v>
      </c>
      <c r="I13" s="884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69" t="s">
        <v>554</v>
      </c>
      <c r="H15" s="969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a1471b-20a6-4ef1-b278-2c65b6b26154}">
  <sheetPr codeName="List13">
    <tabColor rgb="FFEAEBEE"/>
    <pageSetUpPr fitToPage="1"/>
  </sheetPr>
  <dimension ref="A1:Q15"/>
  <sheetViews>
    <sheetView showGridLines="0" workbookViewId="0" topLeftCell="F4">
      <selection pane="topLeft" activeCell="G11" sqref="G11"/>
    </sheetView>
  </sheetViews>
  <sheetFormatPr defaultColWidth="10.5736607142857" defaultRowHeight="14.25"/>
  <cols>
    <col min="1" max="1" width="9.14285714285714" style="752" hidden="1" customWidth="1"/>
    <col min="2" max="2" width="9.14285714285714" style="760" hidden="1" customWidth="1"/>
    <col min="3" max="3" width="3.71428571428571" style="751" customWidth="1"/>
    <col min="4" max="4" width="6.28571428571429" style="742" customWidth="1"/>
    <col min="5" max="5" width="64.1428571428571" style="742" customWidth="1"/>
    <col min="6" max="7" width="35.7142857142857" style="742" customWidth="1"/>
    <col min="8" max="8" width="115.714285714286" style="742" customWidth="1"/>
    <col min="9" max="9" width="10.5714285714286" style="742"/>
    <col min="10" max="11" width="10.5714285714286" style="766"/>
    <col min="12" max="16384" width="10.5714285714286" style="742"/>
  </cols>
  <sheetData>
    <row r="1" spans="14:17" ht="14.25" hidden="1">
      <c r="N1" s="796"/>
      <c r="O1" s="796"/>
      <c r="Q1" s="796"/>
    </row>
    <row r="2" ht="14.25" hidden="1"/>
    <row r="3" ht="14.25" hidden="1"/>
    <row r="4" spans="3:8" ht="3" customHeight="1">
      <c r="C4" s="750"/>
      <c r="D4" s="743"/>
      <c r="E4" s="743"/>
      <c r="F4" s="743"/>
      <c r="G4" s="744"/>
      <c r="H4" s="744"/>
    </row>
    <row r="5" spans="3:8" ht="26.1" customHeight="1">
      <c r="C5" s="750"/>
      <c r="D5" s="975" t="s">
        <v>609</v>
      </c>
      <c r="E5" s="975"/>
      <c r="F5" s="975"/>
      <c r="G5" s="975"/>
      <c r="H5" s="803"/>
    </row>
    <row r="6" spans="3:8" ht="3" customHeight="1">
      <c r="C6" s="750"/>
      <c r="D6" s="743"/>
      <c r="E6" s="749"/>
      <c r="F6" s="749"/>
      <c r="G6" s="748"/>
      <c r="H6" s="771"/>
    </row>
    <row r="7" spans="3:8" ht="14.25">
      <c r="C7" s="750"/>
      <c r="D7" s="976" t="s">
        <v>430</v>
      </c>
      <c r="E7" s="976"/>
      <c r="F7" s="976"/>
      <c r="G7" s="976"/>
      <c r="H7" s="977" t="s">
        <v>431</v>
      </c>
    </row>
    <row r="8" spans="3:8" ht="14.25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77"/>
    </row>
    <row r="9" spans="3:8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8" ht="21" customHeight="1">
      <c r="A10" s="770"/>
      <c r="C10" s="750"/>
      <c r="D10" s="761" t="s">
        <v>83</v>
      </c>
      <c r="E10" s="804" t="s">
        <v>586</v>
      </c>
      <c r="F10" s="853" t="s">
        <v>1736</v>
      </c>
      <c r="G10" s="903" t="s">
        <v>1738</v>
      </c>
      <c r="H10" s="978" t="s">
        <v>587</v>
      </c>
    </row>
    <row r="11" spans="1:8" ht="21" customHeight="1">
      <c r="A11" s="770"/>
      <c r="C11" s="750"/>
      <c r="D11" s="761" t="s">
        <v>49</v>
      </c>
      <c r="E11" s="804" t="s">
        <v>588</v>
      </c>
      <c r="F11" s="853" t="s">
        <v>1737</v>
      </c>
      <c r="G11" s="903" t="s">
        <v>1739</v>
      </c>
      <c r="H11" s="979"/>
    </row>
    <row r="12" spans="1:11" ht="21" customHeight="1">
      <c r="A12" s="753"/>
      <c r="C12" s="746"/>
      <c r="D12" s="761" t="s">
        <v>50</v>
      </c>
      <c r="E12" s="804" t="s">
        <v>589</v>
      </c>
      <c r="F12" s="853" t="s">
        <v>1737</v>
      </c>
      <c r="G12" s="903" t="s">
        <v>1739</v>
      </c>
      <c r="H12" s="979"/>
      <c r="I12" s="766"/>
      <c r="K12" s="742"/>
    </row>
    <row r="13" spans="1:11" ht="21" customHeight="1">
      <c r="A13" s="753"/>
      <c r="C13" s="746"/>
      <c r="D13" s="761" t="s">
        <v>51</v>
      </c>
      <c r="E13" s="804" t="s">
        <v>590</v>
      </c>
      <c r="F13" s="853" t="s">
        <v>1737</v>
      </c>
      <c r="G13" s="903" t="s">
        <v>1739</v>
      </c>
      <c r="H13" s="979"/>
      <c r="I13" s="766"/>
      <c r="K13" s="742"/>
    </row>
    <row r="14" spans="1:8" ht="15" customHeight="1">
      <c r="A14" s="770"/>
      <c r="C14" s="750"/>
      <c r="D14" s="756"/>
      <c r="E14" s="806" t="s">
        <v>310</v>
      </c>
      <c r="F14" s="777"/>
      <c r="G14" s="775"/>
      <c r="H14" s="980"/>
    </row>
    <row r="15" spans="4:8" ht="14.25">
      <c r="D15" s="808"/>
      <c r="E15" s="808"/>
      <c r="F15" s="808"/>
      <c r="G15" s="808"/>
      <c r="H15" s="808"/>
    </row>
  </sheetData>
  <sheetProtection password="FA9C" sheet="1" objects="1" scenarios="1" formatColumns="0" formatRows="0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errorTitle="Ошибка" error="Допускается ввод не более 900 символов!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10:F13 H10 E13">
      <formula1>900</formula1>
    </dataValidation>
  </dataValidations>
  <hyperlinks>
    <hyperlink ref="G10" location="'Форма 1.10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4144ed3-92ad-4873-ae36-264db51077cd"/>
    <hyperlink ref="G11" location="'Форма 1.10'!$G$11" tooltip="Кликните по гиперссылке, чтобы перейти по ссылке на обосновывающие документы или отредактировать её" display="http://www.zao-uts.com.ru/zakupki"/>
    <hyperlink ref="G12:G13" location="'Форма 1.10'!$G$11" tooltip="Кликните по гиперссылке, чтобы перейти по ссылке на обосновывающие документы или отредактировать её" display="http://www.zao-uts.com.ru/zakupki"/>
    <hyperlink ref="G12" location="'Форма 1.10'!$G$12" tooltip="Кликните по гиперссылке, чтобы перейти по ссылке на обосновывающие документы или отредактировать её" display="http://www.zao-uts.com.ru/zakupki"/>
  </hyperlink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modList14_1</vt:lpstr>
      <vt:lpstr>modProv</vt:lpstr>
      <vt:lpstr>Инструкция</vt:lpstr>
      <vt:lpstr>Лог обновления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Т-транс</vt:lpstr>
      <vt:lpstr>Форма 1.11.2 | Т-транс</vt:lpstr>
      <vt:lpstr>Форма 1.0.1 | Т-гор.вода</vt:lpstr>
      <vt:lpstr>Форма 1.11.2 | Т-гор.вода</vt:lpstr>
      <vt:lpstr>Форма 1.0.1 | Т-подкл(инд)</vt:lpstr>
      <vt:lpstr>Форма 1.11.3 | Т-подкл(инд)</vt:lpstr>
      <vt:lpstr>Форма 1.0.1 | Т-подкл</vt:lpstr>
      <vt:lpstr>Форма 1.11.3 | Т-подкл</vt:lpstr>
      <vt:lpstr>Форма 1.0.2</vt:lpstr>
      <vt:lpstr>Сведения об изменении</vt:lpstr>
      <vt:lpstr>Комментарии</vt:lpstr>
      <vt:lpstr>Проверка</vt:lpstr>
      <vt:lpstr>et_union_hor</vt:lpstr>
      <vt:lpstr>TEHSHEET</vt:lpstr>
      <vt:lpstr>modListTempFilter</vt:lpstr>
      <vt:lpstr>modCheckCyan</vt:lpstr>
      <vt:lpstr>REESTR_LINK</vt:lpstr>
      <vt:lpstr>REESTR_DS</vt:lpstr>
      <vt:lpstr>modHTTP</vt:lpstr>
      <vt:lpstr>modfrmRezimChoose</vt:lpstr>
      <vt:lpstr>modSheetMain</vt:lpstr>
      <vt:lpstr>REESTR_VT</vt:lpstr>
      <vt:lpstr>REESTR_VED</vt:lpstr>
      <vt:lpstr>modfrmReestrObj</vt:lpstr>
      <vt:lpstr>AllSheetsInThisWorkbook</vt:lpstr>
      <vt:lpstr>et_union_vert</vt:lpstr>
      <vt:lpstr>modInstruction</vt:lpstr>
      <vt:lpstr>modRegion</vt:lpstr>
      <vt:lpstr>modReestr</vt:lpstr>
      <vt:lpstr>modfrmReestr</vt:lpstr>
      <vt:lpstr>modUpdTemplMain</vt:lpstr>
      <vt:lpstr>REESTR_ORG</vt:lpstr>
      <vt:lpstr>modClassifierValidate</vt:lpstr>
      <vt:lpstr>modHyp</vt:lpstr>
      <vt:lpstr>modServiceModule</vt:lpstr>
      <vt:lpstr>modList00</vt:lpstr>
      <vt:lpstr>modList01</vt:lpstr>
      <vt:lpstr>modList02</vt:lpstr>
      <vt:lpstr>modList03</vt:lpstr>
      <vt:lpstr>modList13</vt:lpstr>
      <vt:lpstr>REESTR_MO_FILTER</vt:lpstr>
      <vt:lpstr>REESTR_MO</vt:lpstr>
      <vt:lpstr>modInfo</vt:lpstr>
      <vt:lpstr>modList05</vt:lpstr>
      <vt:lpstr>modList06</vt:lpstr>
      <vt:lpstr>modList07</vt:lpstr>
      <vt:lpstr>modfrmDateChoose</vt:lpstr>
      <vt:lpstr>modComm</vt:lpstr>
      <vt:lpstr>modThisWorkbook</vt:lpstr>
      <vt:lpstr>modfrmReestrMR</vt:lpstr>
      <vt:lpstr>modfrmCheckUpdates</vt:lpstr>
    </vt:vector>
  </TitlesOfParts>
  <Template/>
  <Manager/>
  <Company>ФАС России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keywords/>
  <dc:description/>
  <cp:lastModifiedBy>Мочалова Н.С.</cp:lastModifiedBy>
  <cp:lastPrinted>2013-08-29T08:11:20Z</cp:lastPrinted>
  <dcterms:created xsi:type="dcterms:W3CDTF">2004-05-21T07:18:45Z</dcterms:created>
  <dcterms:modified xsi:type="dcterms:W3CDTF">2022-04-29T04:45:08Z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